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12 DECEMBER /"/>
    </mc:Choice>
  </mc:AlternateContent>
  <xr:revisionPtr revIDLastSave="0" documentId="13_ncr:1_{94F54138-4290-C742-A80D-9B0F64EC216B}" xr6:coauthVersionLast="46" xr6:coauthVersionMax="46" xr10:uidLastSave="{00000000-0000-0000-0000-000000000000}"/>
  <bookViews>
    <workbookView xWindow="10160" yWindow="3100" windowWidth="25480" windowHeight="1584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960" i="1" l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435" i="1" l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C962" i="1" l="1"/>
  <c r="AB962" i="1"/>
  <c r="AC961" i="1"/>
  <c r="AB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B939" i="1"/>
  <c r="AC931" i="1"/>
  <c r="AB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B877" i="1"/>
  <c r="AC869" i="1"/>
  <c r="AB869" i="1"/>
  <c r="AC868" i="1"/>
  <c r="AB868" i="1"/>
  <c r="AC867" i="1"/>
  <c r="AB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AB30" i="1"/>
  <c r="AB31" i="1"/>
  <c r="AB32" i="1"/>
  <c r="AC370" i="1" l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281" i="1" l="1"/>
  <c r="AB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BD392" i="1" l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O82" i="1" s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W206" i="1" s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AW82" i="1" s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AK204" i="1"/>
  <c r="AK206" i="1" s="1"/>
  <c r="BA204" i="1"/>
  <c r="BA206" i="1" s="1"/>
  <c r="AF227" i="1"/>
  <c r="AJ235" i="1"/>
  <c r="AO235" i="1"/>
  <c r="AT235" i="1"/>
  <c r="BF235" i="1" s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H353" i="1" s="1"/>
  <c r="AS350" i="1"/>
  <c r="BE350" i="1"/>
  <c r="BE353" i="1" s="1"/>
  <c r="AH351" i="1"/>
  <c r="AS351" i="1"/>
  <c r="AS353" i="1" s="1"/>
  <c r="BC389" i="1"/>
  <c r="BA389" i="1"/>
  <c r="BA392" i="1" s="1"/>
  <c r="AV389" i="1"/>
  <c r="AV392" i="1" s="1"/>
  <c r="AP389" i="1"/>
  <c r="AK389" i="1"/>
  <c r="AF389" i="1"/>
  <c r="AL389" i="1"/>
  <c r="AS389" i="1"/>
  <c r="AS392" i="1" s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BF451" i="1" s="1"/>
  <c r="AY452" i="1"/>
  <c r="AO452" i="1"/>
  <c r="AO454" i="1" s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BB547" i="1" s="1"/>
  <c r="AT545" i="1"/>
  <c r="AM545" i="1"/>
  <c r="AG545" i="1"/>
  <c r="BE545" i="1"/>
  <c r="AW545" i="1"/>
  <c r="AL545" i="1"/>
  <c r="AL547" i="1" s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S82" i="1" s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S144" i="1" s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BF351" i="1" s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S516" i="1" s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L423" i="1" s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Y547" i="1" s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C818" i="1" s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W857" i="1" s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N257" i="1"/>
  <c r="AY257" i="1"/>
  <c r="AY260" i="1" s="1"/>
  <c r="BC536" i="1"/>
  <c r="BC539" i="1" s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O105" i="1" s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Q260" i="1" s="1"/>
  <c r="AX258" i="1"/>
  <c r="BE288" i="1"/>
  <c r="AH289" i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S539" i="1" s="1"/>
  <c r="AL598" i="1"/>
  <c r="AU629" i="1"/>
  <c r="AO629" i="1"/>
  <c r="BD691" i="1"/>
  <c r="AX691" i="1"/>
  <c r="AX694" i="1" s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F600" i="1"/>
  <c r="AQ600" i="1"/>
  <c r="BA600" i="1"/>
  <c r="AH662" i="1"/>
  <c r="AH663" i="1" s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P818" i="1"/>
  <c r="AF516" i="1"/>
  <c r="AV516" i="1"/>
  <c r="BC477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T547" i="1"/>
  <c r="BB485" i="1"/>
  <c r="BB423" i="1"/>
  <c r="AV454" i="1"/>
  <c r="BD454" i="1"/>
  <c r="BC353" i="1"/>
  <c r="BD206" i="1"/>
  <c r="BF110" i="1"/>
  <c r="BG9" i="1"/>
  <c r="BF17" i="1"/>
  <c r="AF12" i="1"/>
  <c r="AK71" i="1"/>
  <c r="AS71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P173" i="1"/>
  <c r="AP175" i="1" s="1"/>
  <c r="AL173" i="1"/>
  <c r="AL175" i="1" s="1"/>
  <c r="AH173" i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R173" i="1"/>
  <c r="AN173" i="1"/>
  <c r="AJ173" i="1"/>
  <c r="AF173" i="1"/>
  <c r="AU173" i="1"/>
  <c r="BB111" i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O164" i="1"/>
  <c r="AO167" i="1" s="1"/>
  <c r="AK164" i="1"/>
  <c r="AK167" i="1" s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BE296" i="1"/>
  <c r="BE299" i="1" s="1"/>
  <c r="BA296" i="1"/>
  <c r="AW296" i="1"/>
  <c r="AW299" i="1" s="1"/>
  <c r="AS296" i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S51" i="1" s="1"/>
  <c r="AW48" i="1"/>
  <c r="AW51" i="1" s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K136" i="1" s="1"/>
  <c r="AO134" i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T142" i="1"/>
  <c r="AT144" i="1" s="1"/>
  <c r="AX142" i="1"/>
  <c r="AX144" i="1" s="1"/>
  <c r="BB142" i="1"/>
  <c r="AK144" i="1"/>
  <c r="AO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AW198" i="1" s="1"/>
  <c r="BA196" i="1"/>
  <c r="BE196" i="1"/>
  <c r="AI203" i="1"/>
  <c r="AM203" i="1"/>
  <c r="AQ203" i="1"/>
  <c r="AU203" i="1"/>
  <c r="AY203" i="1"/>
  <c r="AH204" i="1"/>
  <c r="AH206" i="1" s="1"/>
  <c r="AL204" i="1"/>
  <c r="AP204" i="1"/>
  <c r="AP206" i="1" s="1"/>
  <c r="AT204" i="1"/>
  <c r="AX204" i="1"/>
  <c r="BB204" i="1"/>
  <c r="AO206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AV330" i="1" s="1"/>
  <c r="BD328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J136" i="1" s="1"/>
  <c r="AN133" i="1"/>
  <c r="AR133" i="1"/>
  <c r="AV133" i="1"/>
  <c r="AZ133" i="1"/>
  <c r="AZ136" i="1" s="1"/>
  <c r="AI134" i="1"/>
  <c r="AM134" i="1"/>
  <c r="AQ134" i="1"/>
  <c r="AU134" i="1"/>
  <c r="AY134" i="1"/>
  <c r="AF142" i="1"/>
  <c r="AJ142" i="1"/>
  <c r="AN142" i="1"/>
  <c r="AN144" i="1" s="1"/>
  <c r="AR142" i="1"/>
  <c r="AV142" i="1"/>
  <c r="AV144" i="1" s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Z198" i="1" s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S330" i="1" s="1"/>
  <c r="AZ328" i="1"/>
  <c r="AX353" i="1"/>
  <c r="AP353" i="1"/>
  <c r="AK353" i="1"/>
  <c r="BE358" i="1"/>
  <c r="BE361" i="1" s="1"/>
  <c r="BA358" i="1"/>
  <c r="AW358" i="1"/>
  <c r="AW361" i="1" s="1"/>
  <c r="AS358" i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H390" i="1"/>
  <c r="AH392" i="1" s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R482" i="1"/>
  <c r="AM482" i="1"/>
  <c r="AH482" i="1"/>
  <c r="AL482" i="1"/>
  <c r="AL485" i="1" s="1"/>
  <c r="AT482" i="1"/>
  <c r="AZ482" i="1"/>
  <c r="AJ505" i="1"/>
  <c r="AU505" i="1"/>
  <c r="AU508" i="1" s="1"/>
  <c r="AM506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R477" i="1" s="1"/>
  <c r="AN474" i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Z508" i="1" s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K483" i="1"/>
  <c r="AP483" i="1"/>
  <c r="AP485" i="1" s="1"/>
  <c r="AU483" i="1"/>
  <c r="BA483" i="1"/>
  <c r="AG514" i="1"/>
  <c r="AM514" i="1"/>
  <c r="AR514" i="1"/>
  <c r="AW514" i="1"/>
  <c r="BA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I598" i="1"/>
  <c r="AS598" i="1"/>
  <c r="BE669" i="1"/>
  <c r="BA669" i="1"/>
  <c r="BA671" i="1" s="1"/>
  <c r="AW669" i="1"/>
  <c r="AS669" i="1"/>
  <c r="AO669" i="1"/>
  <c r="AK669" i="1"/>
  <c r="AG669" i="1"/>
  <c r="BD669" i="1"/>
  <c r="AY669" i="1"/>
  <c r="AT669" i="1"/>
  <c r="AN669" i="1"/>
  <c r="AI669" i="1"/>
  <c r="BC669" i="1"/>
  <c r="BC671" i="1" s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S578" i="1" s="1"/>
  <c r="AO577" i="1"/>
  <c r="AO578" i="1" s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T514" i="1"/>
  <c r="AT516" i="1" s="1"/>
  <c r="AP514" i="1"/>
  <c r="AL514" i="1"/>
  <c r="AL516" i="1" s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W547" i="1" s="1"/>
  <c r="AS544" i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I353" i="1" s="1"/>
  <c r="AM351" i="1"/>
  <c r="AQ351" i="1"/>
  <c r="AU351" i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47" i="1"/>
  <c r="AQ54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BC609" i="1" s="1"/>
  <c r="AI630" i="1"/>
  <c r="AN630" i="1"/>
  <c r="AT630" i="1"/>
  <c r="AY630" i="1"/>
  <c r="BB638" i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N609" i="1" s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I640" i="1" s="1"/>
  <c r="AM637" i="1"/>
  <c r="AM640" i="1" s="1"/>
  <c r="AQ637" i="1"/>
  <c r="AQ640" i="1" s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BA787" i="1"/>
  <c r="AL786" i="1"/>
  <c r="AV786" i="1"/>
  <c r="AG795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BD818" i="1" s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I725" i="1" s="1"/>
  <c r="AM722" i="1"/>
  <c r="AQ722" i="1"/>
  <c r="AQ725" i="1" s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A857" i="1" s="1"/>
  <c r="BB856" i="1"/>
  <c r="BB857" i="1" s="1"/>
  <c r="AX856" i="1"/>
  <c r="AT856" i="1"/>
  <c r="AP856" i="1"/>
  <c r="AL856" i="1"/>
  <c r="AL857" i="1" s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K848" i="1"/>
  <c r="AG848" i="1"/>
  <c r="AJ848" i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X291" i="1" l="1"/>
  <c r="BE291" i="1"/>
  <c r="AH888" i="1"/>
  <c r="AS880" i="1"/>
  <c r="AL888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756" i="1" l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1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CK52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0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302" i="1" s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2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31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36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29" i="11"/>
  <c r="L79" i="8" l="1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29" i="1" s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G19" i="1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622" i="1" l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<sst xmlns="http://schemas.openxmlformats.org/spreadsheetml/2006/main" count="7881" uniqueCount="88">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</sst>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L281" zoomScaleNormal="100" zoomScalePageLayoutView="50" workbookViewId="0">
      <selection activeCell="B289" sqref="B289:AA309"/>
    </sheetView>
  </sheetViews>
  <sheetFormatPr baseColWidth="10" defaultColWidth="8.83203125" defaultRowHeight="13" x14ac:dyDescent="0.15"/>
  <cols>
    <col min="1" max="1" width="10.5" style="227" customWidth="1"/>
    <col min="2" max="2" width="8.33203125" style="227" customWidth="1"/>
    <col min="3" max="3" width="7.5" style="227" customWidth="1"/>
    <col min="4" max="4" width="6.6640625" style="227" customWidth="1"/>
    <col min="5" max="5" width="6.33203125" style="227" customWidth="1"/>
    <col min="6" max="6" width="6" style="227" customWidth="1"/>
    <col min="7" max="7" width="7.164062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 x14ac:dyDescent="0.2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 x14ac:dyDescent="0.15">
      <c r="A5" s="296">
        <v>44166</v>
      </c>
      <c r="B5" s="296"/>
      <c r="C5" s="296"/>
      <c r="D5" s="296"/>
      <c r="BI5" s="301">
        <f>A5</f>
        <v>44166</v>
      </c>
      <c r="BJ5" s="301"/>
      <c r="BK5" s="301"/>
      <c r="BL5" s="301"/>
    </row>
    <row r="6" spans="1:93" ht="14" thickBot="1" x14ac:dyDescent="0.2">
      <c r="AE6" s="272" t="s">
        <v>84</v>
      </c>
    </row>
    <row r="7" spans="1:93" ht="15" thickTop="1" thickBot="1" x14ac:dyDescent="0.2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 x14ac:dyDescent="0.2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 x14ac:dyDescent="0.15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1025</v>
      </c>
      <c r="AG9" s="186">
        <f t="shared" ref="AG9:AV10" si="0">SUMIF($A$9:$A$32,$AE9,C$9:C$32)</f>
        <v>615</v>
      </c>
      <c r="AH9" s="127">
        <f t="shared" si="0"/>
        <v>441</v>
      </c>
      <c r="AI9" s="180">
        <f t="shared" si="0"/>
        <v>374</v>
      </c>
      <c r="AJ9" s="126">
        <f t="shared" si="0"/>
        <v>1225</v>
      </c>
      <c r="AK9" s="128">
        <f t="shared" si="0"/>
        <v>570</v>
      </c>
      <c r="AL9" s="127">
        <f t="shared" si="0"/>
        <v>1071</v>
      </c>
      <c r="AM9" s="180">
        <f t="shared" si="0"/>
        <v>734</v>
      </c>
      <c r="AN9" s="126">
        <f t="shared" si="0"/>
        <v>150</v>
      </c>
      <c r="AO9" s="128">
        <f t="shared" si="0"/>
        <v>255</v>
      </c>
      <c r="AP9" s="127">
        <f t="shared" si="0"/>
        <v>368</v>
      </c>
      <c r="AQ9" s="126">
        <f t="shared" si="0"/>
        <v>759</v>
      </c>
      <c r="AR9" s="179">
        <f t="shared" si="0"/>
        <v>1025</v>
      </c>
      <c r="AS9" s="181">
        <f t="shared" si="0"/>
        <v>1178</v>
      </c>
      <c r="AT9" s="126">
        <f t="shared" si="0"/>
        <v>674</v>
      </c>
      <c r="AU9" s="128">
        <f t="shared" si="0"/>
        <v>566</v>
      </c>
      <c r="AV9" s="127">
        <f t="shared" si="0"/>
        <v>785</v>
      </c>
      <c r="AW9" s="180">
        <f t="shared" ref="AW9:BE10" si="1">SUMIF($A$9:$A$32,$AE9,S$9:S$32)</f>
        <v>557</v>
      </c>
      <c r="AX9" s="126">
        <f t="shared" si="1"/>
        <v>93</v>
      </c>
      <c r="AY9" s="128">
        <f t="shared" si="1"/>
        <v>356</v>
      </c>
      <c r="AZ9" s="127">
        <f t="shared" si="1"/>
        <v>405</v>
      </c>
      <c r="BA9" s="180">
        <f t="shared" si="1"/>
        <v>725</v>
      </c>
      <c r="BB9" s="126">
        <f t="shared" si="1"/>
        <v>535</v>
      </c>
      <c r="BC9" s="128">
        <f t="shared" si="1"/>
        <v>477</v>
      </c>
      <c r="BD9" s="184">
        <f t="shared" si="1"/>
        <v>827</v>
      </c>
      <c r="BE9" s="185">
        <f t="shared" si="1"/>
        <v>1029</v>
      </c>
      <c r="BF9" s="170">
        <f>AF9+AH9+AJ9+AL9+AN9+AP9+AR9+AT9+AV9+AX9+AZ9+BB9+BD9</f>
        <v>8624</v>
      </c>
      <c r="BG9" s="171">
        <f>AG9+AI9+AK9+AM9+AO9+AQ9+AS9+AU9+AW9+AY9+BA9+BC9+BE9</f>
        <v>8195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 x14ac:dyDescent="0.15">
      <c r="A10" s="137" t="s">
        <v>17</v>
      </c>
      <c r="B10" s="189">
        <v>149</v>
      </c>
      <c r="C10" s="190">
        <v>0</v>
      </c>
      <c r="D10" s="191">
        <v>42</v>
      </c>
      <c r="E10" s="192">
        <v>0</v>
      </c>
      <c r="F10" s="189">
        <v>83</v>
      </c>
      <c r="G10" s="193">
        <v>3</v>
      </c>
      <c r="H10" s="191">
        <v>201</v>
      </c>
      <c r="I10" s="192">
        <v>1</v>
      </c>
      <c r="J10" s="189">
        <v>0</v>
      </c>
      <c r="K10" s="193">
        <v>0</v>
      </c>
      <c r="L10" s="191">
        <v>11</v>
      </c>
      <c r="M10" s="189">
        <v>0</v>
      </c>
      <c r="N10" s="194">
        <v>0</v>
      </c>
      <c r="O10" s="195">
        <v>0</v>
      </c>
      <c r="P10" s="189">
        <v>0</v>
      </c>
      <c r="Q10" s="193">
        <v>0</v>
      </c>
      <c r="R10" s="191">
        <v>0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32" si="3">SUM(B10,D10,F10,H10,J10,L10,N10,P10,R10,T10,V10,X10,Z10)</f>
        <v>486</v>
      </c>
      <c r="AC10" s="173">
        <f t="shared" ref="AC10:AC32" si="4">SUM(C10,E10,G10,I10,K10,M10,O10,Q10,S10,U10,W10,Y10,AA10)</f>
        <v>4</v>
      </c>
      <c r="AE10" s="277" t="s">
        <v>21</v>
      </c>
      <c r="AF10" s="126">
        <f>SUMIF($A$9:$A$32,$AE10,B$9:B$32)</f>
        <v>811</v>
      </c>
      <c r="AG10" s="190">
        <f t="shared" si="0"/>
        <v>503</v>
      </c>
      <c r="AH10" s="191">
        <f t="shared" si="0"/>
        <v>288</v>
      </c>
      <c r="AI10" s="192">
        <f t="shared" si="0"/>
        <v>325</v>
      </c>
      <c r="AJ10" s="278">
        <f t="shared" si="0"/>
        <v>967</v>
      </c>
      <c r="AK10" s="193">
        <f t="shared" si="0"/>
        <v>485</v>
      </c>
      <c r="AL10" s="191">
        <f t="shared" si="0"/>
        <v>1112</v>
      </c>
      <c r="AM10" s="192">
        <f t="shared" si="0"/>
        <v>833</v>
      </c>
      <c r="AN10" s="278">
        <f t="shared" si="0"/>
        <v>135</v>
      </c>
      <c r="AO10" s="193">
        <f t="shared" si="0"/>
        <v>327</v>
      </c>
      <c r="AP10" s="191">
        <f t="shared" si="0"/>
        <v>372</v>
      </c>
      <c r="AQ10" s="278">
        <f t="shared" si="0"/>
        <v>890</v>
      </c>
      <c r="AR10" s="194">
        <f t="shared" si="0"/>
        <v>949</v>
      </c>
      <c r="AS10" s="195">
        <f t="shared" si="0"/>
        <v>1332</v>
      </c>
      <c r="AT10" s="278">
        <f t="shared" si="0"/>
        <v>515</v>
      </c>
      <c r="AU10" s="193">
        <f t="shared" si="0"/>
        <v>567</v>
      </c>
      <c r="AV10" s="191">
        <f t="shared" si="0"/>
        <v>770</v>
      </c>
      <c r="AW10" s="192">
        <f t="shared" si="1"/>
        <v>594</v>
      </c>
      <c r="AX10" s="278">
        <f t="shared" si="1"/>
        <v>119</v>
      </c>
      <c r="AY10" s="193">
        <f t="shared" si="1"/>
        <v>315</v>
      </c>
      <c r="AZ10" s="191">
        <f t="shared" si="1"/>
        <v>430</v>
      </c>
      <c r="BA10" s="192">
        <f t="shared" si="1"/>
        <v>678</v>
      </c>
      <c r="BB10" s="278">
        <f t="shared" si="1"/>
        <v>566</v>
      </c>
      <c r="BC10" s="193">
        <f t="shared" si="1"/>
        <v>414</v>
      </c>
      <c r="BD10" s="191">
        <f t="shared" si="1"/>
        <v>821</v>
      </c>
      <c r="BE10" s="278">
        <f t="shared" si="1"/>
        <v>875</v>
      </c>
      <c r="BF10" s="172">
        <f>SUM(AF10,AH10,AJ10,AL10,AN10,AP10,AR10,AT10,AV10,AX10,AZ10,BB10,BD10)</f>
        <v>7855</v>
      </c>
      <c r="BG10" s="173">
        <f>SUM(AG10,AI10,AK10,AM10,AO10,AQ10,AS10,AU10,AW10,AY10,BA10,BC10,BE10)</f>
        <v>8138</v>
      </c>
      <c r="BH10" s="276"/>
      <c r="BI10" s="137" t="s">
        <v>17</v>
      </c>
      <c r="BJ10" s="129">
        <f t="shared" ref="BJ10:CK10" si="5">B10/B33</f>
        <v>1.3053000438020148E-2</v>
      </c>
      <c r="BK10" s="130">
        <f t="shared" si="5"/>
        <v>0</v>
      </c>
      <c r="BL10" s="131">
        <f t="shared" si="5"/>
        <v>8.1743869209809257E-3</v>
      </c>
      <c r="BM10" s="132">
        <f t="shared" si="5"/>
        <v>0</v>
      </c>
      <c r="BN10" s="129">
        <f t="shared" si="5"/>
        <v>5.9545161058899487E-3</v>
      </c>
      <c r="BO10" s="130">
        <f t="shared" si="5"/>
        <v>3.0260238047205969E-4</v>
      </c>
      <c r="BP10" s="131">
        <f t="shared" si="5"/>
        <v>1.3128674069235794E-2</v>
      </c>
      <c r="BQ10" s="132">
        <f t="shared" si="5"/>
        <v>6.9812901424183183E-5</v>
      </c>
      <c r="BR10" s="129">
        <f t="shared" si="5"/>
        <v>0</v>
      </c>
      <c r="BS10" s="130">
        <f t="shared" si="5"/>
        <v>0</v>
      </c>
      <c r="BT10" s="131">
        <f t="shared" si="5"/>
        <v>1.4091724314629771E-3</v>
      </c>
      <c r="BU10" s="129">
        <f t="shared" si="5"/>
        <v>0</v>
      </c>
      <c r="BV10" s="133">
        <f t="shared" si="5"/>
        <v>0</v>
      </c>
      <c r="BW10" s="134">
        <f t="shared" si="5"/>
        <v>0</v>
      </c>
      <c r="BX10" s="129">
        <f t="shared" si="5"/>
        <v>0</v>
      </c>
      <c r="BY10" s="130">
        <f t="shared" si="5"/>
        <v>0</v>
      </c>
      <c r="BZ10" s="131">
        <f t="shared" si="5"/>
        <v>0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4.0827641825650846E-3</v>
      </c>
      <c r="CK10" s="136">
        <f t="shared" si="5"/>
        <v>3.3711747701280207E-5</v>
      </c>
      <c r="CN10" s="230"/>
      <c r="CO10" s="230"/>
    </row>
    <row r="11" spans="1:93" ht="14" thickBot="1" x14ac:dyDescent="0.2">
      <c r="A11" s="146" t="s">
        <v>18</v>
      </c>
      <c r="B11" s="196">
        <v>869</v>
      </c>
      <c r="C11" s="197">
        <v>0</v>
      </c>
      <c r="D11" s="198">
        <v>423</v>
      </c>
      <c r="E11" s="199">
        <v>8</v>
      </c>
      <c r="F11" s="196">
        <v>1488</v>
      </c>
      <c r="G11" s="200">
        <v>6</v>
      </c>
      <c r="H11" s="198">
        <v>838</v>
      </c>
      <c r="I11" s="199">
        <v>141</v>
      </c>
      <c r="J11" s="196">
        <v>61</v>
      </c>
      <c r="K11" s="200">
        <v>87</v>
      </c>
      <c r="L11" s="198">
        <v>133</v>
      </c>
      <c r="M11" s="196">
        <v>279</v>
      </c>
      <c r="N11" s="201">
        <v>631</v>
      </c>
      <c r="O11" s="202">
        <v>654</v>
      </c>
      <c r="P11" s="196">
        <v>278</v>
      </c>
      <c r="Q11" s="200">
        <v>410</v>
      </c>
      <c r="R11" s="198">
        <v>237</v>
      </c>
      <c r="S11" s="199">
        <v>317</v>
      </c>
      <c r="T11" s="196">
        <v>25</v>
      </c>
      <c r="U11" s="200">
        <v>197</v>
      </c>
      <c r="V11" s="198">
        <v>174</v>
      </c>
      <c r="W11" s="199">
        <v>502</v>
      </c>
      <c r="X11" s="196">
        <v>282</v>
      </c>
      <c r="Y11" s="200">
        <v>250</v>
      </c>
      <c r="Z11" s="198">
        <v>575</v>
      </c>
      <c r="AA11" s="196">
        <v>338</v>
      </c>
      <c r="AB11" s="172">
        <f t="shared" si="3"/>
        <v>6014</v>
      </c>
      <c r="AC11" s="173">
        <f t="shared" si="4"/>
        <v>3189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7.6127901883486643E-2</v>
      </c>
      <c r="BK11" s="130">
        <f t="shared" si="6"/>
        <v>0</v>
      </c>
      <c r="BL11" s="131">
        <f t="shared" si="6"/>
        <v>8.2327753989879335E-2</v>
      </c>
      <c r="BM11" s="132">
        <f t="shared" si="6"/>
        <v>1.483679525222552E-3</v>
      </c>
      <c r="BN11" s="129">
        <f t="shared" si="6"/>
        <v>0.10675084295860535</v>
      </c>
      <c r="BO11" s="130">
        <f t="shared" si="6"/>
        <v>6.0520476094411938E-4</v>
      </c>
      <c r="BP11" s="131">
        <f t="shared" si="6"/>
        <v>5.4735467015022861E-2</v>
      </c>
      <c r="BQ11" s="132">
        <f t="shared" si="6"/>
        <v>9.8436191008098289E-3</v>
      </c>
      <c r="BR11" s="129">
        <f t="shared" si="6"/>
        <v>1.86487312748395E-2</v>
      </c>
      <c r="BS11" s="130">
        <f t="shared" si="6"/>
        <v>3.1613372093023256E-2</v>
      </c>
      <c r="BT11" s="131">
        <f t="shared" si="6"/>
        <v>1.7038175762234178E-2</v>
      </c>
      <c r="BU11" s="129">
        <f t="shared" si="6"/>
        <v>3.6299765807962528E-2</v>
      </c>
      <c r="BV11" s="133">
        <f t="shared" si="6"/>
        <v>4.1260707513241353E-2</v>
      </c>
      <c r="BW11" s="134">
        <f t="shared" si="6"/>
        <v>4.28487191246806E-2</v>
      </c>
      <c r="BX11" s="129">
        <f t="shared" si="6"/>
        <v>3.5797064125676022E-2</v>
      </c>
      <c r="BY11" s="130">
        <f t="shared" si="6"/>
        <v>5.2010655841684635E-2</v>
      </c>
      <c r="BZ11" s="131">
        <f t="shared" si="6"/>
        <v>2.5724519700423314E-2</v>
      </c>
      <c r="CA11" s="132">
        <f t="shared" si="6"/>
        <v>3.2921383321217156E-2</v>
      </c>
      <c r="CB11" s="129">
        <f t="shared" si="6"/>
        <v>1.0688328345446772E-2</v>
      </c>
      <c r="CC11" s="130">
        <f t="shared" si="6"/>
        <v>7.5019040365575024E-2</v>
      </c>
      <c r="CD11" s="131">
        <f t="shared" si="6"/>
        <v>2.0032235781717707E-2</v>
      </c>
      <c r="CE11" s="132">
        <f t="shared" si="6"/>
        <v>5.3580958480093928E-2</v>
      </c>
      <c r="CF11" s="129">
        <f t="shared" si="6"/>
        <v>3.9237512174759986E-2</v>
      </c>
      <c r="CG11" s="130">
        <f t="shared" si="6"/>
        <v>5.2235687421646471E-2</v>
      </c>
      <c r="CH11" s="131">
        <f t="shared" si="6"/>
        <v>4.9254754154531434E-2</v>
      </c>
      <c r="CI11" s="129">
        <f t="shared" si="6"/>
        <v>1.991515437190667E-2</v>
      </c>
      <c r="CJ11" s="135">
        <f t="shared" si="6"/>
        <v>5.0522106571906214E-2</v>
      </c>
      <c r="CK11" s="136">
        <f t="shared" si="6"/>
        <v>2.6876690854845644E-2</v>
      </c>
      <c r="CN11" s="230"/>
      <c r="CO11" s="230"/>
    </row>
    <row r="12" spans="1:93" ht="15" thickTop="1" thickBot="1" x14ac:dyDescent="0.2">
      <c r="A12" s="137" t="s">
        <v>19</v>
      </c>
      <c r="B12" s="189">
        <v>873</v>
      </c>
      <c r="C12" s="190">
        <v>415</v>
      </c>
      <c r="D12" s="191">
        <v>599</v>
      </c>
      <c r="E12" s="192">
        <v>245</v>
      </c>
      <c r="F12" s="189">
        <v>992</v>
      </c>
      <c r="G12" s="193">
        <v>414</v>
      </c>
      <c r="H12" s="191">
        <v>1086</v>
      </c>
      <c r="I12" s="192">
        <v>604</v>
      </c>
      <c r="J12" s="189">
        <v>120</v>
      </c>
      <c r="K12" s="193">
        <v>201</v>
      </c>
      <c r="L12" s="191">
        <v>286</v>
      </c>
      <c r="M12" s="189">
        <v>517</v>
      </c>
      <c r="N12" s="194">
        <v>960</v>
      </c>
      <c r="O12" s="195">
        <v>871</v>
      </c>
      <c r="P12" s="189">
        <v>543</v>
      </c>
      <c r="Q12" s="193">
        <v>488</v>
      </c>
      <c r="R12" s="191">
        <v>573</v>
      </c>
      <c r="S12" s="192">
        <v>489</v>
      </c>
      <c r="T12" s="189">
        <v>74</v>
      </c>
      <c r="U12" s="193">
        <v>211</v>
      </c>
      <c r="V12" s="191">
        <v>404</v>
      </c>
      <c r="W12" s="192">
        <v>575</v>
      </c>
      <c r="X12" s="189">
        <v>471</v>
      </c>
      <c r="Y12" s="193">
        <v>304</v>
      </c>
      <c r="Z12" s="191">
        <v>767</v>
      </c>
      <c r="AA12" s="189">
        <v>645</v>
      </c>
      <c r="AB12" s="172">
        <f t="shared" si="3"/>
        <v>7748</v>
      </c>
      <c r="AC12" s="173">
        <f t="shared" si="4"/>
        <v>5979</v>
      </c>
      <c r="AE12" s="269" t="s">
        <v>13</v>
      </c>
      <c r="AF12" s="20">
        <f t="shared" ref="AF12:BG12" si="7">SUM(AF9:AF11)</f>
        <v>1836</v>
      </c>
      <c r="AG12" s="21">
        <f t="shared" si="7"/>
        <v>1118</v>
      </c>
      <c r="AH12" s="20">
        <f t="shared" si="7"/>
        <v>729</v>
      </c>
      <c r="AI12" s="21">
        <f t="shared" si="7"/>
        <v>699</v>
      </c>
      <c r="AJ12" s="20">
        <f t="shared" si="7"/>
        <v>2192</v>
      </c>
      <c r="AK12" s="21">
        <f t="shared" si="7"/>
        <v>1055</v>
      </c>
      <c r="AL12" s="20">
        <f t="shared" si="7"/>
        <v>2183</v>
      </c>
      <c r="AM12" s="21">
        <f t="shared" si="7"/>
        <v>1567</v>
      </c>
      <c r="AN12" s="20">
        <f t="shared" si="7"/>
        <v>285</v>
      </c>
      <c r="AO12" s="21">
        <f t="shared" si="7"/>
        <v>582</v>
      </c>
      <c r="AP12" s="20">
        <f t="shared" si="7"/>
        <v>740</v>
      </c>
      <c r="AQ12" s="21">
        <f t="shared" si="7"/>
        <v>1649</v>
      </c>
      <c r="AR12" s="20">
        <f t="shared" si="7"/>
        <v>1974</v>
      </c>
      <c r="AS12" s="21">
        <f t="shared" si="7"/>
        <v>2510</v>
      </c>
      <c r="AT12" s="20">
        <f t="shared" si="7"/>
        <v>1189</v>
      </c>
      <c r="AU12" s="21">
        <f t="shared" si="7"/>
        <v>1133</v>
      </c>
      <c r="AV12" s="20">
        <f t="shared" si="7"/>
        <v>1555</v>
      </c>
      <c r="AW12" s="21">
        <f t="shared" si="7"/>
        <v>1151</v>
      </c>
      <c r="AX12" s="20">
        <f t="shared" si="7"/>
        <v>212</v>
      </c>
      <c r="AY12" s="21">
        <f t="shared" si="7"/>
        <v>671</v>
      </c>
      <c r="AZ12" s="20">
        <f t="shared" si="7"/>
        <v>835</v>
      </c>
      <c r="BA12" s="21">
        <f t="shared" si="7"/>
        <v>1403</v>
      </c>
      <c r="BB12" s="20">
        <f t="shared" si="7"/>
        <v>1101</v>
      </c>
      <c r="BC12" s="21">
        <f t="shared" si="7"/>
        <v>891</v>
      </c>
      <c r="BD12" s="20">
        <f t="shared" si="7"/>
        <v>1648</v>
      </c>
      <c r="BE12" s="21">
        <f t="shared" si="7"/>
        <v>1904</v>
      </c>
      <c r="BF12" s="174">
        <f t="shared" si="7"/>
        <v>16479</v>
      </c>
      <c r="BG12" s="175">
        <f t="shared" si="7"/>
        <v>16333</v>
      </c>
      <c r="BH12" s="279"/>
      <c r="BI12" s="137" t="s">
        <v>19</v>
      </c>
      <c r="BJ12" s="129">
        <f t="shared" ref="BJ12:CK12" si="8">B12/B33</f>
        <v>7.6478318002628123E-2</v>
      </c>
      <c r="BK12" s="130">
        <f t="shared" si="8"/>
        <v>3.4419839097619642E-2</v>
      </c>
      <c r="BL12" s="131">
        <f t="shared" si="8"/>
        <v>0.11658232775398988</v>
      </c>
      <c r="BM12" s="132">
        <f t="shared" si="8"/>
        <v>4.5437685459940653E-2</v>
      </c>
      <c r="BN12" s="129">
        <f t="shared" si="8"/>
        <v>7.116722863907024E-2</v>
      </c>
      <c r="BO12" s="130">
        <f t="shared" si="8"/>
        <v>4.1759128505144238E-2</v>
      </c>
      <c r="BP12" s="131">
        <f t="shared" si="8"/>
        <v>7.0934030045721755E-2</v>
      </c>
      <c r="BQ12" s="132">
        <f t="shared" si="8"/>
        <v>4.2166992460206644E-2</v>
      </c>
      <c r="BR12" s="129">
        <f t="shared" si="8"/>
        <v>3.668602873738918E-2</v>
      </c>
      <c r="BS12" s="130">
        <f t="shared" si="8"/>
        <v>7.3037790697674423E-2</v>
      </c>
      <c r="BT12" s="131">
        <f t="shared" si="8"/>
        <v>3.6638483218037407E-2</v>
      </c>
      <c r="BU12" s="129">
        <f t="shared" si="8"/>
        <v>6.7265157429091851E-2</v>
      </c>
      <c r="BV12" s="133">
        <f t="shared" si="8"/>
        <v>6.2773818086706332E-2</v>
      </c>
      <c r="BW12" s="134">
        <f t="shared" si="8"/>
        <v>5.7066107580423249E-2</v>
      </c>
      <c r="BX12" s="129">
        <f t="shared" si="8"/>
        <v>6.992016482101468E-2</v>
      </c>
      <c r="BY12" s="130">
        <f t="shared" si="8"/>
        <v>6.1905365977419767E-2</v>
      </c>
      <c r="BZ12" s="131">
        <f t="shared" si="8"/>
        <v>6.2194724845327252E-2</v>
      </c>
      <c r="CA12" s="132">
        <f t="shared" si="8"/>
        <v>5.0784089728943813E-2</v>
      </c>
      <c r="CB12" s="129">
        <f t="shared" si="8"/>
        <v>3.1637451902522443E-2</v>
      </c>
      <c r="CC12" s="130">
        <f t="shared" si="8"/>
        <v>8.0350342726580357E-2</v>
      </c>
      <c r="CD12" s="131">
        <f t="shared" si="8"/>
        <v>4.6511627906976744E-2</v>
      </c>
      <c r="CE12" s="132">
        <f t="shared" si="8"/>
        <v>6.1372611804888462E-2</v>
      </c>
      <c r="CF12" s="129">
        <f t="shared" si="8"/>
        <v>6.5534993738694869E-2</v>
      </c>
      <c r="CG12" s="130">
        <f t="shared" si="8"/>
        <v>6.35185959047221E-2</v>
      </c>
      <c r="CH12" s="131">
        <f t="shared" si="8"/>
        <v>6.5701559020044542E-2</v>
      </c>
      <c r="CI12" s="129">
        <f t="shared" si="8"/>
        <v>3.8003770916804146E-2</v>
      </c>
      <c r="CJ12" s="135">
        <f t="shared" si="8"/>
        <v>6.5089005939329786E-2</v>
      </c>
      <c r="CK12" s="136">
        <f t="shared" si="8"/>
        <v>5.0390634876488587E-2</v>
      </c>
      <c r="CN12" s="230"/>
      <c r="CO12" s="230"/>
    </row>
    <row r="13" spans="1:93" ht="14" thickTop="1" x14ac:dyDescent="0.15">
      <c r="A13" s="146" t="s">
        <v>20</v>
      </c>
      <c r="B13" s="196">
        <v>1025</v>
      </c>
      <c r="C13" s="197">
        <v>615</v>
      </c>
      <c r="D13" s="198">
        <v>441</v>
      </c>
      <c r="E13" s="199">
        <v>374</v>
      </c>
      <c r="F13" s="196">
        <v>1225</v>
      </c>
      <c r="G13" s="200">
        <v>570</v>
      </c>
      <c r="H13" s="198">
        <v>1071</v>
      </c>
      <c r="I13" s="199">
        <v>734</v>
      </c>
      <c r="J13" s="196">
        <v>150</v>
      </c>
      <c r="K13" s="200">
        <v>255</v>
      </c>
      <c r="L13" s="198">
        <v>368</v>
      </c>
      <c r="M13" s="196">
        <v>759</v>
      </c>
      <c r="N13" s="201">
        <v>1025</v>
      </c>
      <c r="O13" s="202">
        <v>1178</v>
      </c>
      <c r="P13" s="196">
        <v>674</v>
      </c>
      <c r="Q13" s="200">
        <v>566</v>
      </c>
      <c r="R13" s="198">
        <v>785</v>
      </c>
      <c r="S13" s="199">
        <v>557</v>
      </c>
      <c r="T13" s="196">
        <v>93</v>
      </c>
      <c r="U13" s="200">
        <v>356</v>
      </c>
      <c r="V13" s="198">
        <v>405</v>
      </c>
      <c r="W13" s="199">
        <v>725</v>
      </c>
      <c r="X13" s="196">
        <v>535</v>
      </c>
      <c r="Y13" s="200">
        <v>477</v>
      </c>
      <c r="Z13" s="198">
        <v>827</v>
      </c>
      <c r="AA13" s="196">
        <v>1029</v>
      </c>
      <c r="AB13" s="172">
        <f t="shared" si="3"/>
        <v>8624</v>
      </c>
      <c r="AC13" s="173">
        <f t="shared" si="4"/>
        <v>8195</v>
      </c>
      <c r="BF13" s="231">
        <f>BF12/2</f>
        <v>8239.5</v>
      </c>
      <c r="BI13" s="146" t="s">
        <v>20</v>
      </c>
      <c r="BJ13" s="129">
        <f t="shared" ref="BJ13:CK13" si="9">B13/B33</f>
        <v>8.9794130530004374E-2</v>
      </c>
      <c r="BK13" s="130">
        <f t="shared" si="9"/>
        <v>5.1007713361532717E-2</v>
      </c>
      <c r="BL13" s="131">
        <f t="shared" si="9"/>
        <v>8.5831062670299732E-2</v>
      </c>
      <c r="BM13" s="132">
        <f t="shared" si="9"/>
        <v>6.9362017804154297E-2</v>
      </c>
      <c r="BN13" s="129">
        <f t="shared" si="9"/>
        <v>8.7882918430303464E-2</v>
      </c>
      <c r="BO13" s="130">
        <f t="shared" si="9"/>
        <v>5.7494452289691349E-2</v>
      </c>
      <c r="BP13" s="131">
        <f t="shared" si="9"/>
        <v>6.995427824951013E-2</v>
      </c>
      <c r="BQ13" s="132">
        <f t="shared" si="9"/>
        <v>5.1242669645350458E-2</v>
      </c>
      <c r="BR13" s="129">
        <f t="shared" si="9"/>
        <v>4.585753592173647E-2</v>
      </c>
      <c r="BS13" s="130">
        <f t="shared" si="9"/>
        <v>9.2659883720930231E-2</v>
      </c>
      <c r="BT13" s="131">
        <f t="shared" si="9"/>
        <v>4.7143223161670508E-2</v>
      </c>
      <c r="BU13" s="129">
        <f t="shared" si="9"/>
        <v>9.8750975800156127E-2</v>
      </c>
      <c r="BV13" s="133">
        <f t="shared" si="9"/>
        <v>6.7024128686327081E-2</v>
      </c>
      <c r="BW13" s="134">
        <f t="shared" si="9"/>
        <v>7.7180108759745791E-2</v>
      </c>
      <c r="BX13" s="129">
        <f t="shared" si="9"/>
        <v>8.6788565542106622E-2</v>
      </c>
      <c r="BY13" s="130">
        <f t="shared" si="9"/>
        <v>7.1800076113154893E-2</v>
      </c>
      <c r="BZ13" s="131">
        <f t="shared" si="9"/>
        <v>8.5205687615326167E-2</v>
      </c>
      <c r="CA13" s="132">
        <f t="shared" si="9"/>
        <v>5.7846089936649706E-2</v>
      </c>
      <c r="CB13" s="129">
        <f t="shared" si="9"/>
        <v>3.976058144506199E-2</v>
      </c>
      <c r="CC13" s="130">
        <f t="shared" si="9"/>
        <v>0.13556740289413557</v>
      </c>
      <c r="CD13" s="131">
        <f t="shared" si="9"/>
        <v>4.6626755698825698E-2</v>
      </c>
      <c r="CE13" s="132">
        <f t="shared" si="9"/>
        <v>7.738285836268545E-2</v>
      </c>
      <c r="CF13" s="129">
        <f t="shared" si="9"/>
        <v>7.4439961040768055E-2</v>
      </c>
      <c r="CG13" s="130">
        <f t="shared" si="9"/>
        <v>9.9665691600501469E-2</v>
      </c>
      <c r="CH13" s="131">
        <f t="shared" si="9"/>
        <v>7.0841185540517396E-2</v>
      </c>
      <c r="CI13" s="129">
        <f t="shared" si="9"/>
        <v>6.0629271741692199E-2</v>
      </c>
      <c r="CJ13" s="135">
        <f t="shared" si="9"/>
        <v>7.2448062367163155E-2</v>
      </c>
      <c r="CK13" s="136">
        <f t="shared" si="9"/>
        <v>6.906694310299781E-2</v>
      </c>
      <c r="CN13" s="230"/>
      <c r="CO13" s="230"/>
    </row>
    <row r="14" spans="1:93" ht="14" thickBot="1" x14ac:dyDescent="0.2">
      <c r="A14" s="137" t="s">
        <v>21</v>
      </c>
      <c r="B14" s="189">
        <v>811</v>
      </c>
      <c r="C14" s="190">
        <v>503</v>
      </c>
      <c r="D14" s="191">
        <v>288</v>
      </c>
      <c r="E14" s="192">
        <v>325</v>
      </c>
      <c r="F14" s="189">
        <v>967</v>
      </c>
      <c r="G14" s="193">
        <v>485</v>
      </c>
      <c r="H14" s="191">
        <v>1112</v>
      </c>
      <c r="I14" s="192">
        <v>833</v>
      </c>
      <c r="J14" s="189">
        <v>135</v>
      </c>
      <c r="K14" s="193">
        <v>327</v>
      </c>
      <c r="L14" s="191">
        <v>372</v>
      </c>
      <c r="M14" s="189">
        <v>890</v>
      </c>
      <c r="N14" s="194">
        <v>949</v>
      </c>
      <c r="O14" s="195">
        <v>1332</v>
      </c>
      <c r="P14" s="189">
        <v>515</v>
      </c>
      <c r="Q14" s="193">
        <v>567</v>
      </c>
      <c r="R14" s="191">
        <v>770</v>
      </c>
      <c r="S14" s="192">
        <v>594</v>
      </c>
      <c r="T14" s="189">
        <v>119</v>
      </c>
      <c r="U14" s="193">
        <v>315</v>
      </c>
      <c r="V14" s="191">
        <v>430</v>
      </c>
      <c r="W14" s="192">
        <v>678</v>
      </c>
      <c r="X14" s="189">
        <v>566</v>
      </c>
      <c r="Y14" s="193">
        <v>414</v>
      </c>
      <c r="Z14" s="191">
        <v>821</v>
      </c>
      <c r="AA14" s="189">
        <v>875</v>
      </c>
      <c r="AB14" s="172">
        <f t="shared" si="3"/>
        <v>7855</v>
      </c>
      <c r="AC14" s="173">
        <f t="shared" si="4"/>
        <v>8138</v>
      </c>
      <c r="AE14" s="272" t="s">
        <v>85</v>
      </c>
      <c r="BI14" s="137" t="s">
        <v>21</v>
      </c>
      <c r="BJ14" s="129">
        <f t="shared" ref="BJ14:CK14" si="10">B14/B33</f>
        <v>7.1046868155935167E-2</v>
      </c>
      <c r="BK14" s="130">
        <f t="shared" si="10"/>
        <v>4.1718503773741394E-2</v>
      </c>
      <c r="BL14" s="131">
        <f t="shared" si="10"/>
        <v>5.6052938886726356E-2</v>
      </c>
      <c r="BM14" s="132">
        <f t="shared" si="10"/>
        <v>6.0274480712166172E-2</v>
      </c>
      <c r="BN14" s="129">
        <f t="shared" si="10"/>
        <v>6.9373699691513024E-2</v>
      </c>
      <c r="BO14" s="130">
        <f t="shared" si="10"/>
        <v>4.8920718176316318E-2</v>
      </c>
      <c r="BP14" s="131">
        <f t="shared" si="10"/>
        <v>7.2632266492488565E-2</v>
      </c>
      <c r="BQ14" s="132">
        <f t="shared" si="10"/>
        <v>5.8154146886344599E-2</v>
      </c>
      <c r="BR14" s="129">
        <f t="shared" si="10"/>
        <v>4.1271782329562821E-2</v>
      </c>
      <c r="BS14" s="130">
        <f t="shared" si="10"/>
        <v>0.11882267441860465</v>
      </c>
      <c r="BT14" s="131">
        <f t="shared" si="10"/>
        <v>4.7655649500384319E-2</v>
      </c>
      <c r="BU14" s="129">
        <f t="shared" si="10"/>
        <v>0.11579495186052563</v>
      </c>
      <c r="BV14" s="133">
        <f t="shared" si="10"/>
        <v>6.2054534754462827E-2</v>
      </c>
      <c r="BW14" s="134">
        <f t="shared" si="10"/>
        <v>8.7269868308982507E-2</v>
      </c>
      <c r="BX14" s="129">
        <f t="shared" si="10"/>
        <v>6.6314705124903423E-2</v>
      </c>
      <c r="BY14" s="130">
        <f t="shared" si="10"/>
        <v>7.1926931371305347E-2</v>
      </c>
      <c r="BZ14" s="131">
        <f t="shared" si="10"/>
        <v>8.3577553457071532E-2</v>
      </c>
      <c r="CA14" s="132">
        <f t="shared" si="10"/>
        <v>6.1688648873195556E-2</v>
      </c>
      <c r="CB14" s="129">
        <f t="shared" si="10"/>
        <v>5.0876442924326637E-2</v>
      </c>
      <c r="CC14" s="130">
        <f t="shared" si="10"/>
        <v>0.11995430312261995</v>
      </c>
      <c r="CD14" s="131">
        <f t="shared" si="10"/>
        <v>4.9504950495049507E-2</v>
      </c>
      <c r="CE14" s="132">
        <f t="shared" si="10"/>
        <v>7.2366314441242391E-2</v>
      </c>
      <c r="CF14" s="129">
        <f t="shared" si="10"/>
        <v>7.8753304577709751E-2</v>
      </c>
      <c r="CG14" s="130">
        <f t="shared" si="10"/>
        <v>8.6502298370246547E-2</v>
      </c>
      <c r="CH14" s="131">
        <f t="shared" si="10"/>
        <v>7.0327222888470098E-2</v>
      </c>
      <c r="CI14" s="129">
        <f t="shared" si="10"/>
        <v>5.1555503181711052E-2</v>
      </c>
      <c r="CJ14" s="135">
        <f t="shared" si="10"/>
        <v>6.5987886119441855E-2</v>
      </c>
      <c r="CK14" s="136">
        <f t="shared" si="10"/>
        <v>6.8586550698254575E-2</v>
      </c>
      <c r="CN14" s="230"/>
      <c r="CO14" s="230"/>
    </row>
    <row r="15" spans="1:93" ht="15" thickTop="1" thickBot="1" x14ac:dyDescent="0.2">
      <c r="A15" s="146" t="s">
        <v>22</v>
      </c>
      <c r="B15" s="196">
        <v>731</v>
      </c>
      <c r="C15" s="197">
        <v>823</v>
      </c>
      <c r="D15" s="198">
        <v>344</v>
      </c>
      <c r="E15" s="199">
        <v>350</v>
      </c>
      <c r="F15" s="196">
        <v>1405</v>
      </c>
      <c r="G15" s="200">
        <v>477</v>
      </c>
      <c r="H15" s="198">
        <v>1190</v>
      </c>
      <c r="I15" s="199">
        <v>802</v>
      </c>
      <c r="J15" s="196">
        <v>161</v>
      </c>
      <c r="K15" s="200">
        <v>324</v>
      </c>
      <c r="L15" s="198">
        <v>343</v>
      </c>
      <c r="M15" s="196">
        <v>896</v>
      </c>
      <c r="N15" s="201">
        <v>1023</v>
      </c>
      <c r="O15" s="202">
        <v>1302</v>
      </c>
      <c r="P15" s="196">
        <v>574</v>
      </c>
      <c r="Q15" s="200">
        <v>614</v>
      </c>
      <c r="R15" s="198">
        <v>784</v>
      </c>
      <c r="S15" s="199">
        <v>596</v>
      </c>
      <c r="T15" s="196">
        <v>128</v>
      </c>
      <c r="U15" s="200">
        <v>310</v>
      </c>
      <c r="V15" s="198">
        <v>444</v>
      </c>
      <c r="W15" s="199">
        <v>769</v>
      </c>
      <c r="X15" s="196">
        <v>511</v>
      </c>
      <c r="Y15" s="200">
        <v>475</v>
      </c>
      <c r="Z15" s="198">
        <v>905</v>
      </c>
      <c r="AA15" s="196">
        <v>1109</v>
      </c>
      <c r="AB15" s="172">
        <f t="shared" si="3"/>
        <v>8543</v>
      </c>
      <c r="AC15" s="173">
        <f t="shared" si="4"/>
        <v>8847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1">B15/B33</f>
        <v>6.4038545773105568E-2</v>
      </c>
      <c r="BK15" s="130">
        <f t="shared" si="11"/>
        <v>6.8259102596002319E-2</v>
      </c>
      <c r="BL15" s="131">
        <f t="shared" si="11"/>
        <v>6.6952121448034252E-2</v>
      </c>
      <c r="BM15" s="132">
        <f t="shared" si="11"/>
        <v>6.4910979228486654E-2</v>
      </c>
      <c r="BN15" s="129">
        <f t="shared" si="11"/>
        <v>0.1007963268527154</v>
      </c>
      <c r="BO15" s="130">
        <f t="shared" si="11"/>
        <v>4.8113778495057498E-2</v>
      </c>
      <c r="BP15" s="131">
        <f t="shared" si="11"/>
        <v>7.7726975832789022E-2</v>
      </c>
      <c r="BQ15" s="132">
        <f t="shared" si="11"/>
        <v>5.5989946942194918E-2</v>
      </c>
      <c r="BR15" s="129">
        <f t="shared" si="11"/>
        <v>4.9220421889330478E-2</v>
      </c>
      <c r="BS15" s="130">
        <f t="shared" si="11"/>
        <v>0.11773255813953488</v>
      </c>
      <c r="BT15" s="131">
        <f t="shared" si="11"/>
        <v>4.3940558544709199E-2</v>
      </c>
      <c r="BU15" s="129">
        <f t="shared" si="11"/>
        <v>0.11657559198542805</v>
      </c>
      <c r="BV15" s="133">
        <f t="shared" si="11"/>
        <v>6.689334989864644E-2</v>
      </c>
      <c r="BW15" s="134">
        <f t="shared" si="11"/>
        <v>8.5304330734455869E-2</v>
      </c>
      <c r="BX15" s="129">
        <f t="shared" si="11"/>
        <v>7.3911923770280705E-2</v>
      </c>
      <c r="BY15" s="130">
        <f t="shared" si="11"/>
        <v>7.7889128504376501E-2</v>
      </c>
      <c r="BZ15" s="131">
        <f t="shared" si="11"/>
        <v>8.5097145338109192E-2</v>
      </c>
      <c r="CA15" s="132">
        <f t="shared" si="11"/>
        <v>6.1896354761657495E-2</v>
      </c>
      <c r="CB15" s="129">
        <f t="shared" si="11"/>
        <v>5.472424112868747E-2</v>
      </c>
      <c r="CC15" s="130">
        <f t="shared" si="11"/>
        <v>0.11805026656511805</v>
      </c>
      <c r="CD15" s="131">
        <f t="shared" si="11"/>
        <v>5.1116739580934836E-2</v>
      </c>
      <c r="CE15" s="132">
        <f t="shared" si="11"/>
        <v>8.2079197352972574E-2</v>
      </c>
      <c r="CF15" s="129">
        <f t="shared" si="11"/>
        <v>7.1100598302490603E-2</v>
      </c>
      <c r="CG15" s="130">
        <f t="shared" si="11"/>
        <v>9.9247806101128294E-2</v>
      </c>
      <c r="CH15" s="131">
        <f t="shared" si="11"/>
        <v>7.7522700017132087E-2</v>
      </c>
      <c r="CI15" s="129">
        <f t="shared" si="11"/>
        <v>6.5342917746877213E-2</v>
      </c>
      <c r="CJ15" s="135">
        <f t="shared" si="11"/>
        <v>7.1767601670068973E-2</v>
      </c>
      <c r="CK15" s="136">
        <f t="shared" si="11"/>
        <v>7.456195797830649E-2</v>
      </c>
      <c r="CN15" s="230"/>
      <c r="CO15" s="230"/>
    </row>
    <row r="16" spans="1:93" ht="15" thickTop="1" thickBot="1" x14ac:dyDescent="0.2">
      <c r="A16" s="137" t="s">
        <v>23</v>
      </c>
      <c r="B16" s="189">
        <v>687</v>
      </c>
      <c r="C16" s="190">
        <v>695</v>
      </c>
      <c r="D16" s="191">
        <v>292</v>
      </c>
      <c r="E16" s="192">
        <v>213</v>
      </c>
      <c r="F16" s="189">
        <v>1134</v>
      </c>
      <c r="G16" s="193">
        <v>333</v>
      </c>
      <c r="H16" s="191">
        <v>965</v>
      </c>
      <c r="I16" s="192">
        <v>706</v>
      </c>
      <c r="J16" s="189">
        <v>176</v>
      </c>
      <c r="K16" s="193">
        <v>322</v>
      </c>
      <c r="L16" s="191">
        <v>359</v>
      </c>
      <c r="M16" s="189">
        <v>694</v>
      </c>
      <c r="N16" s="194">
        <v>744</v>
      </c>
      <c r="O16" s="195">
        <v>1166</v>
      </c>
      <c r="P16" s="189">
        <v>401</v>
      </c>
      <c r="Q16" s="193">
        <v>397</v>
      </c>
      <c r="R16" s="191">
        <v>611</v>
      </c>
      <c r="S16" s="192">
        <v>424</v>
      </c>
      <c r="T16" s="189">
        <v>120</v>
      </c>
      <c r="U16" s="193">
        <v>203</v>
      </c>
      <c r="V16" s="191">
        <v>474</v>
      </c>
      <c r="W16" s="192">
        <v>598</v>
      </c>
      <c r="X16" s="189">
        <v>425</v>
      </c>
      <c r="Y16" s="193">
        <v>244</v>
      </c>
      <c r="Z16" s="191">
        <v>714</v>
      </c>
      <c r="AA16" s="189">
        <v>900</v>
      </c>
      <c r="AB16" s="172">
        <f t="shared" si="3"/>
        <v>7102</v>
      </c>
      <c r="AC16" s="173">
        <f t="shared" si="4"/>
        <v>6895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6.0183968462549274E-2</v>
      </c>
      <c r="BK16" s="130">
        <f t="shared" si="12"/>
        <v>5.7642863067097955E-2</v>
      </c>
      <c r="BL16" s="131">
        <f t="shared" si="12"/>
        <v>5.6831451926819772E-2</v>
      </c>
      <c r="BM16" s="132">
        <f t="shared" si="12"/>
        <v>3.9502967359050442E-2</v>
      </c>
      <c r="BN16" s="129">
        <f t="shared" si="12"/>
        <v>8.1354473061195212E-2</v>
      </c>
      <c r="BO16" s="130">
        <f t="shared" si="12"/>
        <v>3.3588864232398631E-2</v>
      </c>
      <c r="BP16" s="131">
        <f t="shared" si="12"/>
        <v>6.3030698889614628E-2</v>
      </c>
      <c r="BQ16" s="132">
        <f t="shared" si="12"/>
        <v>4.9287908405473334E-2</v>
      </c>
      <c r="BR16" s="129">
        <f t="shared" si="12"/>
        <v>5.3806175481504126E-2</v>
      </c>
      <c r="BS16" s="130">
        <f t="shared" si="12"/>
        <v>0.11700581395348837</v>
      </c>
      <c r="BT16" s="131">
        <f t="shared" si="12"/>
        <v>4.599026389956444E-2</v>
      </c>
      <c r="BU16" s="129">
        <f t="shared" si="12"/>
        <v>9.0294041113713239E-2</v>
      </c>
      <c r="BV16" s="133">
        <f t="shared" si="12"/>
        <v>4.8649709017197409E-2</v>
      </c>
      <c r="BW16" s="134">
        <f t="shared" si="12"/>
        <v>7.6393893729935131E-2</v>
      </c>
      <c r="BX16" s="129">
        <f t="shared" si="12"/>
        <v>5.1635333505021891E-2</v>
      </c>
      <c r="BY16" s="130">
        <f t="shared" si="12"/>
        <v>5.0361537485728781E-2</v>
      </c>
      <c r="BZ16" s="131">
        <f t="shared" si="12"/>
        <v>6.6319331379572341E-2</v>
      </c>
      <c r="CA16" s="132">
        <f t="shared" si="12"/>
        <v>4.4033648353930831E-2</v>
      </c>
      <c r="CB16" s="129">
        <f t="shared" si="12"/>
        <v>5.1303976058144504E-2</v>
      </c>
      <c r="CC16" s="130">
        <f t="shared" si="12"/>
        <v>7.7303884234577305E-2</v>
      </c>
      <c r="CD16" s="131">
        <f t="shared" si="12"/>
        <v>5.4570573336403409E-2</v>
      </c>
      <c r="CE16" s="132">
        <f t="shared" si="12"/>
        <v>6.3827516277083995E-2</v>
      </c>
      <c r="CF16" s="129">
        <f t="shared" si="12"/>
        <v>5.9134548490329765E-2</v>
      </c>
      <c r="CG16" s="130">
        <f t="shared" si="12"/>
        <v>5.0982030923526954E-2</v>
      </c>
      <c r="CH16" s="131">
        <f t="shared" si="12"/>
        <v>6.1161555593626862E-2</v>
      </c>
      <c r="CI16" s="129">
        <f t="shared" si="12"/>
        <v>5.3028517558331371E-2</v>
      </c>
      <c r="CJ16" s="135">
        <f t="shared" si="12"/>
        <v>5.9662121861270026E-2</v>
      </c>
      <c r="CK16" s="136">
        <f t="shared" si="12"/>
        <v>5.8110625100081748E-2</v>
      </c>
      <c r="CN16" s="230"/>
      <c r="CO16" s="230"/>
    </row>
    <row r="17" spans="1:93" ht="14" thickTop="1" x14ac:dyDescent="0.15">
      <c r="A17" s="146" t="s">
        <v>24</v>
      </c>
      <c r="B17" s="203">
        <v>437</v>
      </c>
      <c r="C17" s="197">
        <v>348</v>
      </c>
      <c r="D17" s="198">
        <v>252</v>
      </c>
      <c r="E17" s="199">
        <v>127</v>
      </c>
      <c r="F17" s="196">
        <v>910</v>
      </c>
      <c r="G17" s="200">
        <v>267</v>
      </c>
      <c r="H17" s="198">
        <v>903</v>
      </c>
      <c r="I17" s="199">
        <v>617</v>
      </c>
      <c r="J17" s="196">
        <v>207</v>
      </c>
      <c r="K17" s="200">
        <v>179</v>
      </c>
      <c r="L17" s="198">
        <v>335</v>
      </c>
      <c r="M17" s="196">
        <v>544</v>
      </c>
      <c r="N17" s="201">
        <v>853</v>
      </c>
      <c r="O17" s="204">
        <v>999</v>
      </c>
      <c r="P17" s="196">
        <v>371</v>
      </c>
      <c r="Q17" s="200">
        <v>429</v>
      </c>
      <c r="R17" s="198">
        <v>584</v>
      </c>
      <c r="S17" s="199">
        <v>581</v>
      </c>
      <c r="T17" s="196">
        <v>145</v>
      </c>
      <c r="U17" s="200">
        <v>156</v>
      </c>
      <c r="V17" s="198">
        <v>403</v>
      </c>
      <c r="W17" s="205">
        <v>751</v>
      </c>
      <c r="X17" s="196">
        <v>348</v>
      </c>
      <c r="Y17" s="200">
        <v>290</v>
      </c>
      <c r="Z17" s="198">
        <v>702</v>
      </c>
      <c r="AA17" s="196">
        <v>1064</v>
      </c>
      <c r="AB17" s="172">
        <f t="shared" si="3"/>
        <v>6450</v>
      </c>
      <c r="AC17" s="173">
        <f t="shared" si="4"/>
        <v>6352</v>
      </c>
      <c r="AE17" s="275" t="s">
        <v>30</v>
      </c>
      <c r="AF17" s="126">
        <f t="shared" ref="AF17:AU18" si="13">SUMIF($A$9:$A$32,$AE17,B$9:B$32)</f>
        <v>691</v>
      </c>
      <c r="AG17" s="186">
        <f t="shared" si="13"/>
        <v>1178</v>
      </c>
      <c r="AH17" s="127">
        <f t="shared" si="13"/>
        <v>397</v>
      </c>
      <c r="AI17" s="180">
        <f t="shared" si="13"/>
        <v>446</v>
      </c>
      <c r="AJ17" s="126">
        <f t="shared" si="13"/>
        <v>697</v>
      </c>
      <c r="AK17" s="128">
        <f t="shared" si="13"/>
        <v>977</v>
      </c>
      <c r="AL17" s="127">
        <f t="shared" si="13"/>
        <v>1057</v>
      </c>
      <c r="AM17" s="180">
        <f t="shared" si="13"/>
        <v>1171</v>
      </c>
      <c r="AN17" s="126">
        <f t="shared" si="13"/>
        <v>408</v>
      </c>
      <c r="AO17" s="128">
        <f t="shared" si="13"/>
        <v>77</v>
      </c>
      <c r="AP17" s="127">
        <f t="shared" si="13"/>
        <v>762</v>
      </c>
      <c r="AQ17" s="126">
        <f t="shared" si="13"/>
        <v>247</v>
      </c>
      <c r="AR17" s="179">
        <f t="shared" si="13"/>
        <v>1217</v>
      </c>
      <c r="AS17" s="181">
        <f t="shared" si="13"/>
        <v>722</v>
      </c>
      <c r="AT17" s="126">
        <f t="shared" si="13"/>
        <v>585</v>
      </c>
      <c r="AU17" s="128">
        <f t="shared" si="13"/>
        <v>480</v>
      </c>
      <c r="AV17" s="127">
        <f t="shared" ref="AP17:BE18" si="14">SUMIF($A$9:$A$32,$AE17,R$9:R$32)</f>
        <v>508</v>
      </c>
      <c r="AW17" s="180">
        <f t="shared" si="14"/>
        <v>727</v>
      </c>
      <c r="AX17" s="126">
        <f t="shared" si="14"/>
        <v>368</v>
      </c>
      <c r="AY17" s="128">
        <f t="shared" si="14"/>
        <v>65</v>
      </c>
      <c r="AZ17" s="127">
        <f t="shared" si="14"/>
        <v>788</v>
      </c>
      <c r="BA17" s="180">
        <f t="shared" si="14"/>
        <v>519</v>
      </c>
      <c r="BB17" s="126">
        <f t="shared" si="14"/>
        <v>595</v>
      </c>
      <c r="BC17" s="128">
        <f t="shared" si="14"/>
        <v>215</v>
      </c>
      <c r="BD17" s="184">
        <f t="shared" si="14"/>
        <v>664</v>
      </c>
      <c r="BE17" s="185">
        <f t="shared" si="14"/>
        <v>1230</v>
      </c>
      <c r="BF17" s="170">
        <f>AF17+AH17+AJ17+AL17+AN17+AP17+AR17+AT17+AV17+AX17+AZ17+BB17+BD17</f>
        <v>8737</v>
      </c>
      <c r="BG17" s="171">
        <f>AG17+AI17+AK17+AM17+AO17+AQ17+AS17+AU17+AW17+AY17+BA17+BC17+BE17</f>
        <v>8054</v>
      </c>
      <c r="BI17" s="146" t="s">
        <v>24</v>
      </c>
      <c r="BJ17" s="129">
        <f t="shared" ref="BJ17:CK17" si="15">B17/B33</f>
        <v>3.8282961016206749E-2</v>
      </c>
      <c r="BK17" s="130">
        <f t="shared" si="15"/>
        <v>2.8862901219208759E-2</v>
      </c>
      <c r="BL17" s="131">
        <f t="shared" si="15"/>
        <v>4.9046321525885561E-2</v>
      </c>
      <c r="BM17" s="132">
        <f t="shared" si="15"/>
        <v>2.3553412462908013E-2</v>
      </c>
      <c r="BN17" s="129">
        <f t="shared" si="15"/>
        <v>6.5284453691082572E-2</v>
      </c>
      <c r="BO17" s="130">
        <f t="shared" si="15"/>
        <v>2.6931611862013316E-2</v>
      </c>
      <c r="BP17" s="131">
        <f t="shared" si="15"/>
        <v>5.8981058131939906E-2</v>
      </c>
      <c r="BQ17" s="132">
        <f t="shared" si="15"/>
        <v>4.3074560178721029E-2</v>
      </c>
      <c r="BR17" s="129">
        <f t="shared" si="15"/>
        <v>6.3283399571996329E-2</v>
      </c>
      <c r="BS17" s="130">
        <f t="shared" si="15"/>
        <v>6.5043604651162795E-2</v>
      </c>
      <c r="BT17" s="131">
        <f t="shared" si="15"/>
        <v>4.2915705867281578E-2</v>
      </c>
      <c r="BU17" s="129">
        <f t="shared" si="15"/>
        <v>7.0778037991152745E-2</v>
      </c>
      <c r="BV17" s="133">
        <f t="shared" si="15"/>
        <v>5.5777152945792191E-2</v>
      </c>
      <c r="BW17" s="134">
        <f t="shared" si="15"/>
        <v>6.5452401231736887E-2</v>
      </c>
      <c r="BX17" s="129">
        <f t="shared" si="15"/>
        <v>4.7772340973474117E-2</v>
      </c>
      <c r="BY17" s="130">
        <f t="shared" si="15"/>
        <v>5.4420905746543194E-2</v>
      </c>
      <c r="BZ17" s="131">
        <f t="shared" si="15"/>
        <v>6.3388689894713995E-2</v>
      </c>
      <c r="CA17" s="132">
        <f t="shared" si="15"/>
        <v>6.033856059819296E-2</v>
      </c>
      <c r="CB17" s="129">
        <f t="shared" si="15"/>
        <v>6.1992304403591277E-2</v>
      </c>
      <c r="CC17" s="130">
        <f t="shared" si="15"/>
        <v>5.9405940594059403E-2</v>
      </c>
      <c r="CD17" s="131">
        <f t="shared" si="15"/>
        <v>4.6396500115127789E-2</v>
      </c>
      <c r="CE17" s="132">
        <f t="shared" si="15"/>
        <v>8.0157967766036925E-2</v>
      </c>
      <c r="CF17" s="129">
        <f t="shared" si="15"/>
        <v>4.8420759705022957E-2</v>
      </c>
      <c r="CG17" s="130">
        <f t="shared" si="15"/>
        <v>6.0593397409109906E-2</v>
      </c>
      <c r="CH17" s="131">
        <f t="shared" si="15"/>
        <v>6.0133630289532294E-2</v>
      </c>
      <c r="CI17" s="129">
        <f t="shared" si="15"/>
        <v>6.2691491868960642E-2</v>
      </c>
      <c r="CJ17" s="135">
        <f t="shared" si="15"/>
        <v>5.4184833287129211E-2</v>
      </c>
      <c r="CK17" s="136">
        <f t="shared" si="15"/>
        <v>5.3534255349632964E-2</v>
      </c>
      <c r="CN17" s="230"/>
      <c r="CO17" s="230"/>
    </row>
    <row r="18" spans="1:93" x14ac:dyDescent="0.15">
      <c r="A18" s="137" t="s">
        <v>25</v>
      </c>
      <c r="B18" s="206">
        <v>663</v>
      </c>
      <c r="C18" s="190">
        <v>943</v>
      </c>
      <c r="D18" s="191">
        <v>251</v>
      </c>
      <c r="E18" s="192">
        <v>468</v>
      </c>
      <c r="F18" s="189">
        <v>874</v>
      </c>
      <c r="G18" s="193">
        <v>581</v>
      </c>
      <c r="H18" s="191">
        <v>760</v>
      </c>
      <c r="I18" s="192">
        <v>979</v>
      </c>
      <c r="J18" s="189">
        <v>161</v>
      </c>
      <c r="K18" s="190">
        <v>202</v>
      </c>
      <c r="L18" s="191">
        <v>412</v>
      </c>
      <c r="M18" s="189">
        <v>464</v>
      </c>
      <c r="N18" s="194">
        <v>722</v>
      </c>
      <c r="O18" s="207">
        <v>775</v>
      </c>
      <c r="P18" s="189">
        <v>386</v>
      </c>
      <c r="Q18" s="190">
        <v>449</v>
      </c>
      <c r="R18" s="191">
        <v>547</v>
      </c>
      <c r="S18" s="192">
        <v>533</v>
      </c>
      <c r="T18" s="198">
        <v>90</v>
      </c>
      <c r="U18" s="189">
        <v>138</v>
      </c>
      <c r="V18" s="191">
        <v>386</v>
      </c>
      <c r="W18" s="208">
        <v>569</v>
      </c>
      <c r="X18" s="189">
        <v>329</v>
      </c>
      <c r="Y18" s="193">
        <v>216</v>
      </c>
      <c r="Z18" s="191">
        <v>681</v>
      </c>
      <c r="AA18" s="189">
        <v>1148</v>
      </c>
      <c r="AB18" s="172">
        <f t="shared" si="3"/>
        <v>6262</v>
      </c>
      <c r="AC18" s="173">
        <f t="shared" si="4"/>
        <v>7465</v>
      </c>
      <c r="AE18" s="277" t="s">
        <v>31</v>
      </c>
      <c r="AF18" s="126">
        <f t="shared" si="13"/>
        <v>631</v>
      </c>
      <c r="AG18" s="190">
        <f t="shared" si="13"/>
        <v>1087</v>
      </c>
      <c r="AH18" s="191">
        <f t="shared" si="13"/>
        <v>283</v>
      </c>
      <c r="AI18" s="192">
        <f t="shared" si="13"/>
        <v>384</v>
      </c>
      <c r="AJ18" s="278">
        <f t="shared" si="13"/>
        <v>651</v>
      </c>
      <c r="AK18" s="193">
        <f t="shared" si="13"/>
        <v>1054</v>
      </c>
      <c r="AL18" s="191">
        <f t="shared" si="13"/>
        <v>1026</v>
      </c>
      <c r="AM18" s="192">
        <f t="shared" si="13"/>
        <v>1372</v>
      </c>
      <c r="AN18" s="278">
        <f t="shared" si="13"/>
        <v>281</v>
      </c>
      <c r="AO18" s="193">
        <f t="shared" si="13"/>
        <v>81</v>
      </c>
      <c r="AP18" s="191">
        <f t="shared" si="14"/>
        <v>662</v>
      </c>
      <c r="AQ18" s="278">
        <f t="shared" si="14"/>
        <v>269</v>
      </c>
      <c r="AR18" s="194">
        <f t="shared" si="14"/>
        <v>1168</v>
      </c>
      <c r="AS18" s="195">
        <f t="shared" si="14"/>
        <v>819</v>
      </c>
      <c r="AT18" s="278">
        <f t="shared" si="14"/>
        <v>546</v>
      </c>
      <c r="AU18" s="193">
        <f t="shared" si="14"/>
        <v>605</v>
      </c>
      <c r="AV18" s="191">
        <f t="shared" si="14"/>
        <v>564</v>
      </c>
      <c r="AW18" s="192">
        <f t="shared" si="14"/>
        <v>783</v>
      </c>
      <c r="AX18" s="278">
        <f t="shared" si="14"/>
        <v>250</v>
      </c>
      <c r="AY18" s="193">
        <f t="shared" si="14"/>
        <v>64</v>
      </c>
      <c r="AZ18" s="191">
        <f t="shared" si="14"/>
        <v>830</v>
      </c>
      <c r="BA18" s="192">
        <f t="shared" si="14"/>
        <v>489</v>
      </c>
      <c r="BB18" s="278">
        <f t="shared" si="14"/>
        <v>618</v>
      </c>
      <c r="BC18" s="193">
        <f t="shared" si="14"/>
        <v>293</v>
      </c>
      <c r="BD18" s="191">
        <f t="shared" si="14"/>
        <v>780</v>
      </c>
      <c r="BE18" s="278">
        <f t="shared" si="14"/>
        <v>1458</v>
      </c>
      <c r="BF18" s="172">
        <f>SUM(AF18,AH18,AJ18,AL18,AN18,AP18,AR18,AT18,AV18,AX18,AZ18,BB18,BD18)</f>
        <v>8290</v>
      </c>
      <c r="BG18" s="173">
        <f>SUM(AG18,AI18,AK18,AM18,AO18,AQ18,AS18,AU18,AW18,AY18,BA18,BC18,BE18)</f>
        <v>8758</v>
      </c>
      <c r="BI18" s="137" t="s">
        <v>25</v>
      </c>
      <c r="BJ18" s="129">
        <f t="shared" ref="BJ18:CK18" si="16">B18/B33</f>
        <v>5.8081471747700397E-2</v>
      </c>
      <c r="BK18" s="130">
        <f t="shared" si="16"/>
        <v>7.8211827154350169E-2</v>
      </c>
      <c r="BL18" s="131">
        <f t="shared" si="16"/>
        <v>4.8851693265862202E-2</v>
      </c>
      <c r="BM18" s="132">
        <f t="shared" si="16"/>
        <v>8.6795252225519287E-2</v>
      </c>
      <c r="BN18" s="129">
        <f t="shared" si="16"/>
        <v>6.2701772006600182E-2</v>
      </c>
      <c r="BO18" s="130">
        <f t="shared" si="16"/>
        <v>5.8603994351422231E-2</v>
      </c>
      <c r="BP18" s="131">
        <f t="shared" si="16"/>
        <v>4.9640757674722404E-2</v>
      </c>
      <c r="BQ18" s="132">
        <f t="shared" si="16"/>
        <v>6.834683049427534E-2</v>
      </c>
      <c r="BR18" s="129">
        <f t="shared" si="16"/>
        <v>4.9220421889330478E-2</v>
      </c>
      <c r="BS18" s="130">
        <f t="shared" si="16"/>
        <v>7.340116279069768E-2</v>
      </c>
      <c r="BT18" s="131">
        <f t="shared" si="16"/>
        <v>5.2779912887522422E-2</v>
      </c>
      <c r="BU18" s="129">
        <f t="shared" si="16"/>
        <v>6.0369502992453812E-2</v>
      </c>
      <c r="BV18" s="133">
        <f t="shared" si="16"/>
        <v>4.7211142352710393E-2</v>
      </c>
      <c r="BW18" s="134">
        <f t="shared" si="16"/>
        <v>5.0776387341938019E-2</v>
      </c>
      <c r="BX18" s="129">
        <f t="shared" si="16"/>
        <v>4.9703837239248004E-2</v>
      </c>
      <c r="BY18" s="130">
        <f t="shared" si="16"/>
        <v>5.6958010909552201E-2</v>
      </c>
      <c r="BZ18" s="131">
        <f t="shared" si="16"/>
        <v>5.9372625637685882E-2</v>
      </c>
      <c r="CA18" s="132">
        <f t="shared" si="16"/>
        <v>5.5353619275106451E-2</v>
      </c>
      <c r="CB18" s="129">
        <f t="shared" si="16"/>
        <v>3.8477982043608382E-2</v>
      </c>
      <c r="CC18" s="130">
        <f t="shared" si="16"/>
        <v>5.2551408987052552E-2</v>
      </c>
      <c r="CD18" s="131">
        <f t="shared" si="16"/>
        <v>4.4439327653695605E-2</v>
      </c>
      <c r="CE18" s="132">
        <f t="shared" si="16"/>
        <v>6.0732201942576586E-2</v>
      </c>
      <c r="CF18" s="129">
        <f t="shared" si="16"/>
        <v>4.577709753721998E-2</v>
      </c>
      <c r="CG18" s="130">
        <f t="shared" si="16"/>
        <v>4.5131633932302552E-2</v>
      </c>
      <c r="CH18" s="131">
        <f t="shared" si="16"/>
        <v>5.83347610073668E-2</v>
      </c>
      <c r="CI18" s="129">
        <f t="shared" si="16"/>
        <v>6.7640820174404898E-2</v>
      </c>
      <c r="CJ18" s="135">
        <f t="shared" si="16"/>
        <v>5.2605492409922967E-2</v>
      </c>
      <c r="CK18" s="136">
        <f t="shared" si="16"/>
        <v>6.2914549147514182E-2</v>
      </c>
      <c r="CN18" s="230"/>
      <c r="CO18" s="230"/>
    </row>
    <row r="19" spans="1:93" ht="14" thickBot="1" x14ac:dyDescent="0.2">
      <c r="A19" s="146" t="s">
        <v>26</v>
      </c>
      <c r="B19" s="203">
        <v>635</v>
      </c>
      <c r="C19" s="197">
        <v>515</v>
      </c>
      <c r="D19" s="198">
        <v>248</v>
      </c>
      <c r="E19" s="199">
        <v>299</v>
      </c>
      <c r="F19" s="196">
        <v>675</v>
      </c>
      <c r="G19" s="200">
        <v>335</v>
      </c>
      <c r="H19" s="198">
        <v>688</v>
      </c>
      <c r="I19" s="199">
        <v>671</v>
      </c>
      <c r="J19" s="196">
        <v>215</v>
      </c>
      <c r="K19" s="197">
        <v>142</v>
      </c>
      <c r="L19" s="198">
        <v>354</v>
      </c>
      <c r="M19" s="196">
        <v>418</v>
      </c>
      <c r="N19" s="201">
        <v>733</v>
      </c>
      <c r="O19" s="204">
        <v>816</v>
      </c>
      <c r="P19" s="196">
        <v>391</v>
      </c>
      <c r="Q19" s="197">
        <v>321</v>
      </c>
      <c r="R19" s="198">
        <v>436</v>
      </c>
      <c r="S19" s="199">
        <v>472</v>
      </c>
      <c r="T19" s="196">
        <v>73</v>
      </c>
      <c r="U19" s="200">
        <v>126</v>
      </c>
      <c r="V19" s="198">
        <v>401</v>
      </c>
      <c r="W19" s="205">
        <v>503</v>
      </c>
      <c r="X19" s="196">
        <v>313</v>
      </c>
      <c r="Y19" s="200">
        <v>201</v>
      </c>
      <c r="Z19" s="198">
        <v>648</v>
      </c>
      <c r="AA19" s="196">
        <v>1090</v>
      </c>
      <c r="AB19" s="172">
        <f t="shared" si="3"/>
        <v>5810</v>
      </c>
      <c r="AC19" s="173">
        <f t="shared" si="4"/>
        <v>5909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5.5628558913710033E-2</v>
      </c>
      <c r="BK19" s="130">
        <f t="shared" si="17"/>
        <v>4.2713776229576179E-2</v>
      </c>
      <c r="BL19" s="131">
        <f t="shared" si="17"/>
        <v>4.8267808485792138E-2</v>
      </c>
      <c r="BM19" s="132">
        <f t="shared" si="17"/>
        <v>5.5452522255192878E-2</v>
      </c>
      <c r="BN19" s="129">
        <f t="shared" si="17"/>
        <v>4.8425281584044765E-2</v>
      </c>
      <c r="BO19" s="130">
        <f t="shared" si="17"/>
        <v>3.3790599152713333E-2</v>
      </c>
      <c r="BP19" s="131">
        <f t="shared" si="17"/>
        <v>4.4937949052906594E-2</v>
      </c>
      <c r="BQ19" s="132">
        <f t="shared" si="17"/>
        <v>4.6844456855626923E-2</v>
      </c>
      <c r="BR19" s="129">
        <f t="shared" si="17"/>
        <v>6.572913482115561E-2</v>
      </c>
      <c r="BS19" s="130">
        <f t="shared" si="17"/>
        <v>5.1598837209302327E-2</v>
      </c>
      <c r="BT19" s="131">
        <f t="shared" si="17"/>
        <v>4.5349730976172176E-2</v>
      </c>
      <c r="BU19" s="129">
        <f t="shared" si="17"/>
        <v>5.4384595368201928E-2</v>
      </c>
      <c r="BV19" s="133">
        <f t="shared" si="17"/>
        <v>4.7930425684953898E-2</v>
      </c>
      <c r="BW19" s="134">
        <f t="shared" si="17"/>
        <v>5.3462622027124415E-2</v>
      </c>
      <c r="BX19" s="129">
        <f t="shared" si="17"/>
        <v>5.0347669327839302E-2</v>
      </c>
      <c r="BY19" s="130">
        <f t="shared" si="17"/>
        <v>4.0720537866294558E-2</v>
      </c>
      <c r="BZ19" s="131">
        <f t="shared" si="17"/>
        <v>4.732443286660154E-2</v>
      </c>
      <c r="CA19" s="132">
        <f t="shared" si="17"/>
        <v>4.9018589677017346E-2</v>
      </c>
      <c r="CB19" s="129">
        <f t="shared" si="17"/>
        <v>3.1209918768704575E-2</v>
      </c>
      <c r="CC19" s="130">
        <f t="shared" si="17"/>
        <v>4.7981721249047982E-2</v>
      </c>
      <c r="CD19" s="131">
        <f t="shared" si="17"/>
        <v>4.6166244531429888E-2</v>
      </c>
      <c r="CE19" s="132">
        <f t="shared" si="17"/>
        <v>5.3687693457145906E-2</v>
      </c>
      <c r="CF19" s="129">
        <f t="shared" si="17"/>
        <v>4.3550855711701683E-2</v>
      </c>
      <c r="CG19" s="130">
        <f t="shared" si="17"/>
        <v>4.1997492687003764E-2</v>
      </c>
      <c r="CH19" s="131">
        <f t="shared" si="17"/>
        <v>5.5507966421106732E-2</v>
      </c>
      <c r="CI19" s="129">
        <f t="shared" si="17"/>
        <v>6.4223426820645774E-2</v>
      </c>
      <c r="CJ19" s="135">
        <f t="shared" si="17"/>
        <v>4.8808353705150499E-2</v>
      </c>
      <c r="CK19" s="136">
        <f t="shared" si="17"/>
        <v>4.9800679291716179E-2</v>
      </c>
      <c r="CN19" s="230"/>
      <c r="CO19" s="230"/>
    </row>
    <row r="20" spans="1:93" ht="15" thickTop="1" thickBot="1" x14ac:dyDescent="0.2">
      <c r="A20" s="137" t="s">
        <v>27</v>
      </c>
      <c r="B20" s="206">
        <v>531</v>
      </c>
      <c r="C20" s="190">
        <v>724</v>
      </c>
      <c r="D20" s="191">
        <v>277</v>
      </c>
      <c r="E20" s="192">
        <v>370</v>
      </c>
      <c r="F20" s="189">
        <v>577</v>
      </c>
      <c r="G20" s="193">
        <v>540</v>
      </c>
      <c r="H20" s="191">
        <v>753</v>
      </c>
      <c r="I20" s="192">
        <v>939</v>
      </c>
      <c r="J20" s="189">
        <v>205</v>
      </c>
      <c r="K20" s="190">
        <v>158</v>
      </c>
      <c r="L20" s="191">
        <v>500</v>
      </c>
      <c r="M20" s="189">
        <v>373</v>
      </c>
      <c r="N20" s="194">
        <v>898</v>
      </c>
      <c r="O20" s="207">
        <v>732</v>
      </c>
      <c r="P20" s="189">
        <v>447</v>
      </c>
      <c r="Q20" s="190">
        <v>346</v>
      </c>
      <c r="R20" s="191">
        <v>601</v>
      </c>
      <c r="S20" s="192">
        <v>518</v>
      </c>
      <c r="T20" s="189">
        <v>126</v>
      </c>
      <c r="U20" s="193">
        <v>100</v>
      </c>
      <c r="V20" s="191">
        <v>547</v>
      </c>
      <c r="W20" s="208">
        <v>523</v>
      </c>
      <c r="X20" s="189">
        <v>345</v>
      </c>
      <c r="Y20" s="193">
        <v>233</v>
      </c>
      <c r="Z20" s="191">
        <v>831</v>
      </c>
      <c r="AA20" s="189">
        <v>1086</v>
      </c>
      <c r="AB20" s="172">
        <f t="shared" si="3"/>
        <v>6638</v>
      </c>
      <c r="AC20" s="173">
        <f t="shared" si="4"/>
        <v>6642</v>
      </c>
      <c r="AE20" s="269" t="s">
        <v>13</v>
      </c>
      <c r="AF20" s="20">
        <f t="shared" ref="AF20:BG20" si="18">SUM(AF17:AF19)</f>
        <v>1322</v>
      </c>
      <c r="AG20" s="21">
        <f t="shared" si="18"/>
        <v>2265</v>
      </c>
      <c r="AH20" s="20">
        <f t="shared" si="18"/>
        <v>680</v>
      </c>
      <c r="AI20" s="21">
        <f t="shared" si="18"/>
        <v>830</v>
      </c>
      <c r="AJ20" s="20">
        <f t="shared" si="18"/>
        <v>1348</v>
      </c>
      <c r="AK20" s="21">
        <f t="shared" si="18"/>
        <v>2031</v>
      </c>
      <c r="AL20" s="20">
        <f t="shared" si="18"/>
        <v>2083</v>
      </c>
      <c r="AM20" s="21">
        <f t="shared" si="18"/>
        <v>2543</v>
      </c>
      <c r="AN20" s="20">
        <f t="shared" si="18"/>
        <v>689</v>
      </c>
      <c r="AO20" s="21">
        <f t="shared" si="18"/>
        <v>158</v>
      </c>
      <c r="AP20" s="20">
        <f t="shared" si="18"/>
        <v>1424</v>
      </c>
      <c r="AQ20" s="21">
        <f t="shared" si="18"/>
        <v>516</v>
      </c>
      <c r="AR20" s="20">
        <f t="shared" si="18"/>
        <v>2385</v>
      </c>
      <c r="AS20" s="21">
        <f t="shared" si="18"/>
        <v>1541</v>
      </c>
      <c r="AT20" s="20">
        <f t="shared" si="18"/>
        <v>1131</v>
      </c>
      <c r="AU20" s="21">
        <f t="shared" si="18"/>
        <v>1085</v>
      </c>
      <c r="AV20" s="20">
        <f t="shared" si="18"/>
        <v>1072</v>
      </c>
      <c r="AW20" s="21">
        <f t="shared" si="18"/>
        <v>1510</v>
      </c>
      <c r="AX20" s="20">
        <f t="shared" si="18"/>
        <v>618</v>
      </c>
      <c r="AY20" s="21">
        <f t="shared" si="18"/>
        <v>129</v>
      </c>
      <c r="AZ20" s="20">
        <f t="shared" si="18"/>
        <v>1618</v>
      </c>
      <c r="BA20" s="21">
        <f t="shared" si="18"/>
        <v>1008</v>
      </c>
      <c r="BB20" s="20">
        <f t="shared" si="18"/>
        <v>1213</v>
      </c>
      <c r="BC20" s="21">
        <f t="shared" si="18"/>
        <v>508</v>
      </c>
      <c r="BD20" s="20">
        <f t="shared" si="18"/>
        <v>1444</v>
      </c>
      <c r="BE20" s="21">
        <f t="shared" si="18"/>
        <v>2688</v>
      </c>
      <c r="BF20" s="174">
        <f t="shared" si="18"/>
        <v>17027</v>
      </c>
      <c r="BG20" s="175">
        <f t="shared" si="18"/>
        <v>16812</v>
      </c>
      <c r="BI20" s="137" t="s">
        <v>27</v>
      </c>
      <c r="BJ20" s="129">
        <f t="shared" ref="BJ20:CK20" si="19">B20/B33</f>
        <v>4.6517739816031536E-2</v>
      </c>
      <c r="BK20" s="130">
        <f t="shared" si="19"/>
        <v>6.0048104835365351E-2</v>
      </c>
      <c r="BL20" s="131">
        <f t="shared" si="19"/>
        <v>5.3912028026469445E-2</v>
      </c>
      <c r="BM20" s="132">
        <f t="shared" si="19"/>
        <v>6.8620178041543023E-2</v>
      </c>
      <c r="BN20" s="129">
        <f t="shared" si="19"/>
        <v>4.1394648109620492E-2</v>
      </c>
      <c r="BO20" s="130">
        <f t="shared" si="19"/>
        <v>5.446842848497075E-2</v>
      </c>
      <c r="BP20" s="131">
        <f t="shared" si="19"/>
        <v>4.9183540169823646E-2</v>
      </c>
      <c r="BQ20" s="132">
        <f t="shared" si="19"/>
        <v>6.5554314437308012E-2</v>
      </c>
      <c r="BR20" s="129">
        <f t="shared" si="19"/>
        <v>6.2671965759706516E-2</v>
      </c>
      <c r="BS20" s="130">
        <f t="shared" si="19"/>
        <v>5.7412790697674417E-2</v>
      </c>
      <c r="BT20" s="131">
        <f t="shared" si="19"/>
        <v>6.4053292339226242E-2</v>
      </c>
      <c r="BU20" s="129">
        <f t="shared" si="19"/>
        <v>4.8529794431433779E-2</v>
      </c>
      <c r="BV20" s="133">
        <f t="shared" si="19"/>
        <v>5.8719675668606551E-2</v>
      </c>
      <c r="BW20" s="134">
        <f t="shared" si="19"/>
        <v>4.7959116818449846E-2</v>
      </c>
      <c r="BX20" s="129">
        <f t="shared" si="19"/>
        <v>5.755858872006181E-2</v>
      </c>
      <c r="BY20" s="130">
        <f t="shared" si="19"/>
        <v>4.3891919320055817E-2</v>
      </c>
      <c r="BZ20" s="131">
        <f t="shared" si="19"/>
        <v>6.523390860740258E-2</v>
      </c>
      <c r="CA20" s="132">
        <f t="shared" si="19"/>
        <v>5.3795825111641916E-2</v>
      </c>
      <c r="CB20" s="129">
        <f t="shared" si="19"/>
        <v>5.3869174861051729E-2</v>
      </c>
      <c r="CC20" s="130">
        <f t="shared" si="19"/>
        <v>3.8080731150038079E-2</v>
      </c>
      <c r="CD20" s="131">
        <f t="shared" si="19"/>
        <v>6.2974902141376923E-2</v>
      </c>
      <c r="CE20" s="132">
        <f t="shared" si="19"/>
        <v>5.5822392998185505E-2</v>
      </c>
      <c r="CF20" s="129">
        <f t="shared" si="19"/>
        <v>4.8003339362738276E-2</v>
      </c>
      <c r="CG20" s="130">
        <f t="shared" si="19"/>
        <v>4.8683660676974508E-2</v>
      </c>
      <c r="CH20" s="131">
        <f t="shared" si="19"/>
        <v>7.1183827308548914E-2</v>
      </c>
      <c r="CI20" s="129">
        <f t="shared" si="19"/>
        <v>6.3987744520386525E-2</v>
      </c>
      <c r="CJ20" s="135">
        <f t="shared" si="19"/>
        <v>5.5764174164335462E-2</v>
      </c>
      <c r="CK20" s="136">
        <f t="shared" si="19"/>
        <v>5.5978357057975776E-2</v>
      </c>
      <c r="CN20" s="230"/>
      <c r="CO20" s="230"/>
    </row>
    <row r="21" spans="1:93" ht="14" thickTop="1" x14ac:dyDescent="0.15">
      <c r="A21" s="146" t="s">
        <v>28</v>
      </c>
      <c r="B21" s="203">
        <v>489</v>
      </c>
      <c r="C21" s="197">
        <v>776</v>
      </c>
      <c r="D21" s="198">
        <v>237</v>
      </c>
      <c r="E21" s="199">
        <v>370</v>
      </c>
      <c r="F21" s="196">
        <v>582</v>
      </c>
      <c r="G21" s="200">
        <v>594</v>
      </c>
      <c r="H21" s="198">
        <v>839</v>
      </c>
      <c r="I21" s="199">
        <v>944</v>
      </c>
      <c r="J21" s="196">
        <v>211</v>
      </c>
      <c r="K21" s="197">
        <v>90</v>
      </c>
      <c r="L21" s="198">
        <v>609</v>
      </c>
      <c r="M21" s="196">
        <v>304</v>
      </c>
      <c r="N21" s="201">
        <v>935</v>
      </c>
      <c r="O21" s="204">
        <v>627</v>
      </c>
      <c r="P21" s="196">
        <v>457</v>
      </c>
      <c r="Q21" s="197">
        <v>301</v>
      </c>
      <c r="R21" s="198">
        <v>534</v>
      </c>
      <c r="S21" s="199">
        <v>473</v>
      </c>
      <c r="T21" s="196">
        <v>166</v>
      </c>
      <c r="U21" s="200">
        <v>76</v>
      </c>
      <c r="V21" s="198">
        <v>585</v>
      </c>
      <c r="W21" s="205">
        <v>474</v>
      </c>
      <c r="X21" s="196">
        <v>409</v>
      </c>
      <c r="Y21" s="200">
        <v>180</v>
      </c>
      <c r="Z21" s="198">
        <v>738</v>
      </c>
      <c r="AA21" s="196">
        <v>898</v>
      </c>
      <c r="AB21" s="172">
        <f t="shared" si="3"/>
        <v>6791</v>
      </c>
      <c r="AC21" s="173">
        <f t="shared" si="4"/>
        <v>6107</v>
      </c>
      <c r="BF21" s="231">
        <f>BF20/2</f>
        <v>8513.5</v>
      </c>
      <c r="BI21" s="146" t="s">
        <v>28</v>
      </c>
      <c r="BJ21" s="129">
        <f t="shared" ref="BJ21:CK21" si="20">B21/B33</f>
        <v>4.283837056504599E-2</v>
      </c>
      <c r="BK21" s="130">
        <f t="shared" si="20"/>
        <v>6.4360952143982755E-2</v>
      </c>
      <c r="BL21" s="131">
        <f t="shared" si="20"/>
        <v>4.6126897625535228E-2</v>
      </c>
      <c r="BM21" s="132">
        <f t="shared" si="20"/>
        <v>6.8620178041543023E-2</v>
      </c>
      <c r="BN21" s="129">
        <f t="shared" si="20"/>
        <v>4.1753353899131929E-2</v>
      </c>
      <c r="BO21" s="130">
        <f t="shared" si="20"/>
        <v>5.9915271333467822E-2</v>
      </c>
      <c r="BP21" s="131">
        <f t="shared" si="20"/>
        <v>5.4800783801436971E-2</v>
      </c>
      <c r="BQ21" s="132">
        <f t="shared" si="20"/>
        <v>6.5903378944428936E-2</v>
      </c>
      <c r="BR21" s="129">
        <f t="shared" si="20"/>
        <v>6.450626719657597E-2</v>
      </c>
      <c r="BS21" s="130">
        <f t="shared" si="20"/>
        <v>3.2703488372093026E-2</v>
      </c>
      <c r="BT21" s="131">
        <f t="shared" si="20"/>
        <v>7.8016910069177561E-2</v>
      </c>
      <c r="BU21" s="129">
        <f t="shared" si="20"/>
        <v>3.9552432995055946E-2</v>
      </c>
      <c r="BV21" s="133">
        <f t="shared" si="20"/>
        <v>6.1139083240698361E-2</v>
      </c>
      <c r="BW21" s="134">
        <f t="shared" si="20"/>
        <v>4.1079735307606634E-2</v>
      </c>
      <c r="BX21" s="129">
        <f t="shared" si="20"/>
        <v>5.8846252897244399E-2</v>
      </c>
      <c r="BY21" s="130">
        <f t="shared" si="20"/>
        <v>3.8183432703285551E-2</v>
      </c>
      <c r="BZ21" s="131">
        <f t="shared" si="20"/>
        <v>5.7961576033865189E-2</v>
      </c>
      <c r="CA21" s="132">
        <f t="shared" si="20"/>
        <v>4.9122442621248312E-2</v>
      </c>
      <c r="CB21" s="129">
        <f t="shared" si="20"/>
        <v>7.0970500213766566E-2</v>
      </c>
      <c r="CC21" s="130">
        <f t="shared" si="20"/>
        <v>2.8941355674028942E-2</v>
      </c>
      <c r="CD21" s="131">
        <f t="shared" si="20"/>
        <v>6.7349758231637122E-2</v>
      </c>
      <c r="CE21" s="132">
        <f t="shared" si="20"/>
        <v>5.0592379122638489E-2</v>
      </c>
      <c r="CF21" s="129">
        <f t="shared" si="20"/>
        <v>5.6908306664811469E-2</v>
      </c>
      <c r="CG21" s="130">
        <f t="shared" si="20"/>
        <v>3.7609694943585459E-2</v>
      </c>
      <c r="CH21" s="131">
        <f t="shared" si="20"/>
        <v>6.3217406201815998E-2</v>
      </c>
      <c r="CI21" s="129">
        <f t="shared" si="20"/>
        <v>5.2910676408201747E-2</v>
      </c>
      <c r="CJ21" s="135">
        <f t="shared" si="20"/>
        <v>5.7049488814402242E-2</v>
      </c>
      <c r="CK21" s="136">
        <f t="shared" si="20"/>
        <v>5.1469410802929549E-2</v>
      </c>
      <c r="CN21" s="230"/>
      <c r="CO21" s="230"/>
    </row>
    <row r="22" spans="1:93" x14ac:dyDescent="0.15">
      <c r="A22" s="137" t="s">
        <v>29</v>
      </c>
      <c r="B22" s="206">
        <v>566</v>
      </c>
      <c r="C22" s="190">
        <v>991</v>
      </c>
      <c r="D22" s="191">
        <v>397</v>
      </c>
      <c r="E22" s="192">
        <v>335</v>
      </c>
      <c r="F22" s="189">
        <v>599</v>
      </c>
      <c r="G22" s="193">
        <v>636</v>
      </c>
      <c r="H22" s="191">
        <v>1023</v>
      </c>
      <c r="I22" s="192">
        <v>875</v>
      </c>
      <c r="J22" s="189">
        <v>284</v>
      </c>
      <c r="K22" s="190">
        <v>99</v>
      </c>
      <c r="L22" s="191">
        <v>615</v>
      </c>
      <c r="M22" s="189">
        <v>281</v>
      </c>
      <c r="N22" s="194">
        <v>1078</v>
      </c>
      <c r="O22" s="207">
        <v>856</v>
      </c>
      <c r="P22" s="189">
        <v>615</v>
      </c>
      <c r="Q22" s="190">
        <v>411</v>
      </c>
      <c r="R22" s="191">
        <v>551</v>
      </c>
      <c r="S22" s="192">
        <v>740</v>
      </c>
      <c r="T22" s="189">
        <v>311</v>
      </c>
      <c r="U22" s="193">
        <v>80</v>
      </c>
      <c r="V22" s="191">
        <v>691</v>
      </c>
      <c r="W22" s="208">
        <v>530</v>
      </c>
      <c r="X22" s="189">
        <v>651</v>
      </c>
      <c r="Y22" s="193">
        <v>217</v>
      </c>
      <c r="Z22" s="191">
        <v>639</v>
      </c>
      <c r="AA22" s="189">
        <v>1142</v>
      </c>
      <c r="AB22" s="172">
        <f t="shared" si="3"/>
        <v>8020</v>
      </c>
      <c r="AC22" s="173">
        <f t="shared" si="4"/>
        <v>7193</v>
      </c>
      <c r="BI22" s="137" t="s">
        <v>29</v>
      </c>
      <c r="BJ22" s="129">
        <f t="shared" ref="BJ22:CK22" si="21">B22/B33</f>
        <v>4.9583880858519488E-2</v>
      </c>
      <c r="BK22" s="130">
        <f t="shared" si="21"/>
        <v>8.2192916977689309E-2</v>
      </c>
      <c r="BL22" s="131">
        <f t="shared" si="21"/>
        <v>7.7267419229272091E-2</v>
      </c>
      <c r="BM22" s="132">
        <f t="shared" si="21"/>
        <v>6.2129080118694363E-2</v>
      </c>
      <c r="BN22" s="129">
        <f t="shared" si="21"/>
        <v>4.2972953583470835E-2</v>
      </c>
      <c r="BO22" s="130">
        <f t="shared" si="21"/>
        <v>6.4151704660076664E-2</v>
      </c>
      <c r="BP22" s="131">
        <f t="shared" si="21"/>
        <v>6.6819072501632923E-2</v>
      </c>
      <c r="BQ22" s="132">
        <f t="shared" si="21"/>
        <v>6.1086288746160289E-2</v>
      </c>
      <c r="BR22" s="129">
        <f t="shared" si="21"/>
        <v>8.6823601345154391E-2</v>
      </c>
      <c r="BS22" s="130">
        <f t="shared" si="21"/>
        <v>3.5973837209302327E-2</v>
      </c>
      <c r="BT22" s="131">
        <f t="shared" si="21"/>
        <v>7.8785549577248273E-2</v>
      </c>
      <c r="BU22" s="129">
        <f t="shared" si="21"/>
        <v>3.6559979182930004E-2</v>
      </c>
      <c r="BV22" s="133">
        <f t="shared" si="21"/>
        <v>7.0489766559863984E-2</v>
      </c>
      <c r="BW22" s="134">
        <f t="shared" si="21"/>
        <v>5.608333879315993E-2</v>
      </c>
      <c r="BX22" s="129">
        <f t="shared" si="21"/>
        <v>7.9191346896729339E-2</v>
      </c>
      <c r="BY22" s="130">
        <f t="shared" si="21"/>
        <v>5.2137511099835089E-2</v>
      </c>
      <c r="BZ22" s="131">
        <f t="shared" si="21"/>
        <v>5.9806794746553781E-2</v>
      </c>
      <c r="CA22" s="132">
        <f t="shared" si="21"/>
        <v>7.6851178730917027E-2</v>
      </c>
      <c r="CB22" s="129">
        <f t="shared" si="21"/>
        <v>0.13296280461735785</v>
      </c>
      <c r="CC22" s="130">
        <f t="shared" si="21"/>
        <v>3.0464584920030464E-2</v>
      </c>
      <c r="CD22" s="131">
        <f t="shared" si="21"/>
        <v>7.9553304167626071E-2</v>
      </c>
      <c r="CE22" s="132">
        <f t="shared" si="21"/>
        <v>5.6569537837549366E-2</v>
      </c>
      <c r="CF22" s="129">
        <f t="shared" si="21"/>
        <v>9.05802142757757E-2</v>
      </c>
      <c r="CG22" s="130">
        <f t="shared" si="21"/>
        <v>4.5340576681989132E-2</v>
      </c>
      <c r="CH22" s="131">
        <f t="shared" si="21"/>
        <v>5.4737022443035806E-2</v>
      </c>
      <c r="CI22" s="129">
        <f t="shared" si="21"/>
        <v>6.7287296724016024E-2</v>
      </c>
      <c r="CJ22" s="135">
        <f t="shared" si="21"/>
        <v>6.7374009761670739E-2</v>
      </c>
      <c r="CK22" s="136">
        <f t="shared" si="21"/>
        <v>6.0622150303827123E-2</v>
      </c>
      <c r="CN22" s="230"/>
      <c r="CO22" s="230"/>
    </row>
    <row r="23" spans="1:93" x14ac:dyDescent="0.15">
      <c r="A23" s="146" t="s">
        <v>30</v>
      </c>
      <c r="B23" s="203">
        <v>691</v>
      </c>
      <c r="C23" s="197">
        <v>1178</v>
      </c>
      <c r="D23" s="198">
        <v>397</v>
      </c>
      <c r="E23" s="199">
        <v>446</v>
      </c>
      <c r="F23" s="196">
        <v>697</v>
      </c>
      <c r="G23" s="200">
        <v>977</v>
      </c>
      <c r="H23" s="198">
        <v>1057</v>
      </c>
      <c r="I23" s="199">
        <v>1171</v>
      </c>
      <c r="J23" s="196">
        <v>408</v>
      </c>
      <c r="K23" s="197">
        <v>77</v>
      </c>
      <c r="L23" s="198">
        <v>762</v>
      </c>
      <c r="M23" s="196">
        <v>247</v>
      </c>
      <c r="N23" s="201">
        <v>1217</v>
      </c>
      <c r="O23" s="204">
        <v>722</v>
      </c>
      <c r="P23" s="196">
        <v>585</v>
      </c>
      <c r="Q23" s="197">
        <v>480</v>
      </c>
      <c r="R23" s="198">
        <v>508</v>
      </c>
      <c r="S23" s="199">
        <v>727</v>
      </c>
      <c r="T23" s="196">
        <v>368</v>
      </c>
      <c r="U23" s="200">
        <v>65</v>
      </c>
      <c r="V23" s="198">
        <v>788</v>
      </c>
      <c r="W23" s="205">
        <v>519</v>
      </c>
      <c r="X23" s="196">
        <v>595</v>
      </c>
      <c r="Y23" s="200">
        <v>215</v>
      </c>
      <c r="Z23" s="198">
        <v>664</v>
      </c>
      <c r="AA23" s="196">
        <v>1230</v>
      </c>
      <c r="AB23" s="172">
        <f t="shared" si="3"/>
        <v>8737</v>
      </c>
      <c r="AC23" s="173">
        <f t="shared" si="4"/>
        <v>8054</v>
      </c>
      <c r="BI23" s="146" t="s">
        <v>30</v>
      </c>
      <c r="BJ23" s="129">
        <f t="shared" ref="BJ23:CK23" si="22">B23/B33</f>
        <v>6.0534384581690755E-2</v>
      </c>
      <c r="BK23" s="130">
        <f t="shared" si="22"/>
        <v>9.7702579414448043E-2</v>
      </c>
      <c r="BL23" s="131">
        <f t="shared" si="22"/>
        <v>7.7267419229272091E-2</v>
      </c>
      <c r="BM23" s="132">
        <f t="shared" si="22"/>
        <v>8.2715133531157267E-2</v>
      </c>
      <c r="BN23" s="129">
        <f t="shared" si="22"/>
        <v>5.0003587057895114E-2</v>
      </c>
      <c r="BO23" s="130">
        <f t="shared" si="22"/>
        <v>9.8547508573734108E-2</v>
      </c>
      <c r="BP23" s="131">
        <f t="shared" si="22"/>
        <v>6.9039843239712601E-2</v>
      </c>
      <c r="BQ23" s="132">
        <f t="shared" si="22"/>
        <v>8.1750907567718509E-2</v>
      </c>
      <c r="BR23" s="129">
        <f t="shared" si="22"/>
        <v>0.1247324977071232</v>
      </c>
      <c r="BS23" s="130">
        <f t="shared" si="22"/>
        <v>2.7979651162790699E-2</v>
      </c>
      <c r="BT23" s="131">
        <f t="shared" si="22"/>
        <v>9.7617217524980787E-2</v>
      </c>
      <c r="BU23" s="129">
        <f t="shared" si="22"/>
        <v>3.2136351808482955E-2</v>
      </c>
      <c r="BV23" s="133">
        <f t="shared" si="22"/>
        <v>7.9578892303668339E-2</v>
      </c>
      <c r="BW23" s="134">
        <f t="shared" si="22"/>
        <v>4.7303937626940969E-2</v>
      </c>
      <c r="BX23" s="129">
        <f t="shared" si="22"/>
        <v>7.5328354365181566E-2</v>
      </c>
      <c r="BY23" s="130">
        <f t="shared" si="22"/>
        <v>6.0890523912216159E-2</v>
      </c>
      <c r="BZ23" s="131">
        <f t="shared" si="22"/>
        <v>5.5139476826223811E-2</v>
      </c>
      <c r="CA23" s="132">
        <f t="shared" si="22"/>
        <v>7.5501090455914424E-2</v>
      </c>
      <c r="CB23" s="129">
        <f t="shared" si="22"/>
        <v>0.15733219324497649</v>
      </c>
      <c r="CC23" s="130">
        <f t="shared" si="22"/>
        <v>2.4752475247524754E-2</v>
      </c>
      <c r="CD23" s="131">
        <f t="shared" si="22"/>
        <v>9.0720699976974448E-2</v>
      </c>
      <c r="CE23" s="132">
        <f t="shared" si="22"/>
        <v>5.5395453089977585E-2</v>
      </c>
      <c r="CF23" s="129">
        <f t="shared" si="22"/>
        <v>8.278836788646167E-2</v>
      </c>
      <c r="CG23" s="130">
        <f t="shared" si="22"/>
        <v>4.4922691182615965E-2</v>
      </c>
      <c r="CH23" s="131">
        <f t="shared" si="22"/>
        <v>5.6878533493232825E-2</v>
      </c>
      <c r="CI23" s="129">
        <f t="shared" si="22"/>
        <v>7.2472307329719543E-2</v>
      </c>
      <c r="CJ23" s="135">
        <f t="shared" si="22"/>
        <v>7.3397347043356265E-2</v>
      </c>
      <c r="CK23" s="136">
        <f t="shared" si="22"/>
        <v>6.7878603996527689E-2</v>
      </c>
      <c r="CN23" s="230"/>
      <c r="CO23" s="230"/>
    </row>
    <row r="24" spans="1:93" x14ac:dyDescent="0.15">
      <c r="A24" s="137" t="s">
        <v>31</v>
      </c>
      <c r="B24" s="206">
        <v>631</v>
      </c>
      <c r="C24" s="190">
        <v>1087</v>
      </c>
      <c r="D24" s="191">
        <v>283</v>
      </c>
      <c r="E24" s="192">
        <v>384</v>
      </c>
      <c r="F24" s="189">
        <v>651</v>
      </c>
      <c r="G24" s="193">
        <v>1054</v>
      </c>
      <c r="H24" s="191">
        <v>1026</v>
      </c>
      <c r="I24" s="192">
        <v>1372</v>
      </c>
      <c r="J24" s="189">
        <v>281</v>
      </c>
      <c r="K24" s="190">
        <v>81</v>
      </c>
      <c r="L24" s="191">
        <v>662</v>
      </c>
      <c r="M24" s="189">
        <v>269</v>
      </c>
      <c r="N24" s="194">
        <v>1168</v>
      </c>
      <c r="O24" s="207">
        <v>819</v>
      </c>
      <c r="P24" s="189">
        <v>546</v>
      </c>
      <c r="Q24" s="190">
        <v>605</v>
      </c>
      <c r="R24" s="191">
        <v>564</v>
      </c>
      <c r="S24" s="192">
        <v>783</v>
      </c>
      <c r="T24" s="189">
        <v>250</v>
      </c>
      <c r="U24" s="193">
        <v>64</v>
      </c>
      <c r="V24" s="191">
        <v>830</v>
      </c>
      <c r="W24" s="208">
        <v>489</v>
      </c>
      <c r="X24" s="189">
        <v>618</v>
      </c>
      <c r="Y24" s="193">
        <v>293</v>
      </c>
      <c r="Z24" s="191">
        <v>780</v>
      </c>
      <c r="AA24" s="189">
        <v>1458</v>
      </c>
      <c r="AB24" s="172">
        <f t="shared" si="3"/>
        <v>8290</v>
      </c>
      <c r="AC24" s="173">
        <f t="shared" si="4"/>
        <v>8758</v>
      </c>
      <c r="BI24" s="137" t="s">
        <v>31</v>
      </c>
      <c r="BJ24" s="129">
        <f t="shared" ref="BJ24:CK24" si="23">B24/B33</f>
        <v>5.5278142794568552E-2</v>
      </c>
      <c r="BK24" s="130">
        <f t="shared" si="23"/>
        <v>9.0155096624367589E-2</v>
      </c>
      <c r="BL24" s="131">
        <f t="shared" si="23"/>
        <v>5.5079797586609573E-2</v>
      </c>
      <c r="BM24" s="132">
        <f t="shared" si="23"/>
        <v>7.1216617210682495E-2</v>
      </c>
      <c r="BN24" s="129">
        <f t="shared" si="23"/>
        <v>4.6703493794389844E-2</v>
      </c>
      <c r="BO24" s="130">
        <f t="shared" si="23"/>
        <v>0.10631430300585032</v>
      </c>
      <c r="BP24" s="131">
        <f t="shared" si="23"/>
        <v>6.701502286087524E-2</v>
      </c>
      <c r="BQ24" s="132">
        <f t="shared" si="23"/>
        <v>9.5783300753979339E-2</v>
      </c>
      <c r="BR24" s="129">
        <f t="shared" si="23"/>
        <v>8.5906450626719658E-2</v>
      </c>
      <c r="BS24" s="130">
        <f t="shared" si="23"/>
        <v>2.9433139534883721E-2</v>
      </c>
      <c r="BT24" s="131">
        <f t="shared" si="23"/>
        <v>8.4806559057135536E-2</v>
      </c>
      <c r="BU24" s="129">
        <f t="shared" si="23"/>
        <v>3.4998698933125162E-2</v>
      </c>
      <c r="BV24" s="133">
        <f t="shared" si="23"/>
        <v>7.6374812005492704E-2</v>
      </c>
      <c r="BW24" s="134">
        <f t="shared" si="23"/>
        <v>5.365917578457708E-2</v>
      </c>
      <c r="BX24" s="129">
        <f t="shared" si="23"/>
        <v>7.0306464074169461E-2</v>
      </c>
      <c r="BY24" s="130">
        <f t="shared" si="23"/>
        <v>7.6747431181022452E-2</v>
      </c>
      <c r="BZ24" s="131">
        <f t="shared" si="23"/>
        <v>6.1217844350374473E-2</v>
      </c>
      <c r="CA24" s="132">
        <f t="shared" si="23"/>
        <v>8.1316855332848686E-2</v>
      </c>
      <c r="CB24" s="129">
        <f t="shared" si="23"/>
        <v>0.10688328345446772</v>
      </c>
      <c r="CC24" s="130">
        <f t="shared" si="23"/>
        <v>2.4371667936024372E-2</v>
      </c>
      <c r="CD24" s="131">
        <f t="shared" si="23"/>
        <v>9.5556067234630435E-2</v>
      </c>
      <c r="CE24" s="132">
        <f t="shared" si="23"/>
        <v>5.219340377841819E-2</v>
      </c>
      <c r="CF24" s="129">
        <f t="shared" si="23"/>
        <v>8.5988590510644225E-2</v>
      </c>
      <c r="CG24" s="130">
        <f t="shared" si="23"/>
        <v>6.1220225658169661E-2</v>
      </c>
      <c r="CH24" s="131">
        <f t="shared" si="23"/>
        <v>6.6815144766147E-2</v>
      </c>
      <c r="CI24" s="129">
        <f t="shared" si="23"/>
        <v>8.5906198444496817E-2</v>
      </c>
      <c r="CJ24" s="135">
        <f t="shared" si="23"/>
        <v>6.9642212085318012E-2</v>
      </c>
      <c r="CK24" s="136">
        <f t="shared" si="23"/>
        <v>7.3811871591953002E-2</v>
      </c>
      <c r="CN24" s="230"/>
      <c r="CO24" s="230"/>
    </row>
    <row r="25" spans="1:93" x14ac:dyDescent="0.15">
      <c r="A25" s="146" t="s">
        <v>32</v>
      </c>
      <c r="B25" s="203">
        <v>753</v>
      </c>
      <c r="C25" s="197">
        <v>1122</v>
      </c>
      <c r="D25" s="198">
        <v>186</v>
      </c>
      <c r="E25" s="199">
        <v>396</v>
      </c>
      <c r="F25" s="196">
        <v>530</v>
      </c>
      <c r="G25" s="200">
        <v>1024</v>
      </c>
      <c r="H25" s="198">
        <v>810</v>
      </c>
      <c r="I25" s="199">
        <v>1064</v>
      </c>
      <c r="J25" s="196">
        <v>247</v>
      </c>
      <c r="K25" s="197">
        <v>64</v>
      </c>
      <c r="L25" s="198">
        <v>531</v>
      </c>
      <c r="M25" s="196">
        <v>255</v>
      </c>
      <c r="N25" s="201">
        <v>1018</v>
      </c>
      <c r="O25" s="204">
        <v>855</v>
      </c>
      <c r="P25" s="196">
        <v>458</v>
      </c>
      <c r="Q25" s="197">
        <v>583</v>
      </c>
      <c r="R25" s="198">
        <v>465</v>
      </c>
      <c r="S25" s="199">
        <v>695</v>
      </c>
      <c r="T25" s="196">
        <v>110</v>
      </c>
      <c r="U25" s="200">
        <v>41</v>
      </c>
      <c r="V25" s="198">
        <v>698</v>
      </c>
      <c r="W25" s="205">
        <v>415</v>
      </c>
      <c r="X25" s="196">
        <v>468</v>
      </c>
      <c r="Y25" s="200">
        <v>222</v>
      </c>
      <c r="Z25" s="198">
        <v>576</v>
      </c>
      <c r="AA25" s="196">
        <v>1236</v>
      </c>
      <c r="AB25" s="172">
        <f t="shared" si="3"/>
        <v>6850</v>
      </c>
      <c r="AC25" s="173">
        <f t="shared" si="4"/>
        <v>7972</v>
      </c>
      <c r="BI25" s="146" t="s">
        <v>32</v>
      </c>
      <c r="BJ25" s="129">
        <f t="shared" ref="BJ25:CK25" si="24">B25/B33</f>
        <v>6.5965834428383704E-2</v>
      </c>
      <c r="BK25" s="130">
        <f t="shared" si="24"/>
        <v>9.3057974620552375E-2</v>
      </c>
      <c r="BL25" s="131">
        <f t="shared" si="24"/>
        <v>3.62008563643441E-2</v>
      </c>
      <c r="BM25" s="132">
        <f t="shared" si="24"/>
        <v>7.3442136498516317E-2</v>
      </c>
      <c r="BN25" s="129">
        <f t="shared" si="24"/>
        <v>3.8022813688212927E-2</v>
      </c>
      <c r="BO25" s="130">
        <f t="shared" si="24"/>
        <v>0.10328827920112972</v>
      </c>
      <c r="BP25" s="131">
        <f t="shared" si="24"/>
        <v>5.2906596995427824E-2</v>
      </c>
      <c r="BQ25" s="132">
        <f t="shared" si="24"/>
        <v>7.4280927115330908E-2</v>
      </c>
      <c r="BR25" s="129">
        <f t="shared" si="24"/>
        <v>7.551207581779272E-2</v>
      </c>
      <c r="BS25" s="130">
        <f t="shared" si="24"/>
        <v>2.3255813953488372E-2</v>
      </c>
      <c r="BT25" s="131">
        <f t="shared" si="24"/>
        <v>6.8024596464258263E-2</v>
      </c>
      <c r="BU25" s="129">
        <f t="shared" si="24"/>
        <v>3.3177205308352851E-2</v>
      </c>
      <c r="BV25" s="133">
        <f t="shared" si="24"/>
        <v>6.6566402929444837E-2</v>
      </c>
      <c r="BW25" s="134">
        <f t="shared" si="24"/>
        <v>5.6017820874009042E-2</v>
      </c>
      <c r="BX25" s="129">
        <f t="shared" si="24"/>
        <v>5.8975019314962657E-2</v>
      </c>
      <c r="BY25" s="130">
        <f t="shared" si="24"/>
        <v>7.395661550171255E-2</v>
      </c>
      <c r="BZ25" s="131">
        <f t="shared" si="24"/>
        <v>5.0472158905893849E-2</v>
      </c>
      <c r="CA25" s="132">
        <f t="shared" si="24"/>
        <v>7.2177796240523423E-2</v>
      </c>
      <c r="CB25" s="129">
        <f t="shared" si="24"/>
        <v>4.7028644719965797E-2</v>
      </c>
      <c r="CC25" s="130">
        <f t="shared" si="24"/>
        <v>1.5613099771515614E-2</v>
      </c>
      <c r="CD25" s="131">
        <f t="shared" si="24"/>
        <v>8.0359198710568736E-2</v>
      </c>
      <c r="CE25" s="132">
        <f t="shared" si="24"/>
        <v>4.4295015476571671E-2</v>
      </c>
      <c r="CF25" s="129">
        <f t="shared" si="24"/>
        <v>6.511757339641018E-2</v>
      </c>
      <c r="CG25" s="130">
        <f t="shared" si="24"/>
        <v>4.6385290430422062E-2</v>
      </c>
      <c r="CH25" s="131">
        <f t="shared" si="24"/>
        <v>4.9340414596539317E-2</v>
      </c>
      <c r="CI25" s="129">
        <f t="shared" si="24"/>
        <v>7.2825830780108416E-2</v>
      </c>
      <c r="CJ25" s="135">
        <f t="shared" si="24"/>
        <v>5.7545133025865905E-2</v>
      </c>
      <c r="CK25" s="136">
        <f t="shared" si="24"/>
        <v>6.7187513168651444E-2</v>
      </c>
      <c r="CN25" s="230"/>
      <c r="CO25" s="230"/>
    </row>
    <row r="26" spans="1:93" x14ac:dyDescent="0.15">
      <c r="A26" s="137" t="s">
        <v>33</v>
      </c>
      <c r="B26" s="206">
        <v>692</v>
      </c>
      <c r="C26" s="190">
        <v>697</v>
      </c>
      <c r="D26" s="191">
        <v>134</v>
      </c>
      <c r="E26" s="192">
        <v>375</v>
      </c>
      <c r="F26" s="189">
        <v>401</v>
      </c>
      <c r="G26" s="193">
        <v>825</v>
      </c>
      <c r="H26" s="191">
        <v>635</v>
      </c>
      <c r="I26" s="192">
        <v>929</v>
      </c>
      <c r="J26" s="189">
        <v>191</v>
      </c>
      <c r="K26" s="190">
        <v>68</v>
      </c>
      <c r="L26" s="191">
        <v>567</v>
      </c>
      <c r="M26" s="189">
        <v>236</v>
      </c>
      <c r="N26" s="194">
        <v>852</v>
      </c>
      <c r="O26" s="207">
        <v>790</v>
      </c>
      <c r="P26" s="189">
        <v>280</v>
      </c>
      <c r="Q26" s="190">
        <v>419</v>
      </c>
      <c r="R26" s="191">
        <v>343</v>
      </c>
      <c r="S26" s="192">
        <v>567</v>
      </c>
      <c r="T26" s="189">
        <v>77</v>
      </c>
      <c r="U26" s="193">
        <v>68</v>
      </c>
      <c r="V26" s="191">
        <v>525</v>
      </c>
      <c r="W26" s="208">
        <v>335</v>
      </c>
      <c r="X26" s="189">
        <v>210</v>
      </c>
      <c r="Y26" s="193">
        <v>223</v>
      </c>
      <c r="Z26" s="191">
        <v>420</v>
      </c>
      <c r="AA26" s="189">
        <v>833</v>
      </c>
      <c r="AB26" s="172">
        <f t="shared" si="3"/>
        <v>5327</v>
      </c>
      <c r="AC26" s="173">
        <f t="shared" si="4"/>
        <v>6365</v>
      </c>
      <c r="BI26" s="137" t="s">
        <v>33</v>
      </c>
      <c r="BJ26" s="129">
        <f t="shared" ref="BJ26:CK26" si="25">B26/B33</f>
        <v>6.0621988611476128E-2</v>
      </c>
      <c r="BK26" s="130">
        <f t="shared" si="25"/>
        <v>5.780874180973708E-2</v>
      </c>
      <c r="BL26" s="131">
        <f t="shared" si="25"/>
        <v>2.6080186843129623E-2</v>
      </c>
      <c r="BM26" s="132">
        <f t="shared" si="25"/>
        <v>6.9547477744807115E-2</v>
      </c>
      <c r="BN26" s="129">
        <f t="shared" si="25"/>
        <v>2.8768204318817707E-2</v>
      </c>
      <c r="BO26" s="130">
        <f t="shared" si="25"/>
        <v>8.3215654629816421E-2</v>
      </c>
      <c r="BP26" s="131">
        <f t="shared" si="25"/>
        <v>4.147615937295885E-2</v>
      </c>
      <c r="BQ26" s="132">
        <f t="shared" si="25"/>
        <v>6.4856185423066176E-2</v>
      </c>
      <c r="BR26" s="129">
        <f t="shared" si="25"/>
        <v>5.8391929073677774E-2</v>
      </c>
      <c r="BS26" s="130">
        <f t="shared" si="25"/>
        <v>2.4709302325581394E-2</v>
      </c>
      <c r="BT26" s="131">
        <f t="shared" si="25"/>
        <v>7.2636433512682549E-2</v>
      </c>
      <c r="BU26" s="129">
        <f t="shared" si="25"/>
        <v>3.0705178246161854E-2</v>
      </c>
      <c r="BV26" s="133">
        <f t="shared" si="25"/>
        <v>5.5711763551951871E-2</v>
      </c>
      <c r="BW26" s="134">
        <f t="shared" si="25"/>
        <v>5.1759156129201338E-2</v>
      </c>
      <c r="BX26" s="129">
        <f t="shared" si="25"/>
        <v>3.6054596961112545E-2</v>
      </c>
      <c r="BY26" s="130">
        <f t="shared" si="25"/>
        <v>5.315235316503869E-2</v>
      </c>
      <c r="BZ26" s="131">
        <f t="shared" si="25"/>
        <v>3.7230001085422772E-2</v>
      </c>
      <c r="CA26" s="132">
        <f t="shared" si="25"/>
        <v>5.8884619378959391E-2</v>
      </c>
      <c r="CB26" s="129">
        <f t="shared" si="25"/>
        <v>3.2920051303976058E-2</v>
      </c>
      <c r="CC26" s="130">
        <f t="shared" si="25"/>
        <v>2.5894897182025894E-2</v>
      </c>
      <c r="CD26" s="131">
        <f t="shared" si="25"/>
        <v>6.0442090720699976E-2</v>
      </c>
      <c r="CE26" s="132">
        <f t="shared" si="25"/>
        <v>3.5756217312413276E-2</v>
      </c>
      <c r="CF26" s="129">
        <f t="shared" si="25"/>
        <v>2.9219423959927646E-2</v>
      </c>
      <c r="CG26" s="130">
        <f t="shared" si="25"/>
        <v>4.6594233180108649E-2</v>
      </c>
      <c r="CH26" s="131">
        <f t="shared" si="25"/>
        <v>3.597738564330992E-2</v>
      </c>
      <c r="CI26" s="129">
        <f t="shared" si="25"/>
        <v>4.9080839028988923E-2</v>
      </c>
      <c r="CJ26" s="135">
        <f t="shared" si="25"/>
        <v>4.4750791770625943E-2</v>
      </c>
      <c r="CK26" s="136">
        <f t="shared" si="25"/>
        <v>5.3643818529662123E-2</v>
      </c>
      <c r="CN26" s="230"/>
      <c r="CO26" s="230"/>
    </row>
    <row r="27" spans="1:93" x14ac:dyDescent="0.15">
      <c r="A27" s="146" t="s">
        <v>34</v>
      </c>
      <c r="B27" s="203">
        <v>182</v>
      </c>
      <c r="C27" s="197">
        <v>475</v>
      </c>
      <c r="D27" s="198">
        <v>46</v>
      </c>
      <c r="E27" s="199">
        <v>208</v>
      </c>
      <c r="F27" s="196">
        <v>145</v>
      </c>
      <c r="G27" s="200">
        <v>651</v>
      </c>
      <c r="H27" s="198">
        <v>322</v>
      </c>
      <c r="I27" s="199">
        <v>821</v>
      </c>
      <c r="J27" s="196">
        <v>42</v>
      </c>
      <c r="K27" s="197">
        <v>67</v>
      </c>
      <c r="L27" s="198">
        <v>499</v>
      </c>
      <c r="M27" s="196">
        <v>238</v>
      </c>
      <c r="N27" s="201">
        <v>415</v>
      </c>
      <c r="O27" s="204">
        <v>668</v>
      </c>
      <c r="P27" s="196">
        <v>217</v>
      </c>
      <c r="Q27" s="197">
        <v>426</v>
      </c>
      <c r="R27" s="198">
        <v>265</v>
      </c>
      <c r="S27" s="199">
        <v>512</v>
      </c>
      <c r="T27" s="196">
        <v>53</v>
      </c>
      <c r="U27" s="200">
        <v>97</v>
      </c>
      <c r="V27" s="198">
        <v>468</v>
      </c>
      <c r="W27" s="205">
        <v>361</v>
      </c>
      <c r="X27" s="196">
        <v>99</v>
      </c>
      <c r="Y27" s="200">
        <v>273</v>
      </c>
      <c r="Z27" s="198">
        <v>340</v>
      </c>
      <c r="AA27" s="196">
        <v>729</v>
      </c>
      <c r="AB27" s="172">
        <f t="shared" si="3"/>
        <v>3093</v>
      </c>
      <c r="AC27" s="173">
        <f t="shared" si="4"/>
        <v>5526</v>
      </c>
      <c r="BI27" s="146" t="s">
        <v>34</v>
      </c>
      <c r="BJ27" s="129">
        <f t="shared" ref="BJ27:CK27" si="26">B27/B33</f>
        <v>1.5943933420937362E-2</v>
      </c>
      <c r="BK27" s="130">
        <f t="shared" si="26"/>
        <v>3.9396201376793567E-2</v>
      </c>
      <c r="BL27" s="131">
        <f t="shared" si="26"/>
        <v>8.9528999610743489E-3</v>
      </c>
      <c r="BM27" s="132">
        <f t="shared" si="26"/>
        <v>3.857566765578635E-2</v>
      </c>
      <c r="BN27" s="129">
        <f t="shared" si="26"/>
        <v>1.040246789583184E-2</v>
      </c>
      <c r="BO27" s="130">
        <f t="shared" si="26"/>
        <v>6.5664716562436956E-2</v>
      </c>
      <c r="BP27" s="131">
        <f t="shared" si="26"/>
        <v>2.1032005225342914E-2</v>
      </c>
      <c r="BQ27" s="132">
        <f t="shared" si="26"/>
        <v>5.7316392069254402E-2</v>
      </c>
      <c r="BR27" s="129">
        <f t="shared" si="26"/>
        <v>1.2840110058086213E-2</v>
      </c>
      <c r="BS27" s="130">
        <f t="shared" si="26"/>
        <v>2.4345930232558141E-2</v>
      </c>
      <c r="BT27" s="131">
        <f t="shared" si="26"/>
        <v>6.3925185754547781E-2</v>
      </c>
      <c r="BU27" s="129">
        <f t="shared" si="26"/>
        <v>3.0965391621129327E-2</v>
      </c>
      <c r="BV27" s="133">
        <f t="shared" si="26"/>
        <v>2.7136598443732427E-2</v>
      </c>
      <c r="BW27" s="134">
        <f t="shared" si="26"/>
        <v>4.376596999279303E-2</v>
      </c>
      <c r="BX27" s="129">
        <f t="shared" si="26"/>
        <v>2.794231264486222E-2</v>
      </c>
      <c r="BY27" s="130">
        <f t="shared" si="26"/>
        <v>5.4040339972091844E-2</v>
      </c>
      <c r="BZ27" s="131">
        <f t="shared" si="26"/>
        <v>2.8763703462498642E-2</v>
      </c>
      <c r="CA27" s="132">
        <f t="shared" si="26"/>
        <v>5.3172707446256101E-2</v>
      </c>
      <c r="CB27" s="129">
        <f t="shared" si="26"/>
        <v>2.2659256092347157E-2</v>
      </c>
      <c r="CC27" s="130">
        <f t="shared" si="26"/>
        <v>3.6938309215536938E-2</v>
      </c>
      <c r="CD27" s="131">
        <f t="shared" si="26"/>
        <v>5.3879806585309692E-2</v>
      </c>
      <c r="CE27" s="132">
        <f t="shared" si="26"/>
        <v>3.8531326715764758E-2</v>
      </c>
      <c r="CF27" s="129">
        <f t="shared" si="26"/>
        <v>1.3774871295394462E-2</v>
      </c>
      <c r="CG27" s="130">
        <f t="shared" si="26"/>
        <v>5.7041370664437943E-2</v>
      </c>
      <c r="CH27" s="131">
        <f t="shared" si="26"/>
        <v>2.9124550282679459E-2</v>
      </c>
      <c r="CI27" s="129">
        <f t="shared" si="26"/>
        <v>4.2953099222248409E-2</v>
      </c>
      <c r="CJ27" s="135">
        <f t="shared" si="26"/>
        <v>2.5983517729781497E-2</v>
      </c>
      <c r="CK27" s="136">
        <f t="shared" si="26"/>
        <v>4.6572779449318598E-2</v>
      </c>
      <c r="CN27" s="230"/>
      <c r="CO27" s="230"/>
    </row>
    <row r="28" spans="1:93" x14ac:dyDescent="0.15">
      <c r="A28" s="137" t="s">
        <v>35</v>
      </c>
      <c r="B28" s="206">
        <v>0</v>
      </c>
      <c r="C28" s="190">
        <v>139</v>
      </c>
      <c r="D28" s="191">
        <v>1</v>
      </c>
      <c r="E28" s="192">
        <v>96</v>
      </c>
      <c r="F28" s="189">
        <v>4</v>
      </c>
      <c r="G28" s="193">
        <v>137</v>
      </c>
      <c r="H28" s="191">
        <v>30</v>
      </c>
      <c r="I28" s="192">
        <v>116</v>
      </c>
      <c r="J28" s="189">
        <v>16</v>
      </c>
      <c r="K28" s="190">
        <v>9</v>
      </c>
      <c r="L28" s="191">
        <v>85</v>
      </c>
      <c r="M28" s="189">
        <v>22</v>
      </c>
      <c r="N28" s="194">
        <v>72</v>
      </c>
      <c r="O28" s="207">
        <v>100</v>
      </c>
      <c r="P28" s="189">
        <v>28</v>
      </c>
      <c r="Q28" s="190">
        <v>71</v>
      </c>
      <c r="R28" s="191">
        <v>54</v>
      </c>
      <c r="S28" s="192">
        <v>51</v>
      </c>
      <c r="T28" s="189">
        <v>11</v>
      </c>
      <c r="U28" s="193">
        <v>23</v>
      </c>
      <c r="V28" s="191">
        <v>33</v>
      </c>
      <c r="W28" s="208">
        <v>53</v>
      </c>
      <c r="X28" s="189">
        <v>12</v>
      </c>
      <c r="Y28" s="193">
        <v>59</v>
      </c>
      <c r="Z28" s="191">
        <v>46</v>
      </c>
      <c r="AA28" s="189">
        <v>162</v>
      </c>
      <c r="AB28" s="172">
        <f t="shared" si="3"/>
        <v>392</v>
      </c>
      <c r="AC28" s="173">
        <f t="shared" si="4"/>
        <v>1038</v>
      </c>
      <c r="BI28" s="137" t="s">
        <v>35</v>
      </c>
      <c r="BJ28" s="129">
        <f t="shared" ref="BJ28:CK28" si="27">B28/B33</f>
        <v>0</v>
      </c>
      <c r="BK28" s="130">
        <f t="shared" si="27"/>
        <v>1.152857261341959E-2</v>
      </c>
      <c r="BL28" s="131">
        <f t="shared" si="27"/>
        <v>1.9462826002335538E-4</v>
      </c>
      <c r="BM28" s="132">
        <f t="shared" si="27"/>
        <v>1.7804154302670624E-2</v>
      </c>
      <c r="BN28" s="129">
        <f t="shared" si="27"/>
        <v>2.8696463160915415E-4</v>
      </c>
      <c r="BO28" s="130">
        <f t="shared" si="27"/>
        <v>1.3818842041557394E-2</v>
      </c>
      <c r="BP28" s="131">
        <f t="shared" si="27"/>
        <v>1.9595035924232528E-3</v>
      </c>
      <c r="BQ28" s="132">
        <f t="shared" si="27"/>
        <v>8.0982965652052503E-3</v>
      </c>
      <c r="BR28" s="129">
        <f t="shared" si="27"/>
        <v>4.8914704983185568E-3</v>
      </c>
      <c r="BS28" s="130">
        <f t="shared" si="27"/>
        <v>3.2703488372093025E-3</v>
      </c>
      <c r="BT28" s="131">
        <f t="shared" si="27"/>
        <v>1.0889059697668461E-2</v>
      </c>
      <c r="BU28" s="129">
        <f t="shared" si="27"/>
        <v>2.8623471246422066E-3</v>
      </c>
      <c r="BV28" s="133">
        <f t="shared" si="27"/>
        <v>4.7080363565029752E-3</v>
      </c>
      <c r="BW28" s="134">
        <f t="shared" si="27"/>
        <v>6.5517919150887768E-3</v>
      </c>
      <c r="BX28" s="129">
        <f t="shared" si="27"/>
        <v>3.6054596961112542E-3</v>
      </c>
      <c r="BY28" s="130">
        <f t="shared" si="27"/>
        <v>9.0067233286819735E-3</v>
      </c>
      <c r="BZ28" s="131">
        <f t="shared" si="27"/>
        <v>5.8612829697167043E-3</v>
      </c>
      <c r="CA28" s="132">
        <f t="shared" si="27"/>
        <v>5.2965001557794163E-3</v>
      </c>
      <c r="CB28" s="129">
        <f t="shared" si="27"/>
        <v>4.70286447199658E-3</v>
      </c>
      <c r="CC28" s="130">
        <f t="shared" si="27"/>
        <v>8.7585681645087586E-3</v>
      </c>
      <c r="CD28" s="131">
        <f t="shared" si="27"/>
        <v>3.7992171310154269E-3</v>
      </c>
      <c r="CE28" s="132">
        <f t="shared" si="27"/>
        <v>5.6569537837549361E-3</v>
      </c>
      <c r="CF28" s="129">
        <f t="shared" si="27"/>
        <v>1.6696813691387227E-3</v>
      </c>
      <c r="CG28" s="130">
        <f t="shared" si="27"/>
        <v>1.2327622231508567E-2</v>
      </c>
      <c r="CH28" s="131">
        <f t="shared" si="27"/>
        <v>3.9403803323625154E-3</v>
      </c>
      <c r="CI28" s="129">
        <f t="shared" si="27"/>
        <v>9.5451331604996473E-3</v>
      </c>
      <c r="CJ28" s="135">
        <f t="shared" si="27"/>
        <v>3.2930937439619615E-3</v>
      </c>
      <c r="CK28" s="136">
        <f t="shared" si="27"/>
        <v>8.7481985284822133E-3</v>
      </c>
      <c r="CN28" s="230"/>
      <c r="CO28" s="230"/>
    </row>
    <row r="29" spans="1:93" x14ac:dyDescent="0.15">
      <c r="A29" s="146" t="s">
        <v>36</v>
      </c>
      <c r="B29" s="203">
        <v>0</v>
      </c>
      <c r="C29" s="197">
        <v>11</v>
      </c>
      <c r="D29" s="198">
        <v>0</v>
      </c>
      <c r="E29" s="199">
        <v>3</v>
      </c>
      <c r="F29" s="196">
        <v>0</v>
      </c>
      <c r="G29" s="200">
        <v>5</v>
      </c>
      <c r="H29" s="198">
        <v>1</v>
      </c>
      <c r="I29" s="199">
        <v>5</v>
      </c>
      <c r="J29" s="196">
        <v>0</v>
      </c>
      <c r="K29" s="200">
        <v>0</v>
      </c>
      <c r="L29" s="198">
        <v>3</v>
      </c>
      <c r="M29" s="196">
        <v>0</v>
      </c>
      <c r="N29" s="201">
        <v>0</v>
      </c>
      <c r="O29" s="204">
        <v>1</v>
      </c>
      <c r="P29" s="196">
        <v>0</v>
      </c>
      <c r="Q29" s="200">
        <v>0</v>
      </c>
      <c r="R29" s="198">
        <v>1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5</v>
      </c>
      <c r="AC29" s="173">
        <f t="shared" si="4"/>
        <v>25</v>
      </c>
      <c r="BI29" s="146" t="s">
        <v>36</v>
      </c>
      <c r="BJ29" s="129">
        <f t="shared" ref="BJ29:CK29" si="28">B29/B33</f>
        <v>0</v>
      </c>
      <c r="BK29" s="130">
        <f t="shared" si="28"/>
        <v>9.1233308451521935E-4</v>
      </c>
      <c r="BL29" s="131">
        <f t="shared" si="28"/>
        <v>0</v>
      </c>
      <c r="BM29" s="132">
        <f t="shared" si="28"/>
        <v>5.5637982195845699E-4</v>
      </c>
      <c r="BN29" s="129">
        <f t="shared" si="28"/>
        <v>0</v>
      </c>
      <c r="BO29" s="130">
        <f t="shared" si="28"/>
        <v>5.0433730078676615E-4</v>
      </c>
      <c r="BP29" s="131">
        <f t="shared" si="28"/>
        <v>6.5316786414108431E-5</v>
      </c>
      <c r="BQ29" s="132">
        <f t="shared" si="28"/>
        <v>3.4906450712091596E-4</v>
      </c>
      <c r="BR29" s="129">
        <f t="shared" si="28"/>
        <v>0</v>
      </c>
      <c r="BS29" s="130">
        <f t="shared" si="28"/>
        <v>0</v>
      </c>
      <c r="BT29" s="131">
        <f t="shared" si="28"/>
        <v>3.8431975403535742E-4</v>
      </c>
      <c r="BU29" s="129">
        <f t="shared" si="28"/>
        <v>0</v>
      </c>
      <c r="BV29" s="133">
        <f t="shared" si="28"/>
        <v>0</v>
      </c>
      <c r="BW29" s="134">
        <f t="shared" si="28"/>
        <v>6.5517919150887769E-5</v>
      </c>
      <c r="BX29" s="129">
        <f t="shared" si="28"/>
        <v>0</v>
      </c>
      <c r="BY29" s="130">
        <f t="shared" si="28"/>
        <v>0</v>
      </c>
      <c r="BZ29" s="131">
        <f t="shared" si="28"/>
        <v>1.0854227721697601E-4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4.2003746734208692E-5</v>
      </c>
      <c r="CK29" s="136">
        <f t="shared" si="28"/>
        <v>2.1069842313300126E-4</v>
      </c>
      <c r="CN29" s="230"/>
      <c r="CO29" s="230"/>
    </row>
    <row r="30" spans="1:93" x14ac:dyDescent="0.15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>
        <f t="shared" si="3"/>
        <v>0</v>
      </c>
      <c r="AC30" s="173">
        <f t="shared" si="4"/>
        <v>0</v>
      </c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 x14ac:dyDescent="0.15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>
        <f t="shared" si="3"/>
        <v>0</v>
      </c>
      <c r="AC31" s="173">
        <f t="shared" si="4"/>
        <v>0</v>
      </c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 x14ac:dyDescent="0.2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>
        <f t="shared" si="3"/>
        <v>0</v>
      </c>
      <c r="AC32" s="173">
        <f t="shared" si="4"/>
        <v>0</v>
      </c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 x14ac:dyDescent="0.2">
      <c r="A33" s="269" t="s">
        <v>13</v>
      </c>
      <c r="B33" s="20">
        <f>SUM(B10:B32)</f>
        <v>11415</v>
      </c>
      <c r="C33" s="21">
        <f t="shared" ref="C33:AA33" si="32">SUM(C10:C32)</f>
        <v>12057</v>
      </c>
      <c r="D33" s="20">
        <f t="shared" si="32"/>
        <v>5138</v>
      </c>
      <c r="E33" s="21">
        <f t="shared" si="32"/>
        <v>5392</v>
      </c>
      <c r="F33" s="20">
        <f t="shared" si="32"/>
        <v>13939</v>
      </c>
      <c r="G33" s="21">
        <f t="shared" si="32"/>
        <v>9914</v>
      </c>
      <c r="H33" s="20">
        <f t="shared" si="32"/>
        <v>15310</v>
      </c>
      <c r="I33" s="21">
        <f t="shared" si="32"/>
        <v>14324</v>
      </c>
      <c r="J33" s="20">
        <f t="shared" si="32"/>
        <v>3271</v>
      </c>
      <c r="K33" s="21">
        <f t="shared" si="32"/>
        <v>2752</v>
      </c>
      <c r="L33" s="20">
        <f t="shared" si="32"/>
        <v>7806</v>
      </c>
      <c r="M33" s="21">
        <f t="shared" si="32"/>
        <v>7686</v>
      </c>
      <c r="N33" s="20">
        <f t="shared" si="32"/>
        <v>15293</v>
      </c>
      <c r="O33" s="21">
        <f t="shared" si="32"/>
        <v>15263</v>
      </c>
      <c r="P33" s="20">
        <f t="shared" si="32"/>
        <v>7766</v>
      </c>
      <c r="Q33" s="21">
        <f t="shared" si="32"/>
        <v>7883</v>
      </c>
      <c r="R33" s="20">
        <f t="shared" si="32"/>
        <v>9213</v>
      </c>
      <c r="S33" s="21">
        <f t="shared" si="32"/>
        <v>9629</v>
      </c>
      <c r="T33" s="20">
        <f t="shared" si="32"/>
        <v>2339</v>
      </c>
      <c r="U33" s="21">
        <f t="shared" si="32"/>
        <v>2626</v>
      </c>
      <c r="V33" s="20">
        <f t="shared" si="32"/>
        <v>8686</v>
      </c>
      <c r="W33" s="21">
        <f t="shared" si="32"/>
        <v>9369</v>
      </c>
      <c r="X33" s="20">
        <f t="shared" si="32"/>
        <v>7187</v>
      </c>
      <c r="Y33" s="21">
        <f t="shared" si="32"/>
        <v>4786</v>
      </c>
      <c r="Z33" s="20">
        <f t="shared" si="32"/>
        <v>11674</v>
      </c>
      <c r="AA33" s="21">
        <f t="shared" si="32"/>
        <v>16972</v>
      </c>
      <c r="AB33" s="174">
        <f t="shared" ref="AB33:AC33" si="33">SUM(AB9:AB32)</f>
        <v>119037</v>
      </c>
      <c r="AC33" s="175">
        <f t="shared" si="33"/>
        <v>118653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1</v>
      </c>
      <c r="BM33" s="156">
        <f t="shared" si="34"/>
        <v>0.99999999999999978</v>
      </c>
      <c r="BN33" s="155">
        <f t="shared" si="34"/>
        <v>1</v>
      </c>
      <c r="BO33" s="156">
        <f t="shared" si="34"/>
        <v>0.99999999999999989</v>
      </c>
      <c r="BP33" s="155">
        <f t="shared" si="34"/>
        <v>0.99999999999999989</v>
      </c>
      <c r="BQ33" s="156">
        <f t="shared" si="34"/>
        <v>1</v>
      </c>
      <c r="BR33" s="155">
        <f t="shared" si="34"/>
        <v>0.99999999999999989</v>
      </c>
      <c r="BS33" s="156">
        <f t="shared" si="34"/>
        <v>1</v>
      </c>
      <c r="BT33" s="155">
        <f t="shared" si="34"/>
        <v>1</v>
      </c>
      <c r="BU33" s="156">
        <f t="shared" si="34"/>
        <v>1</v>
      </c>
      <c r="BV33" s="155">
        <f t="shared" si="34"/>
        <v>0.99999999999999978</v>
      </c>
      <c r="BW33" s="156">
        <f t="shared" si="34"/>
        <v>1.0000000000000002</v>
      </c>
      <c r="BX33" s="155">
        <f t="shared" si="34"/>
        <v>1.0000000000000002</v>
      </c>
      <c r="BY33" s="156">
        <f t="shared" si="34"/>
        <v>1</v>
      </c>
      <c r="BZ33" s="155">
        <f t="shared" si="34"/>
        <v>0.99999999999999989</v>
      </c>
      <c r="CA33" s="156">
        <f t="shared" si="34"/>
        <v>1</v>
      </c>
      <c r="CB33" s="155">
        <f t="shared" si="34"/>
        <v>1</v>
      </c>
      <c r="CC33" s="156">
        <f t="shared" si="34"/>
        <v>1</v>
      </c>
      <c r="CD33" s="155">
        <f t="shared" si="34"/>
        <v>0.99999999999999978</v>
      </c>
      <c r="CE33" s="156">
        <f t="shared" si="34"/>
        <v>1</v>
      </c>
      <c r="CF33" s="155">
        <f t="shared" si="34"/>
        <v>1</v>
      </c>
      <c r="CG33" s="156">
        <f t="shared" si="34"/>
        <v>1</v>
      </c>
      <c r="CH33" s="155">
        <f t="shared" si="34"/>
        <v>1</v>
      </c>
      <c r="CI33" s="156">
        <f t="shared" si="34"/>
        <v>1.0000000000000002</v>
      </c>
      <c r="CJ33" s="155">
        <f t="shared" si="34"/>
        <v>0.99999999999999978</v>
      </c>
      <c r="CK33" s="156">
        <f t="shared" si="34"/>
        <v>1</v>
      </c>
      <c r="CM33" s="123"/>
      <c r="CN33" s="123"/>
      <c r="CO33" s="230"/>
    </row>
    <row r="34" spans="1:93" ht="14" thickTop="1" x14ac:dyDescent="0.15">
      <c r="A34" s="187"/>
    </row>
    <row r="35" spans="1:93" x14ac:dyDescent="0.15">
      <c r="A35" s="188"/>
    </row>
    <row r="36" spans="1:93" x14ac:dyDescent="0.15">
      <c r="A36" s="296">
        <f>+A5+1</f>
        <v>44167</v>
      </c>
      <c r="B36" s="296"/>
      <c r="C36" s="296"/>
      <c r="D36" s="296"/>
      <c r="BI36" s="301">
        <f>+BI5+1</f>
        <v>44167</v>
      </c>
      <c r="BJ36" s="301"/>
      <c r="BK36" s="301"/>
      <c r="BL36" s="301"/>
    </row>
    <row r="37" spans="1:93" ht="14" thickBot="1" x14ac:dyDescent="0.2">
      <c r="AE37" s="272" t="s">
        <v>84</v>
      </c>
    </row>
    <row r="38" spans="1:93" ht="15" thickTop="1" thickBot="1" x14ac:dyDescent="0.2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 x14ac:dyDescent="0.2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 x14ac:dyDescent="0.15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996</v>
      </c>
      <c r="AG40" s="186">
        <f t="shared" ref="AG40:AV41" si="35">SUMIF($A$9:$A$32,$AE40,C$40:C$63)</f>
        <v>681</v>
      </c>
      <c r="AH40" s="127">
        <f t="shared" si="35"/>
        <v>333</v>
      </c>
      <c r="AI40" s="180">
        <f t="shared" si="35"/>
        <v>388</v>
      </c>
      <c r="AJ40" s="126">
        <f t="shared" si="35"/>
        <v>1011</v>
      </c>
      <c r="AK40" s="128">
        <f t="shared" si="35"/>
        <v>680</v>
      </c>
      <c r="AL40" s="127">
        <f t="shared" si="35"/>
        <v>1143</v>
      </c>
      <c r="AM40" s="180">
        <f t="shared" si="35"/>
        <v>880</v>
      </c>
      <c r="AN40" s="126">
        <f t="shared" si="35"/>
        <v>131</v>
      </c>
      <c r="AO40" s="128">
        <f t="shared" si="35"/>
        <v>317</v>
      </c>
      <c r="AP40" s="127">
        <f t="shared" si="35"/>
        <v>414</v>
      </c>
      <c r="AQ40" s="126">
        <f t="shared" si="35"/>
        <v>1014</v>
      </c>
      <c r="AR40" s="179">
        <f t="shared" si="35"/>
        <v>1049</v>
      </c>
      <c r="AS40" s="181">
        <f t="shared" si="35"/>
        <v>1573</v>
      </c>
      <c r="AT40" s="126">
        <f t="shared" si="35"/>
        <v>686</v>
      </c>
      <c r="AU40" s="128">
        <f t="shared" si="35"/>
        <v>646</v>
      </c>
      <c r="AV40" s="127">
        <f t="shared" si="35"/>
        <v>847</v>
      </c>
      <c r="AW40" s="180">
        <f t="shared" ref="AW40:BE41" si="36">SUMIF($A$9:$A$32,$AE40,S$40:S$63)</f>
        <v>526</v>
      </c>
      <c r="AX40" s="126">
        <f t="shared" si="36"/>
        <v>126</v>
      </c>
      <c r="AY40" s="128">
        <f t="shared" si="36"/>
        <v>360</v>
      </c>
      <c r="AZ40" s="127">
        <f t="shared" si="36"/>
        <v>442</v>
      </c>
      <c r="BA40" s="180">
        <f t="shared" si="36"/>
        <v>699</v>
      </c>
      <c r="BB40" s="126">
        <f t="shared" si="36"/>
        <v>569</v>
      </c>
      <c r="BC40" s="128">
        <f t="shared" si="36"/>
        <v>494</v>
      </c>
      <c r="BD40" s="184">
        <f t="shared" si="36"/>
        <v>1007</v>
      </c>
      <c r="BE40" s="185">
        <f t="shared" si="36"/>
        <v>843</v>
      </c>
      <c r="BF40" s="170">
        <f>AF40+AH40+AJ40+AL40+AN40+AP40+AR40+AT40+AV40+AX40+AZ40+BB40+BD40</f>
        <v>8754</v>
      </c>
      <c r="BG40" s="171">
        <f>AG40+AI40+AK40+AM40+AO40+AQ40+AS40+AU40+AW40+AY40+BA40+BC40+BE40</f>
        <v>9101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 x14ac:dyDescent="0.15">
      <c r="A41" s="137" t="s">
        <v>17</v>
      </c>
      <c r="B41" s="189">
        <v>163</v>
      </c>
      <c r="C41" s="190">
        <v>0</v>
      </c>
      <c r="D41" s="191">
        <v>49</v>
      </c>
      <c r="E41" s="192">
        <v>0</v>
      </c>
      <c r="F41" s="189">
        <v>304</v>
      </c>
      <c r="G41" s="193">
        <v>1</v>
      </c>
      <c r="H41" s="191">
        <v>181</v>
      </c>
      <c r="I41" s="192">
        <v>29</v>
      </c>
      <c r="J41" s="189">
        <v>5</v>
      </c>
      <c r="K41" s="193">
        <v>12</v>
      </c>
      <c r="L41" s="191">
        <v>5</v>
      </c>
      <c r="M41" s="189">
        <v>36</v>
      </c>
      <c r="N41" s="194">
        <v>63</v>
      </c>
      <c r="O41" s="195">
        <v>63</v>
      </c>
      <c r="P41" s="189">
        <v>26</v>
      </c>
      <c r="Q41" s="193">
        <v>45</v>
      </c>
      <c r="R41" s="191">
        <v>8</v>
      </c>
      <c r="S41" s="192">
        <v>24</v>
      </c>
      <c r="T41" s="189">
        <v>1</v>
      </c>
      <c r="U41" s="193">
        <v>0</v>
      </c>
      <c r="V41" s="191">
        <v>0</v>
      </c>
      <c r="W41" s="192">
        <v>0</v>
      </c>
      <c r="X41" s="189">
        <v>1</v>
      </c>
      <c r="Y41" s="193">
        <v>0</v>
      </c>
      <c r="Z41" s="191">
        <v>0</v>
      </c>
      <c r="AA41" s="189">
        <v>0</v>
      </c>
      <c r="AB41" s="172">
        <f t="shared" ref="AB41:AB63" si="64">SUM(B41,D41,F41,H41,J41,L41,N41,P41,R41,T41,V41,X41,Z41)</f>
        <v>806</v>
      </c>
      <c r="AC41" s="173">
        <f t="shared" ref="AC41:AC63" si="65">SUM(C41,E41,G41,I41,K41,M41,O41,Q41,S41,U41,W41,Y41,AA41)</f>
        <v>210</v>
      </c>
      <c r="AE41" s="277" t="str">
        <f>$AE$10</f>
        <v>08:00 - 08:59</v>
      </c>
      <c r="AF41" s="126">
        <f>SUMIF($A$9:$A$32,$AE41,B$40:B$63)</f>
        <v>910</v>
      </c>
      <c r="AG41" s="190">
        <f t="shared" si="35"/>
        <v>566</v>
      </c>
      <c r="AH41" s="191">
        <f t="shared" si="35"/>
        <v>302</v>
      </c>
      <c r="AI41" s="192">
        <f t="shared" si="35"/>
        <v>331</v>
      </c>
      <c r="AJ41" s="278">
        <f t="shared" si="35"/>
        <v>1171</v>
      </c>
      <c r="AK41" s="193">
        <f t="shared" si="35"/>
        <v>494</v>
      </c>
      <c r="AL41" s="191">
        <f t="shared" si="35"/>
        <v>1074</v>
      </c>
      <c r="AM41" s="192">
        <f t="shared" si="35"/>
        <v>795</v>
      </c>
      <c r="AN41" s="278">
        <f t="shared" si="35"/>
        <v>121</v>
      </c>
      <c r="AO41" s="193">
        <f t="shared" si="35"/>
        <v>350</v>
      </c>
      <c r="AP41" s="191">
        <f t="shared" si="35"/>
        <v>347</v>
      </c>
      <c r="AQ41" s="278">
        <f t="shared" si="35"/>
        <v>893</v>
      </c>
      <c r="AR41" s="194">
        <f t="shared" si="35"/>
        <v>940</v>
      </c>
      <c r="AS41" s="195">
        <f t="shared" si="35"/>
        <v>1295</v>
      </c>
      <c r="AT41" s="278">
        <f t="shared" si="35"/>
        <v>567</v>
      </c>
      <c r="AU41" s="193">
        <f t="shared" si="35"/>
        <v>620</v>
      </c>
      <c r="AV41" s="191">
        <f t="shared" si="35"/>
        <v>798</v>
      </c>
      <c r="AW41" s="192">
        <f t="shared" si="36"/>
        <v>607</v>
      </c>
      <c r="AX41" s="278">
        <f t="shared" si="36"/>
        <v>114</v>
      </c>
      <c r="AY41" s="193">
        <f t="shared" si="36"/>
        <v>315</v>
      </c>
      <c r="AZ41" s="191">
        <f t="shared" si="36"/>
        <v>410</v>
      </c>
      <c r="BA41" s="192">
        <f t="shared" si="36"/>
        <v>721</v>
      </c>
      <c r="BB41" s="278">
        <f t="shared" si="36"/>
        <v>570</v>
      </c>
      <c r="BC41" s="193">
        <f t="shared" si="36"/>
        <v>505</v>
      </c>
      <c r="BD41" s="191">
        <f t="shared" si="36"/>
        <v>1049</v>
      </c>
      <c r="BE41" s="278">
        <f t="shared" si="36"/>
        <v>1081</v>
      </c>
      <c r="BF41" s="172">
        <f>SUM(AF41,AH41,AJ41,AL41,AN41,AP41,AR41,AT41,AV41,AX41,AZ41,BB41,BD41)</f>
        <v>8373</v>
      </c>
      <c r="BG41" s="173">
        <f>SUM(AG41,AI41,AK41,AM41,AO41,AQ41,AS41,AU41,AW41,AY41,BA41,BC41,BE41)</f>
        <v>8573</v>
      </c>
      <c r="BI41" s="137" t="s">
        <v>17</v>
      </c>
      <c r="BJ41" s="129">
        <f t="shared" ref="BJ41:CI41" si="66">B41/B64</f>
        <v>1.4432442004604215E-2</v>
      </c>
      <c r="BK41" s="130">
        <f t="shared" si="66"/>
        <v>0</v>
      </c>
      <c r="BL41" s="131">
        <f t="shared" si="66"/>
        <v>1.1096014492753624E-2</v>
      </c>
      <c r="BM41" s="132">
        <f t="shared" si="66"/>
        <v>0</v>
      </c>
      <c r="BN41" s="129">
        <f t="shared" si="66"/>
        <v>2.4008845364081505E-2</v>
      </c>
      <c r="BO41" s="130">
        <f t="shared" si="66"/>
        <v>9.6683747462051627E-5</v>
      </c>
      <c r="BP41" s="131">
        <f t="shared" si="66"/>
        <v>1.231041284091682E-2</v>
      </c>
      <c r="BQ41" s="132">
        <f t="shared" si="66"/>
        <v>1.9192587690271344E-3</v>
      </c>
      <c r="BR41" s="129">
        <f t="shared" si="66"/>
        <v>1.6534391534391533E-3</v>
      </c>
      <c r="BS41" s="130">
        <f t="shared" si="66"/>
        <v>4.120879120879121E-3</v>
      </c>
      <c r="BT41" s="131">
        <f t="shared" si="66"/>
        <v>5.8788947677836567E-4</v>
      </c>
      <c r="BU41" s="129">
        <f t="shared" si="66"/>
        <v>4.4226044226044229E-3</v>
      </c>
      <c r="BV41" s="133">
        <f t="shared" si="66"/>
        <v>4.1007615700058581E-3</v>
      </c>
      <c r="BW41" s="134">
        <f t="shared" si="66"/>
        <v>4.1835447240852648E-3</v>
      </c>
      <c r="BX41" s="129">
        <f t="shared" si="66"/>
        <v>3.2573289902280132E-3</v>
      </c>
      <c r="BY41" s="130">
        <f t="shared" si="66"/>
        <v>5.8754406580493537E-3</v>
      </c>
      <c r="BZ41" s="131">
        <f t="shared" si="66"/>
        <v>8.4423807513718866E-4</v>
      </c>
      <c r="CA41" s="132">
        <f t="shared" si="66"/>
        <v>2.5726230035373566E-3</v>
      </c>
      <c r="CB41" s="129">
        <f t="shared" si="66"/>
        <v>4.2283298097251583E-4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1.4144271570014144E-4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6.763901243685067E-3</v>
      </c>
      <c r="CK41" s="136">
        <f t="shared" ref="CK41" si="68">AC41/AC64</f>
        <v>1.7664872139973081E-3</v>
      </c>
    </row>
    <row r="42" spans="1:93" ht="14" thickBot="1" x14ac:dyDescent="0.2">
      <c r="A42" s="146" t="s">
        <v>18</v>
      </c>
      <c r="B42" s="196">
        <v>626</v>
      </c>
      <c r="C42" s="197">
        <v>1</v>
      </c>
      <c r="D42" s="198">
        <v>189</v>
      </c>
      <c r="E42" s="199">
        <v>54</v>
      </c>
      <c r="F42" s="196">
        <v>851</v>
      </c>
      <c r="G42" s="200">
        <v>99</v>
      </c>
      <c r="H42" s="198">
        <v>592</v>
      </c>
      <c r="I42" s="199">
        <v>191</v>
      </c>
      <c r="J42" s="196">
        <v>49</v>
      </c>
      <c r="K42" s="200">
        <v>76</v>
      </c>
      <c r="L42" s="198">
        <v>119</v>
      </c>
      <c r="M42" s="196">
        <v>277</v>
      </c>
      <c r="N42" s="201">
        <v>500</v>
      </c>
      <c r="O42" s="202">
        <v>446</v>
      </c>
      <c r="P42" s="196">
        <v>256</v>
      </c>
      <c r="Q42" s="200">
        <v>298</v>
      </c>
      <c r="R42" s="198">
        <v>273</v>
      </c>
      <c r="S42" s="199">
        <v>224</v>
      </c>
      <c r="T42" s="196">
        <v>27</v>
      </c>
      <c r="U42" s="200">
        <v>140</v>
      </c>
      <c r="V42" s="198">
        <v>123</v>
      </c>
      <c r="W42" s="199">
        <v>332</v>
      </c>
      <c r="X42" s="196">
        <v>230</v>
      </c>
      <c r="Y42" s="200">
        <v>237</v>
      </c>
      <c r="Z42" s="198">
        <v>524</v>
      </c>
      <c r="AA42" s="196">
        <v>428</v>
      </c>
      <c r="AB42" s="172">
        <f t="shared" si="64"/>
        <v>4359</v>
      </c>
      <c r="AC42" s="173">
        <f t="shared" si="65"/>
        <v>2803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5.5427660704799007E-2</v>
      </c>
      <c r="BK42" s="130">
        <f t="shared" si="69"/>
        <v>8.0729797368208603E-5</v>
      </c>
      <c r="BL42" s="131">
        <f t="shared" si="69"/>
        <v>4.2798913043478264E-2</v>
      </c>
      <c r="BM42" s="132">
        <f t="shared" si="69"/>
        <v>9.6531998569896315E-3</v>
      </c>
      <c r="BN42" s="129">
        <f t="shared" si="69"/>
        <v>6.7208971726425523E-2</v>
      </c>
      <c r="BO42" s="130">
        <f t="shared" si="69"/>
        <v>9.5716909987431115E-3</v>
      </c>
      <c r="BP42" s="131">
        <f t="shared" si="69"/>
        <v>4.0263891722777667E-2</v>
      </c>
      <c r="BQ42" s="132">
        <f t="shared" si="69"/>
        <v>1.2640635340833884E-2</v>
      </c>
      <c r="BR42" s="129">
        <f t="shared" si="69"/>
        <v>1.6203703703703703E-2</v>
      </c>
      <c r="BS42" s="130">
        <f t="shared" si="69"/>
        <v>2.60989010989011E-2</v>
      </c>
      <c r="BT42" s="131">
        <f t="shared" si="69"/>
        <v>1.3991769547325103E-2</v>
      </c>
      <c r="BU42" s="129">
        <f t="shared" si="69"/>
        <v>3.4029484029484032E-2</v>
      </c>
      <c r="BV42" s="133">
        <f t="shared" si="69"/>
        <v>3.2545726746078238E-2</v>
      </c>
      <c r="BW42" s="134">
        <f t="shared" si="69"/>
        <v>2.9616840427651239E-2</v>
      </c>
      <c r="BX42" s="129">
        <f t="shared" si="69"/>
        <v>3.2072162365321975E-2</v>
      </c>
      <c r="BY42" s="130">
        <f t="shared" si="69"/>
        <v>3.8908473691082385E-2</v>
      </c>
      <c r="BZ42" s="131">
        <f t="shared" si="69"/>
        <v>2.8809624314056564E-2</v>
      </c>
      <c r="CA42" s="132">
        <f t="shared" si="69"/>
        <v>2.401114803301533E-2</v>
      </c>
      <c r="CB42" s="129">
        <f t="shared" si="69"/>
        <v>1.1416490486257928E-2</v>
      </c>
      <c r="CC42" s="130">
        <f t="shared" si="69"/>
        <v>5.9196617336152217E-2</v>
      </c>
      <c r="CD42" s="131">
        <f t="shared" si="69"/>
        <v>1.4226231783483692E-2</v>
      </c>
      <c r="CE42" s="132">
        <f t="shared" si="69"/>
        <v>3.7378968700743073E-2</v>
      </c>
      <c r="CF42" s="129">
        <f t="shared" si="69"/>
        <v>3.2531824611032531E-2</v>
      </c>
      <c r="CG42" s="130">
        <f t="shared" si="69"/>
        <v>5.1365409622886868E-2</v>
      </c>
      <c r="CH42" s="131">
        <f t="shared" si="69"/>
        <v>3.8371411833626246E-2</v>
      </c>
      <c r="CI42" s="129">
        <f t="shared" si="69"/>
        <v>2.5961421812446924E-2</v>
      </c>
      <c r="CJ42" s="135">
        <f t="shared" ref="CJ42" si="70">AB42/AB64</f>
        <v>3.6580453500276937E-2</v>
      </c>
      <c r="CK42" s="136">
        <f t="shared" ref="CK42" si="71">AC42/AC64</f>
        <v>2.3578398384925977E-2</v>
      </c>
    </row>
    <row r="43" spans="1:93" ht="15" thickTop="1" thickBot="1" x14ac:dyDescent="0.2">
      <c r="A43" s="137" t="s">
        <v>19</v>
      </c>
      <c r="B43" s="189">
        <v>1102</v>
      </c>
      <c r="C43" s="190">
        <v>271</v>
      </c>
      <c r="D43" s="191">
        <v>370</v>
      </c>
      <c r="E43" s="192">
        <v>247</v>
      </c>
      <c r="F43" s="189">
        <v>1085</v>
      </c>
      <c r="G43" s="193">
        <v>340</v>
      </c>
      <c r="H43" s="191">
        <v>963</v>
      </c>
      <c r="I43" s="192">
        <v>585</v>
      </c>
      <c r="J43" s="189">
        <v>101</v>
      </c>
      <c r="K43" s="193">
        <v>265</v>
      </c>
      <c r="L43" s="191">
        <v>266</v>
      </c>
      <c r="M43" s="189">
        <v>614</v>
      </c>
      <c r="N43" s="194">
        <v>988</v>
      </c>
      <c r="O43" s="195">
        <v>1073</v>
      </c>
      <c r="P43" s="189">
        <v>538</v>
      </c>
      <c r="Q43" s="193">
        <v>546</v>
      </c>
      <c r="R43" s="191">
        <v>609</v>
      </c>
      <c r="S43" s="192">
        <v>470</v>
      </c>
      <c r="T43" s="189">
        <v>81</v>
      </c>
      <c r="U43" s="193">
        <v>342</v>
      </c>
      <c r="V43" s="191">
        <v>331</v>
      </c>
      <c r="W43" s="192">
        <v>647</v>
      </c>
      <c r="X43" s="189">
        <v>467</v>
      </c>
      <c r="Y43" s="193">
        <v>423</v>
      </c>
      <c r="Z43" s="191">
        <v>864</v>
      </c>
      <c r="AA43" s="189">
        <v>653</v>
      </c>
      <c r="AB43" s="172">
        <f t="shared" si="64"/>
        <v>7765</v>
      </c>
      <c r="AC43" s="173">
        <f t="shared" si="65"/>
        <v>6476</v>
      </c>
      <c r="AE43" s="269" t="s">
        <v>13</v>
      </c>
      <c r="AF43" s="20">
        <f t="shared" ref="AF43:BG43" si="72">SUM(AF40:AF42)</f>
        <v>1906</v>
      </c>
      <c r="AG43" s="21">
        <f t="shared" si="72"/>
        <v>1247</v>
      </c>
      <c r="AH43" s="20">
        <f t="shared" si="72"/>
        <v>635</v>
      </c>
      <c r="AI43" s="21">
        <f t="shared" si="72"/>
        <v>719</v>
      </c>
      <c r="AJ43" s="20">
        <f t="shared" si="72"/>
        <v>2182</v>
      </c>
      <c r="AK43" s="21">
        <f t="shared" si="72"/>
        <v>1174</v>
      </c>
      <c r="AL43" s="20">
        <f t="shared" si="72"/>
        <v>2217</v>
      </c>
      <c r="AM43" s="21">
        <f t="shared" si="72"/>
        <v>1675</v>
      </c>
      <c r="AN43" s="20">
        <f t="shared" si="72"/>
        <v>252</v>
      </c>
      <c r="AO43" s="21">
        <f t="shared" si="72"/>
        <v>667</v>
      </c>
      <c r="AP43" s="20">
        <f t="shared" si="72"/>
        <v>761</v>
      </c>
      <c r="AQ43" s="21">
        <f t="shared" si="72"/>
        <v>1907</v>
      </c>
      <c r="AR43" s="20">
        <f t="shared" si="72"/>
        <v>1989</v>
      </c>
      <c r="AS43" s="21">
        <f t="shared" si="72"/>
        <v>2868</v>
      </c>
      <c r="AT43" s="20">
        <f t="shared" si="72"/>
        <v>1253</v>
      </c>
      <c r="AU43" s="21">
        <f t="shared" si="72"/>
        <v>1266</v>
      </c>
      <c r="AV43" s="20">
        <f t="shared" si="72"/>
        <v>1645</v>
      </c>
      <c r="AW43" s="21">
        <f t="shared" si="72"/>
        <v>1133</v>
      </c>
      <c r="AX43" s="20">
        <f t="shared" si="72"/>
        <v>240</v>
      </c>
      <c r="AY43" s="21">
        <f t="shared" si="72"/>
        <v>675</v>
      </c>
      <c r="AZ43" s="20">
        <f t="shared" si="72"/>
        <v>852</v>
      </c>
      <c r="BA43" s="21">
        <f t="shared" si="72"/>
        <v>1420</v>
      </c>
      <c r="BB43" s="20">
        <f t="shared" si="72"/>
        <v>1139</v>
      </c>
      <c r="BC43" s="21">
        <f t="shared" si="72"/>
        <v>999</v>
      </c>
      <c r="BD43" s="20">
        <f t="shared" si="72"/>
        <v>2056</v>
      </c>
      <c r="BE43" s="21">
        <f t="shared" si="72"/>
        <v>1924</v>
      </c>
      <c r="BF43" s="174">
        <f t="shared" si="72"/>
        <v>17127</v>
      </c>
      <c r="BG43" s="175">
        <f t="shared" si="72"/>
        <v>17674</v>
      </c>
      <c r="BI43" s="137" t="s">
        <v>19</v>
      </c>
      <c r="BJ43" s="129">
        <f t="shared" ref="BJ43:CI43" si="73">B43/B64</f>
        <v>9.7573933061802731E-2</v>
      </c>
      <c r="BK43" s="130">
        <f t="shared" si="73"/>
        <v>2.1877775086784533E-2</v>
      </c>
      <c r="BL43" s="131">
        <f t="shared" si="73"/>
        <v>8.3786231884057968E-2</v>
      </c>
      <c r="BM43" s="132">
        <f t="shared" si="73"/>
        <v>4.4154451197711837E-2</v>
      </c>
      <c r="BN43" s="129">
        <f t="shared" si="73"/>
        <v>8.5689464539567203E-2</v>
      </c>
      <c r="BO43" s="130">
        <f t="shared" si="73"/>
        <v>3.2872474137097554E-2</v>
      </c>
      <c r="BP43" s="131">
        <f t="shared" si="73"/>
        <v>6.5496837380126502E-2</v>
      </c>
      <c r="BQ43" s="132">
        <f t="shared" si="73"/>
        <v>3.8716082064857708E-2</v>
      </c>
      <c r="BR43" s="129">
        <f t="shared" si="73"/>
        <v>3.3399470899470901E-2</v>
      </c>
      <c r="BS43" s="130">
        <f t="shared" si="73"/>
        <v>9.1002747252747249E-2</v>
      </c>
      <c r="BT43" s="131">
        <f t="shared" si="73"/>
        <v>3.1275720164609055E-2</v>
      </c>
      <c r="BU43" s="129">
        <f t="shared" si="73"/>
        <v>7.5429975429975427E-2</v>
      </c>
      <c r="BV43" s="133">
        <f t="shared" si="73"/>
        <v>6.4310356050250608E-2</v>
      </c>
      <c r="BW43" s="134">
        <f t="shared" si="73"/>
        <v>7.125307125307126E-2</v>
      </c>
      <c r="BX43" s="129">
        <f t="shared" si="73"/>
        <v>6.7401653720871965E-2</v>
      </c>
      <c r="BY43" s="130">
        <f t="shared" si="73"/>
        <v>7.1288679984332165E-2</v>
      </c>
      <c r="BZ43" s="131">
        <f t="shared" si="73"/>
        <v>6.4267623469818486E-2</v>
      </c>
      <c r="CA43" s="132">
        <f t="shared" si="73"/>
        <v>5.0380533819273231E-2</v>
      </c>
      <c r="CB43" s="129">
        <f t="shared" si="73"/>
        <v>3.4249471458773786E-2</v>
      </c>
      <c r="CC43" s="130">
        <f t="shared" si="73"/>
        <v>0.14460887949260043</v>
      </c>
      <c r="CD43" s="131">
        <f t="shared" si="73"/>
        <v>3.8283599352301641E-2</v>
      </c>
      <c r="CE43" s="132">
        <f t="shared" si="73"/>
        <v>7.2843954064399905E-2</v>
      </c>
      <c r="CF43" s="129">
        <f t="shared" si="73"/>
        <v>6.6053748231966053E-2</v>
      </c>
      <c r="CG43" s="130">
        <f t="shared" si="73"/>
        <v>9.167750325097529E-2</v>
      </c>
      <c r="CH43" s="131">
        <f t="shared" si="73"/>
        <v>6.32688927943761E-2</v>
      </c>
      <c r="CI43" s="129">
        <f t="shared" si="73"/>
        <v>3.9609365522261311E-2</v>
      </c>
      <c r="CJ43" s="135">
        <f t="shared" ref="CJ43" si="74">AB43/AB64</f>
        <v>6.5163391013913829E-2</v>
      </c>
      <c r="CK43" s="136">
        <f t="shared" ref="CK43" si="75">AC43/AC64</f>
        <v>5.4475100942126514E-2</v>
      </c>
    </row>
    <row r="44" spans="1:93" ht="14" thickTop="1" x14ac:dyDescent="0.15">
      <c r="A44" s="146" t="s">
        <v>20</v>
      </c>
      <c r="B44" s="196">
        <v>996</v>
      </c>
      <c r="C44" s="197">
        <v>681</v>
      </c>
      <c r="D44" s="198">
        <v>333</v>
      </c>
      <c r="E44" s="199">
        <v>388</v>
      </c>
      <c r="F44" s="196">
        <v>1011</v>
      </c>
      <c r="G44" s="200">
        <v>680</v>
      </c>
      <c r="H44" s="198">
        <v>1143</v>
      </c>
      <c r="I44" s="199">
        <v>880</v>
      </c>
      <c r="J44" s="196">
        <v>131</v>
      </c>
      <c r="K44" s="200">
        <v>317</v>
      </c>
      <c r="L44" s="198">
        <v>414</v>
      </c>
      <c r="M44" s="196">
        <v>1014</v>
      </c>
      <c r="N44" s="201">
        <v>1049</v>
      </c>
      <c r="O44" s="202">
        <v>1573</v>
      </c>
      <c r="P44" s="196">
        <v>686</v>
      </c>
      <c r="Q44" s="200">
        <v>646</v>
      </c>
      <c r="R44" s="198">
        <v>847</v>
      </c>
      <c r="S44" s="199">
        <v>526</v>
      </c>
      <c r="T44" s="196">
        <v>126</v>
      </c>
      <c r="U44" s="200">
        <v>360</v>
      </c>
      <c r="V44" s="198">
        <v>442</v>
      </c>
      <c r="W44" s="199">
        <v>699</v>
      </c>
      <c r="X44" s="196">
        <v>569</v>
      </c>
      <c r="Y44" s="200">
        <v>494</v>
      </c>
      <c r="Z44" s="198">
        <v>1007</v>
      </c>
      <c r="AA44" s="196">
        <v>843</v>
      </c>
      <c r="AB44" s="172">
        <f t="shared" si="64"/>
        <v>8754</v>
      </c>
      <c r="AC44" s="173">
        <f t="shared" si="65"/>
        <v>9101</v>
      </c>
      <c r="BI44" s="146" t="s">
        <v>20</v>
      </c>
      <c r="BJ44" s="129">
        <f t="shared" ref="BJ44:CI44" si="76">B44/B64</f>
        <v>8.8188418629360721E-2</v>
      </c>
      <c r="BK44" s="130">
        <f t="shared" si="76"/>
        <v>5.497699200775006E-2</v>
      </c>
      <c r="BL44" s="131">
        <f t="shared" si="76"/>
        <v>7.5407608695652176E-2</v>
      </c>
      <c r="BM44" s="132">
        <f t="shared" si="76"/>
        <v>6.9360028602073645E-2</v>
      </c>
      <c r="BN44" s="129">
        <f t="shared" si="76"/>
        <v>7.9845206128573681E-2</v>
      </c>
      <c r="BO44" s="130">
        <f t="shared" si="76"/>
        <v>6.5744948274195109E-2</v>
      </c>
      <c r="BP44" s="131">
        <f t="shared" si="76"/>
        <v>7.7739236890430524E-2</v>
      </c>
      <c r="BQ44" s="132">
        <f t="shared" si="76"/>
        <v>5.823957643944408E-2</v>
      </c>
      <c r="BR44" s="129">
        <f t="shared" si="76"/>
        <v>4.3320105820105821E-2</v>
      </c>
      <c r="BS44" s="130">
        <f t="shared" si="76"/>
        <v>0.10885989010989011</v>
      </c>
      <c r="BT44" s="131">
        <f t="shared" si="76"/>
        <v>4.867724867724868E-2</v>
      </c>
      <c r="BU44" s="129">
        <f t="shared" si="76"/>
        <v>0.12457002457002457</v>
      </c>
      <c r="BV44" s="133">
        <f t="shared" si="76"/>
        <v>6.8280934713272151E-2</v>
      </c>
      <c r="BW44" s="134">
        <f t="shared" si="76"/>
        <v>0.10445580715850986</v>
      </c>
      <c r="BX44" s="129">
        <f t="shared" si="76"/>
        <v>8.5943372588323727E-2</v>
      </c>
      <c r="BY44" s="130">
        <f t="shared" si="76"/>
        <v>8.4345214779997388E-2</v>
      </c>
      <c r="BZ44" s="131">
        <f t="shared" si="76"/>
        <v>8.9383706205149849E-2</v>
      </c>
      <c r="CA44" s="132">
        <f t="shared" si="76"/>
        <v>5.6383320827527068E-2</v>
      </c>
      <c r="CB44" s="129">
        <f t="shared" si="76"/>
        <v>5.3276955602537E-2</v>
      </c>
      <c r="CC44" s="130">
        <f t="shared" si="76"/>
        <v>0.15221987315010571</v>
      </c>
      <c r="CD44" s="131">
        <f t="shared" si="76"/>
        <v>5.1121906083738143E-2</v>
      </c>
      <c r="CE44" s="132">
        <f t="shared" si="76"/>
        <v>7.8698491330781356E-2</v>
      </c>
      <c r="CF44" s="129">
        <f t="shared" si="76"/>
        <v>8.0480905233380487E-2</v>
      </c>
      <c r="CG44" s="130">
        <f t="shared" si="76"/>
        <v>0.1070654529692241</v>
      </c>
      <c r="CH44" s="131">
        <f t="shared" si="76"/>
        <v>7.3740480374926767E-2</v>
      </c>
      <c r="CI44" s="129">
        <f t="shared" si="76"/>
        <v>5.1134295766104572E-2</v>
      </c>
      <c r="CJ44" s="135">
        <f t="shared" ref="CJ44" si="77">AB44/AB64</f>
        <v>7.3463016733522429E-2</v>
      </c>
      <c r="CK44" s="136">
        <f t="shared" ref="CK44" si="78">AC44/AC64</f>
        <v>7.6556191117092873E-2</v>
      </c>
    </row>
    <row r="45" spans="1:93" ht="14" thickBot="1" x14ac:dyDescent="0.2">
      <c r="A45" s="137" t="s">
        <v>21</v>
      </c>
      <c r="B45" s="189">
        <v>910</v>
      </c>
      <c r="C45" s="190">
        <v>566</v>
      </c>
      <c r="D45" s="191">
        <v>302</v>
      </c>
      <c r="E45" s="192">
        <v>331</v>
      </c>
      <c r="F45" s="189">
        <v>1171</v>
      </c>
      <c r="G45" s="193">
        <v>494</v>
      </c>
      <c r="H45" s="191">
        <v>1074</v>
      </c>
      <c r="I45" s="192">
        <v>795</v>
      </c>
      <c r="J45" s="189">
        <v>121</v>
      </c>
      <c r="K45" s="193">
        <v>350</v>
      </c>
      <c r="L45" s="191">
        <v>347</v>
      </c>
      <c r="M45" s="189">
        <v>893</v>
      </c>
      <c r="N45" s="194">
        <v>940</v>
      </c>
      <c r="O45" s="195">
        <v>1295</v>
      </c>
      <c r="P45" s="189">
        <v>567</v>
      </c>
      <c r="Q45" s="193">
        <v>620</v>
      </c>
      <c r="R45" s="191">
        <v>798</v>
      </c>
      <c r="S45" s="192">
        <v>607</v>
      </c>
      <c r="T45" s="189">
        <v>114</v>
      </c>
      <c r="U45" s="193">
        <v>315</v>
      </c>
      <c r="V45" s="191">
        <v>410</v>
      </c>
      <c r="W45" s="192">
        <v>721</v>
      </c>
      <c r="X45" s="189">
        <v>570</v>
      </c>
      <c r="Y45" s="193">
        <v>505</v>
      </c>
      <c r="Z45" s="191">
        <v>1049</v>
      </c>
      <c r="AA45" s="189">
        <v>1081</v>
      </c>
      <c r="AB45" s="172">
        <f t="shared" si="64"/>
        <v>8373</v>
      </c>
      <c r="AC45" s="173">
        <f t="shared" si="65"/>
        <v>8573</v>
      </c>
      <c r="AE45" s="272" t="s">
        <v>85</v>
      </c>
      <c r="BI45" s="137" t="s">
        <v>21</v>
      </c>
      <c r="BJ45" s="129">
        <f t="shared" ref="BJ45:CI45" si="79">B45/B64</f>
        <v>8.057375597662475E-2</v>
      </c>
      <c r="BK45" s="130">
        <f t="shared" si="79"/>
        <v>4.5693065310406074E-2</v>
      </c>
      <c r="BL45" s="131">
        <f t="shared" si="79"/>
        <v>6.8387681159420288E-2</v>
      </c>
      <c r="BM45" s="132">
        <f t="shared" si="79"/>
        <v>5.9170539864140149E-2</v>
      </c>
      <c r="BN45" s="129">
        <f t="shared" si="79"/>
        <v>9.248144053072184E-2</v>
      </c>
      <c r="BO45" s="130">
        <f t="shared" si="79"/>
        <v>4.7761771246253505E-2</v>
      </c>
      <c r="BP45" s="131">
        <f t="shared" si="79"/>
        <v>7.3046317078147321E-2</v>
      </c>
      <c r="BQ45" s="132">
        <f t="shared" si="79"/>
        <v>5.2614162806088681E-2</v>
      </c>
      <c r="BR45" s="129">
        <f t="shared" si="79"/>
        <v>4.0013227513227514E-2</v>
      </c>
      <c r="BS45" s="130">
        <f t="shared" si="79"/>
        <v>0.1201923076923077</v>
      </c>
      <c r="BT45" s="131">
        <f t="shared" si="79"/>
        <v>4.079952968841858E-2</v>
      </c>
      <c r="BU45" s="129">
        <f t="shared" si="79"/>
        <v>0.1097051597051597</v>
      </c>
      <c r="BV45" s="133">
        <f t="shared" si="79"/>
        <v>6.118596628262709E-2</v>
      </c>
      <c r="BW45" s="134">
        <f t="shared" si="79"/>
        <v>8.5995085995085999E-2</v>
      </c>
      <c r="BX45" s="129">
        <f t="shared" si="79"/>
        <v>7.1034828363818595E-2</v>
      </c>
      <c r="BY45" s="130">
        <f t="shared" si="79"/>
        <v>8.0950515733124423E-2</v>
      </c>
      <c r="BZ45" s="131">
        <f t="shared" si="79"/>
        <v>8.421274799493457E-2</v>
      </c>
      <c r="CA45" s="132">
        <f t="shared" si="79"/>
        <v>6.5065923464465644E-2</v>
      </c>
      <c r="CB45" s="129">
        <f t="shared" si="79"/>
        <v>4.8202959830866809E-2</v>
      </c>
      <c r="CC45" s="130">
        <f t="shared" si="79"/>
        <v>0.1331923890063425</v>
      </c>
      <c r="CD45" s="131">
        <f t="shared" si="79"/>
        <v>4.7420772611612309E-2</v>
      </c>
      <c r="CE45" s="132">
        <f t="shared" si="79"/>
        <v>8.1175410943481199E-2</v>
      </c>
      <c r="CF45" s="129">
        <f t="shared" si="79"/>
        <v>8.0622347949080617E-2</v>
      </c>
      <c r="CG45" s="130">
        <f t="shared" si="79"/>
        <v>0.10944950151712181</v>
      </c>
      <c r="CH45" s="131">
        <f t="shared" si="79"/>
        <v>7.6816051552431167E-2</v>
      </c>
      <c r="CI45" s="129">
        <f t="shared" si="79"/>
        <v>6.5570787334708239E-2</v>
      </c>
      <c r="CJ45" s="135">
        <f t="shared" ref="CJ45" si="80">AB45/AB64</f>
        <v>7.0265688726271799E-2</v>
      </c>
      <c r="CK45" s="136">
        <f t="shared" ref="CK45" si="81">AC45/AC64</f>
        <v>7.211473755047107E-2</v>
      </c>
    </row>
    <row r="46" spans="1:93" ht="15" thickTop="1" thickBot="1" x14ac:dyDescent="0.2">
      <c r="A46" s="146" t="s">
        <v>22</v>
      </c>
      <c r="B46" s="196">
        <v>802</v>
      </c>
      <c r="C46" s="197">
        <v>878</v>
      </c>
      <c r="D46" s="198">
        <v>322</v>
      </c>
      <c r="E46" s="199">
        <v>308</v>
      </c>
      <c r="F46" s="196">
        <v>1198</v>
      </c>
      <c r="G46" s="200">
        <v>405</v>
      </c>
      <c r="H46" s="198">
        <v>1108</v>
      </c>
      <c r="I46" s="199">
        <v>859</v>
      </c>
      <c r="J46" s="196">
        <v>155</v>
      </c>
      <c r="K46" s="200">
        <v>386</v>
      </c>
      <c r="L46" s="198">
        <v>347</v>
      </c>
      <c r="M46" s="196">
        <v>998</v>
      </c>
      <c r="N46" s="201">
        <v>913</v>
      </c>
      <c r="O46" s="202">
        <v>1293</v>
      </c>
      <c r="P46" s="196">
        <v>515</v>
      </c>
      <c r="Q46" s="200">
        <v>494</v>
      </c>
      <c r="R46" s="198">
        <v>817</v>
      </c>
      <c r="S46" s="199">
        <v>558</v>
      </c>
      <c r="T46" s="196">
        <v>119</v>
      </c>
      <c r="U46" s="200">
        <v>201</v>
      </c>
      <c r="V46" s="198">
        <v>394</v>
      </c>
      <c r="W46" s="199">
        <v>786</v>
      </c>
      <c r="X46" s="196">
        <v>430</v>
      </c>
      <c r="Y46" s="200">
        <v>314</v>
      </c>
      <c r="Z46" s="198">
        <v>1018</v>
      </c>
      <c r="AA46" s="196">
        <v>1033</v>
      </c>
      <c r="AB46" s="172">
        <f t="shared" si="64"/>
        <v>8138</v>
      </c>
      <c r="AC46" s="173">
        <f t="shared" si="65"/>
        <v>8513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7.101115636621215E-2</v>
      </c>
      <c r="BK46" s="130">
        <f t="shared" si="82"/>
        <v>7.0880762089287161E-2</v>
      </c>
      <c r="BL46" s="131">
        <f t="shared" si="82"/>
        <v>7.2916666666666671E-2</v>
      </c>
      <c r="BM46" s="132">
        <f t="shared" si="82"/>
        <v>5.5058991776903828E-2</v>
      </c>
      <c r="BN46" s="129">
        <f t="shared" si="82"/>
        <v>9.4613805086084343E-2</v>
      </c>
      <c r="BO46" s="130">
        <f t="shared" si="82"/>
        <v>3.915691772213091E-2</v>
      </c>
      <c r="BP46" s="131">
        <f t="shared" si="82"/>
        <v>7.5358770318982526E-2</v>
      </c>
      <c r="BQ46" s="132">
        <f t="shared" si="82"/>
        <v>5.6849768365320977E-2</v>
      </c>
      <c r="BR46" s="129">
        <f t="shared" si="82"/>
        <v>5.1256613756613757E-2</v>
      </c>
      <c r="BS46" s="130">
        <f t="shared" si="82"/>
        <v>0.13255494505494506</v>
      </c>
      <c r="BT46" s="131">
        <f t="shared" si="82"/>
        <v>4.079952968841858E-2</v>
      </c>
      <c r="BU46" s="129">
        <f t="shared" si="82"/>
        <v>0.1226044226044226</v>
      </c>
      <c r="BV46" s="133">
        <f t="shared" si="82"/>
        <v>5.9428497038338864E-2</v>
      </c>
      <c r="BW46" s="134">
        <f t="shared" si="82"/>
        <v>8.5862275051464237E-2</v>
      </c>
      <c r="BX46" s="129">
        <f t="shared" si="82"/>
        <v>6.4520170383362566E-2</v>
      </c>
      <c r="BY46" s="130">
        <f t="shared" si="82"/>
        <v>6.4499281890586235E-2</v>
      </c>
      <c r="BZ46" s="131">
        <f t="shared" si="82"/>
        <v>8.62178134233854E-2</v>
      </c>
      <c r="CA46" s="132">
        <f t="shared" si="82"/>
        <v>5.9813484832243545E-2</v>
      </c>
      <c r="CB46" s="129">
        <f t="shared" si="82"/>
        <v>5.0317124735729385E-2</v>
      </c>
      <c r="CC46" s="130">
        <f t="shared" si="82"/>
        <v>8.4989429175475681E-2</v>
      </c>
      <c r="CD46" s="131">
        <f t="shared" si="82"/>
        <v>4.5570205875549386E-2</v>
      </c>
      <c r="CE46" s="132">
        <f t="shared" si="82"/>
        <v>8.8493582526458003E-2</v>
      </c>
      <c r="CF46" s="129">
        <f t="shared" si="82"/>
        <v>6.0820367751060818E-2</v>
      </c>
      <c r="CG46" s="130">
        <f t="shared" si="82"/>
        <v>6.805374945817079E-2</v>
      </c>
      <c r="CH46" s="131">
        <f t="shared" si="82"/>
        <v>7.4545987111892212E-2</v>
      </c>
      <c r="CI46" s="129">
        <f t="shared" si="82"/>
        <v>6.2659226009947833E-2</v>
      </c>
      <c r="CJ46" s="135">
        <f t="shared" ref="CJ46" si="83">AB46/AB64</f>
        <v>6.8293583524949228E-2</v>
      </c>
      <c r="CK46" s="136">
        <f t="shared" ref="CK46" si="84">AC46/AC64</f>
        <v>7.1610026917900402E-2</v>
      </c>
    </row>
    <row r="47" spans="1:93" ht="15" thickTop="1" thickBot="1" x14ac:dyDescent="0.2">
      <c r="A47" s="137" t="s">
        <v>23</v>
      </c>
      <c r="B47" s="189">
        <v>736</v>
      </c>
      <c r="C47" s="190">
        <v>650</v>
      </c>
      <c r="D47" s="191">
        <v>272</v>
      </c>
      <c r="E47" s="192">
        <v>271</v>
      </c>
      <c r="F47" s="189">
        <v>1018</v>
      </c>
      <c r="G47" s="193">
        <v>373</v>
      </c>
      <c r="H47" s="191">
        <v>927</v>
      </c>
      <c r="I47" s="192">
        <v>735</v>
      </c>
      <c r="J47" s="189">
        <v>147</v>
      </c>
      <c r="K47" s="193">
        <v>279</v>
      </c>
      <c r="L47" s="191">
        <v>323</v>
      </c>
      <c r="M47" s="189">
        <v>676</v>
      </c>
      <c r="N47" s="194">
        <v>792</v>
      </c>
      <c r="O47" s="195">
        <v>1115</v>
      </c>
      <c r="P47" s="189">
        <v>464</v>
      </c>
      <c r="Q47" s="193">
        <v>379</v>
      </c>
      <c r="R47" s="191">
        <v>709</v>
      </c>
      <c r="S47" s="192">
        <v>505</v>
      </c>
      <c r="T47" s="189">
        <v>109</v>
      </c>
      <c r="U47" s="193">
        <v>130</v>
      </c>
      <c r="V47" s="191">
        <v>390</v>
      </c>
      <c r="W47" s="192">
        <v>622</v>
      </c>
      <c r="X47" s="189">
        <v>351</v>
      </c>
      <c r="Y47" s="193">
        <v>254</v>
      </c>
      <c r="Z47" s="191">
        <v>947</v>
      </c>
      <c r="AA47" s="189">
        <v>858</v>
      </c>
      <c r="AB47" s="172">
        <f t="shared" si="64"/>
        <v>7185</v>
      </c>
      <c r="AC47" s="173">
        <f t="shared" si="65"/>
        <v>6847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6.5167345493182219E-2</v>
      </c>
      <c r="BK47" s="130">
        <f t="shared" si="85"/>
        <v>5.2474368289335591E-2</v>
      </c>
      <c r="BL47" s="131">
        <f t="shared" si="85"/>
        <v>6.1594202898550728E-2</v>
      </c>
      <c r="BM47" s="132">
        <f t="shared" si="85"/>
        <v>4.8444762245262785E-2</v>
      </c>
      <c r="BN47" s="129">
        <f t="shared" si="85"/>
        <v>8.0398041383667671E-2</v>
      </c>
      <c r="BO47" s="130">
        <f t="shared" si="85"/>
        <v>3.6063037803345258E-2</v>
      </c>
      <c r="BP47" s="131">
        <f t="shared" si="85"/>
        <v>6.3048357478065697E-2</v>
      </c>
      <c r="BQ47" s="132">
        <f t="shared" si="85"/>
        <v>4.8643282594308404E-2</v>
      </c>
      <c r="BR47" s="129">
        <f t="shared" si="85"/>
        <v>4.8611111111111112E-2</v>
      </c>
      <c r="BS47" s="130">
        <f t="shared" si="85"/>
        <v>9.5810439560439567E-2</v>
      </c>
      <c r="BT47" s="131">
        <f t="shared" si="85"/>
        <v>3.797766019988242E-2</v>
      </c>
      <c r="BU47" s="129">
        <f t="shared" si="85"/>
        <v>8.3046683046683042E-2</v>
      </c>
      <c r="BV47" s="133">
        <f t="shared" si="85"/>
        <v>5.1552431165787935E-2</v>
      </c>
      <c r="BW47" s="134">
        <f t="shared" si="85"/>
        <v>7.4042101069128091E-2</v>
      </c>
      <c r="BX47" s="129">
        <f t="shared" si="85"/>
        <v>5.8130794287146077E-2</v>
      </c>
      <c r="BY47" s="130">
        <f t="shared" si="85"/>
        <v>4.9484266875571226E-2</v>
      </c>
      <c r="BZ47" s="131">
        <f t="shared" si="85"/>
        <v>7.482059940903335E-2</v>
      </c>
      <c r="CA47" s="132">
        <f t="shared" si="85"/>
        <v>5.4132275699431881E-2</v>
      </c>
      <c r="CB47" s="129">
        <f t="shared" si="85"/>
        <v>4.6088794926004227E-2</v>
      </c>
      <c r="CC47" s="130">
        <f t="shared" si="85"/>
        <v>5.4968287526427059E-2</v>
      </c>
      <c r="CD47" s="131">
        <f t="shared" si="85"/>
        <v>4.510756419153366E-2</v>
      </c>
      <c r="CE47" s="132">
        <f t="shared" si="85"/>
        <v>7.0029272686331911E-2</v>
      </c>
      <c r="CF47" s="129">
        <f t="shared" si="85"/>
        <v>4.9646393210749644E-2</v>
      </c>
      <c r="CG47" s="130">
        <f t="shared" si="85"/>
        <v>5.5049848287819676E-2</v>
      </c>
      <c r="CH47" s="131">
        <f t="shared" si="85"/>
        <v>6.9346807264206209E-2</v>
      </c>
      <c r="CI47" s="129">
        <f t="shared" si="85"/>
        <v>5.2044158680092198E-2</v>
      </c>
      <c r="CJ47" s="135">
        <f t="shared" ref="CJ47" si="86">AB47/AB64</f>
        <v>6.0296067538309191E-2</v>
      </c>
      <c r="CK47" s="136">
        <f t="shared" ref="CK47" si="87">AC47/AC64</f>
        <v>5.7595895020188428E-2</v>
      </c>
    </row>
    <row r="48" spans="1:93" ht="14" thickTop="1" x14ac:dyDescent="0.15">
      <c r="A48" s="146" t="s">
        <v>24</v>
      </c>
      <c r="B48" s="203">
        <v>705</v>
      </c>
      <c r="C48" s="197">
        <v>649</v>
      </c>
      <c r="D48" s="198">
        <v>235</v>
      </c>
      <c r="E48" s="199">
        <v>328</v>
      </c>
      <c r="F48" s="196">
        <v>847</v>
      </c>
      <c r="G48" s="200">
        <v>395</v>
      </c>
      <c r="H48" s="198">
        <v>861</v>
      </c>
      <c r="I48" s="199">
        <v>796</v>
      </c>
      <c r="J48" s="196">
        <v>146</v>
      </c>
      <c r="K48" s="200">
        <v>199</v>
      </c>
      <c r="L48" s="198">
        <v>353</v>
      </c>
      <c r="M48" s="196">
        <v>568</v>
      </c>
      <c r="N48" s="201">
        <v>770</v>
      </c>
      <c r="O48" s="204">
        <v>832</v>
      </c>
      <c r="P48" s="196">
        <v>411</v>
      </c>
      <c r="Q48" s="200">
        <v>358</v>
      </c>
      <c r="R48" s="198">
        <v>562</v>
      </c>
      <c r="S48" s="199">
        <v>543</v>
      </c>
      <c r="T48" s="196">
        <v>125</v>
      </c>
      <c r="U48" s="200">
        <v>122</v>
      </c>
      <c r="V48" s="198">
        <v>353</v>
      </c>
      <c r="W48" s="205">
        <v>638</v>
      </c>
      <c r="X48" s="196">
        <v>301</v>
      </c>
      <c r="Y48" s="200">
        <v>225</v>
      </c>
      <c r="Z48" s="198">
        <v>824</v>
      </c>
      <c r="AA48" s="196">
        <v>1311</v>
      </c>
      <c r="AB48" s="172">
        <f t="shared" si="64"/>
        <v>6493</v>
      </c>
      <c r="AC48" s="173">
        <f t="shared" si="65"/>
        <v>6964</v>
      </c>
      <c r="AE48" s="275" t="str">
        <f>$AE$17</f>
        <v>17:00 - 17:59</v>
      </c>
      <c r="AF48" s="126">
        <f t="shared" ref="AF48:AU49" si="88">SUMIF($A$9:$A$32,$AE48,B$40:B$63)</f>
        <v>633</v>
      </c>
      <c r="AG48" s="186">
        <f t="shared" si="88"/>
        <v>1335</v>
      </c>
      <c r="AH48" s="127">
        <f t="shared" si="88"/>
        <v>408</v>
      </c>
      <c r="AI48" s="180">
        <f t="shared" si="88"/>
        <v>552</v>
      </c>
      <c r="AJ48" s="126">
        <f t="shared" si="88"/>
        <v>778</v>
      </c>
      <c r="AK48" s="128">
        <f t="shared" si="88"/>
        <v>1224</v>
      </c>
      <c r="AL48" s="127">
        <f t="shared" si="88"/>
        <v>1037</v>
      </c>
      <c r="AM48" s="180">
        <f t="shared" si="88"/>
        <v>1458</v>
      </c>
      <c r="AN48" s="126">
        <f t="shared" si="88"/>
        <v>379</v>
      </c>
      <c r="AO48" s="128">
        <f t="shared" si="88"/>
        <v>99</v>
      </c>
      <c r="AP48" s="127">
        <f t="shared" si="88"/>
        <v>1006</v>
      </c>
      <c r="AQ48" s="126">
        <f t="shared" si="88"/>
        <v>289</v>
      </c>
      <c r="AR48" s="179">
        <f t="shared" si="88"/>
        <v>1473</v>
      </c>
      <c r="AS48" s="181">
        <f t="shared" si="88"/>
        <v>837</v>
      </c>
      <c r="AT48" s="126">
        <f t="shared" si="88"/>
        <v>779</v>
      </c>
      <c r="AU48" s="128">
        <f t="shared" si="88"/>
        <v>611</v>
      </c>
      <c r="AV48" s="127">
        <f t="shared" ref="AP48:BE49" si="89">SUMIF($A$9:$A$32,$AE48,R$40:R$63)</f>
        <v>576</v>
      </c>
      <c r="AW48" s="180">
        <f t="shared" si="89"/>
        <v>812</v>
      </c>
      <c r="AX48" s="126">
        <f t="shared" si="89"/>
        <v>354</v>
      </c>
      <c r="AY48" s="128">
        <f t="shared" si="89"/>
        <v>65</v>
      </c>
      <c r="AZ48" s="127">
        <f t="shared" si="89"/>
        <v>899</v>
      </c>
      <c r="BA48" s="180">
        <f t="shared" si="89"/>
        <v>567</v>
      </c>
      <c r="BB48" s="126">
        <f t="shared" si="89"/>
        <v>781</v>
      </c>
      <c r="BC48" s="128">
        <f t="shared" si="89"/>
        <v>273</v>
      </c>
      <c r="BD48" s="184">
        <f t="shared" si="89"/>
        <v>942</v>
      </c>
      <c r="BE48" s="185">
        <f t="shared" si="89"/>
        <v>1373</v>
      </c>
      <c r="BF48" s="170">
        <f>AF48+AH48+AJ48+AL48+AN48+AP48+AR48+AT48+AV48+AX48+AZ48+BB48+BD48</f>
        <v>10045</v>
      </c>
      <c r="BG48" s="171">
        <f>AG48+AI48+AK48+AM48+AO48+AQ48+AS48+AU48+AW48+AY48+BA48+BC48+BE48</f>
        <v>9495</v>
      </c>
      <c r="BI48" s="146" t="s">
        <v>24</v>
      </c>
      <c r="BJ48" s="129">
        <f t="shared" ref="BJ48:CI48" si="90">B48/B64</f>
        <v>6.2422525234637864E-2</v>
      </c>
      <c r="BK48" s="130">
        <f t="shared" si="90"/>
        <v>5.2393638491967383E-2</v>
      </c>
      <c r="BL48" s="131">
        <f t="shared" si="90"/>
        <v>5.3215579710144928E-2</v>
      </c>
      <c r="BM48" s="132">
        <f t="shared" si="90"/>
        <v>5.863425098319628E-2</v>
      </c>
      <c r="BN48" s="129">
        <f t="shared" si="90"/>
        <v>6.6893065866371823E-2</v>
      </c>
      <c r="BO48" s="130">
        <f t="shared" si="90"/>
        <v>3.8190080247510395E-2</v>
      </c>
      <c r="BP48" s="131">
        <f t="shared" si="90"/>
        <v>5.8559477657620894E-2</v>
      </c>
      <c r="BQ48" s="132">
        <f t="shared" si="90"/>
        <v>5.2680344142951689E-2</v>
      </c>
      <c r="BR48" s="129">
        <f t="shared" si="90"/>
        <v>4.8280423280423278E-2</v>
      </c>
      <c r="BS48" s="130">
        <f t="shared" si="90"/>
        <v>6.8337912087912081E-2</v>
      </c>
      <c r="BT48" s="131">
        <f t="shared" si="90"/>
        <v>4.1504997060552613E-2</v>
      </c>
      <c r="BU48" s="129">
        <f t="shared" si="90"/>
        <v>6.9778869778869781E-2</v>
      </c>
      <c r="BV48" s="133">
        <f t="shared" si="90"/>
        <v>5.0120419188960492E-2</v>
      </c>
      <c r="BW48" s="134">
        <f t="shared" si="90"/>
        <v>5.5249352546649845E-2</v>
      </c>
      <c r="BX48" s="129">
        <f t="shared" si="90"/>
        <v>5.1490854422450515E-2</v>
      </c>
      <c r="BY48" s="130">
        <f t="shared" si="90"/>
        <v>4.6742394568481525E-2</v>
      </c>
      <c r="BZ48" s="131">
        <f t="shared" si="90"/>
        <v>5.9307724778387506E-2</v>
      </c>
      <c r="CA48" s="132">
        <f t="shared" si="90"/>
        <v>5.8205595455032691E-2</v>
      </c>
      <c r="CB48" s="129">
        <f t="shared" si="90"/>
        <v>5.2854122621564484E-2</v>
      </c>
      <c r="CC48" s="130">
        <f t="shared" si="90"/>
        <v>5.1585623678646934E-2</v>
      </c>
      <c r="CD48" s="131">
        <f t="shared" si="90"/>
        <v>4.0828128614388157E-2</v>
      </c>
      <c r="CE48" s="132">
        <f t="shared" si="90"/>
        <v>7.1830668768295428E-2</v>
      </c>
      <c r="CF48" s="129">
        <f t="shared" si="90"/>
        <v>4.2574257425742577E-2</v>
      </c>
      <c r="CG48" s="130">
        <f t="shared" si="90"/>
        <v>4.8764629388816642E-2</v>
      </c>
      <c r="CH48" s="131">
        <f t="shared" si="90"/>
        <v>6.0339777387229059E-2</v>
      </c>
      <c r="CI48" s="129">
        <f t="shared" si="90"/>
        <v>7.95220186825185E-2</v>
      </c>
      <c r="CJ48" s="135">
        <f t="shared" ref="CJ48" si="91">AB48/AB64</f>
        <v>5.4488847115691241E-2</v>
      </c>
      <c r="CK48" s="136">
        <f t="shared" ref="CK48" si="92">AC48/AC64</f>
        <v>5.8580080753701212E-2</v>
      </c>
    </row>
    <row r="49" spans="1:89" x14ac:dyDescent="0.15">
      <c r="A49" s="137" t="s">
        <v>25</v>
      </c>
      <c r="B49" s="206">
        <v>620</v>
      </c>
      <c r="C49" s="190">
        <v>555</v>
      </c>
      <c r="D49" s="191">
        <v>251</v>
      </c>
      <c r="E49" s="192">
        <v>291</v>
      </c>
      <c r="F49" s="189">
        <v>697</v>
      </c>
      <c r="G49" s="193">
        <v>296</v>
      </c>
      <c r="H49" s="191">
        <v>816</v>
      </c>
      <c r="I49" s="192">
        <v>652</v>
      </c>
      <c r="J49" s="189">
        <v>176</v>
      </c>
      <c r="K49" s="190">
        <v>167</v>
      </c>
      <c r="L49" s="191">
        <v>398</v>
      </c>
      <c r="M49" s="189">
        <v>493</v>
      </c>
      <c r="N49" s="194">
        <v>776</v>
      </c>
      <c r="O49" s="207">
        <v>805</v>
      </c>
      <c r="P49" s="189">
        <v>366</v>
      </c>
      <c r="Q49" s="190">
        <v>385</v>
      </c>
      <c r="R49" s="191">
        <v>553</v>
      </c>
      <c r="S49" s="192">
        <v>495</v>
      </c>
      <c r="T49" s="198">
        <v>106</v>
      </c>
      <c r="U49" s="189">
        <v>127</v>
      </c>
      <c r="V49" s="191">
        <v>378</v>
      </c>
      <c r="W49" s="208">
        <v>543</v>
      </c>
      <c r="X49" s="189">
        <v>307</v>
      </c>
      <c r="Y49" s="193">
        <v>199</v>
      </c>
      <c r="Z49" s="191">
        <v>857</v>
      </c>
      <c r="AA49" s="189">
        <v>1102</v>
      </c>
      <c r="AB49" s="172">
        <f t="shared" si="64"/>
        <v>6301</v>
      </c>
      <c r="AC49" s="173">
        <f t="shared" si="65"/>
        <v>6110</v>
      </c>
      <c r="AE49" s="277" t="str">
        <f>$AE$18</f>
        <v>18:00 - 18:59</v>
      </c>
      <c r="AF49" s="126">
        <f t="shared" si="88"/>
        <v>673</v>
      </c>
      <c r="AG49" s="190">
        <f t="shared" si="88"/>
        <v>1335</v>
      </c>
      <c r="AH49" s="191">
        <f t="shared" si="88"/>
        <v>278</v>
      </c>
      <c r="AI49" s="192">
        <f t="shared" si="88"/>
        <v>526</v>
      </c>
      <c r="AJ49" s="278">
        <f t="shared" si="88"/>
        <v>497</v>
      </c>
      <c r="AK49" s="193">
        <f t="shared" si="88"/>
        <v>1217</v>
      </c>
      <c r="AL49" s="191">
        <f t="shared" si="88"/>
        <v>905</v>
      </c>
      <c r="AM49" s="192">
        <f t="shared" si="88"/>
        <v>1497</v>
      </c>
      <c r="AN49" s="278">
        <f t="shared" si="88"/>
        <v>260</v>
      </c>
      <c r="AO49" s="193">
        <f t="shared" si="88"/>
        <v>94</v>
      </c>
      <c r="AP49" s="191">
        <f t="shared" si="89"/>
        <v>913</v>
      </c>
      <c r="AQ49" s="278">
        <f t="shared" si="89"/>
        <v>262</v>
      </c>
      <c r="AR49" s="194">
        <f t="shared" si="89"/>
        <v>1197</v>
      </c>
      <c r="AS49" s="195">
        <f t="shared" si="89"/>
        <v>832</v>
      </c>
      <c r="AT49" s="278">
        <f t="shared" si="89"/>
        <v>522</v>
      </c>
      <c r="AU49" s="193">
        <f t="shared" si="89"/>
        <v>601</v>
      </c>
      <c r="AV49" s="191">
        <f t="shared" si="89"/>
        <v>502</v>
      </c>
      <c r="AW49" s="192">
        <f t="shared" si="89"/>
        <v>886</v>
      </c>
      <c r="AX49" s="278">
        <f t="shared" si="89"/>
        <v>241</v>
      </c>
      <c r="AY49" s="193">
        <f t="shared" si="89"/>
        <v>69</v>
      </c>
      <c r="AZ49" s="191">
        <f t="shared" si="89"/>
        <v>861</v>
      </c>
      <c r="BA49" s="192">
        <f t="shared" si="89"/>
        <v>443</v>
      </c>
      <c r="BB49" s="278">
        <f t="shared" si="89"/>
        <v>581</v>
      </c>
      <c r="BC49" s="193">
        <f t="shared" si="89"/>
        <v>275</v>
      </c>
      <c r="BD49" s="191">
        <f t="shared" si="89"/>
        <v>682</v>
      </c>
      <c r="BE49" s="278">
        <f t="shared" si="89"/>
        <v>1246</v>
      </c>
      <c r="BF49" s="172">
        <f>SUM(AF49,AH49,AJ49,AL49,AN49,AP49,AR49,AT49,AV49,AX49,AZ49,BB49,BD49)</f>
        <v>8112</v>
      </c>
      <c r="BG49" s="173">
        <f>SUM(AG49,AI49,AK49,AM49,AO49,AQ49,AS49,AU49,AW49,AY49,BA49,BC49,BE49)</f>
        <v>9283</v>
      </c>
      <c r="BI49" s="137" t="s">
        <v>25</v>
      </c>
      <c r="BJ49" s="129">
        <f t="shared" ref="BJ49:CI49" si="93">B49/B64</f>
        <v>5.4896405170887196E-2</v>
      </c>
      <c r="BK49" s="130">
        <f t="shared" si="93"/>
        <v>4.4805037539355774E-2</v>
      </c>
      <c r="BL49" s="131">
        <f t="shared" si="93"/>
        <v>5.6838768115942032E-2</v>
      </c>
      <c r="BM49" s="132">
        <f t="shared" si="93"/>
        <v>5.2020021451555237E-2</v>
      </c>
      <c r="BN49" s="129">
        <f t="shared" si="93"/>
        <v>5.5046596114357922E-2</v>
      </c>
      <c r="BO49" s="130">
        <f t="shared" si="93"/>
        <v>2.8618389248767282E-2</v>
      </c>
      <c r="BP49" s="131">
        <f t="shared" si="93"/>
        <v>5.5498877780044892E-2</v>
      </c>
      <c r="BQ49" s="132">
        <f t="shared" si="93"/>
        <v>4.3150231634679022E-2</v>
      </c>
      <c r="BR49" s="129">
        <f t="shared" si="93"/>
        <v>5.8201058201058198E-2</v>
      </c>
      <c r="BS49" s="130">
        <f t="shared" si="93"/>
        <v>5.7348901098901096E-2</v>
      </c>
      <c r="BT49" s="131">
        <f t="shared" si="93"/>
        <v>4.6796002351557904E-2</v>
      </c>
      <c r="BU49" s="129">
        <f t="shared" si="93"/>
        <v>6.0565110565110568E-2</v>
      </c>
      <c r="BV49" s="133">
        <f t="shared" si="93"/>
        <v>5.0510967909913426E-2</v>
      </c>
      <c r="BW49" s="134">
        <f t="shared" si="93"/>
        <v>5.345640480775616E-2</v>
      </c>
      <c r="BX49" s="129">
        <f t="shared" si="93"/>
        <v>4.5853169631671263E-2</v>
      </c>
      <c r="BY49" s="130">
        <f t="shared" si="93"/>
        <v>5.0267658963311139E-2</v>
      </c>
      <c r="BZ49" s="131">
        <f t="shared" si="93"/>
        <v>5.8357956943858168E-2</v>
      </c>
      <c r="CA49" s="132">
        <f t="shared" si="93"/>
        <v>5.3060349447957983E-2</v>
      </c>
      <c r="CB49" s="129">
        <f t="shared" si="93"/>
        <v>4.4820295983086678E-2</v>
      </c>
      <c r="CC49" s="130">
        <f t="shared" si="93"/>
        <v>5.3699788583509517E-2</v>
      </c>
      <c r="CD49" s="131">
        <f t="shared" si="93"/>
        <v>4.3719639139486469E-2</v>
      </c>
      <c r="CE49" s="132">
        <f t="shared" si="93"/>
        <v>6.1134879531637015E-2</v>
      </c>
      <c r="CF49" s="129">
        <f t="shared" si="93"/>
        <v>4.3422913719943425E-2</v>
      </c>
      <c r="CG49" s="130">
        <f t="shared" si="93"/>
        <v>4.3129605548331167E-2</v>
      </c>
      <c r="CH49" s="131">
        <f t="shared" si="93"/>
        <v>6.2756297598125371E-2</v>
      </c>
      <c r="CI49" s="129">
        <f t="shared" si="93"/>
        <v>6.6844595414290914E-2</v>
      </c>
      <c r="CJ49" s="135">
        <f t="shared" ref="CJ49" si="94">AB49/AB64</f>
        <v>5.2877595206525567E-2</v>
      </c>
      <c r="CK49" s="136">
        <f t="shared" ref="CK49" si="95">AC49/AC64</f>
        <v>5.1396366083445492E-2</v>
      </c>
    </row>
    <row r="50" spans="1:89" ht="14" thickBot="1" x14ac:dyDescent="0.2">
      <c r="A50" s="146" t="s">
        <v>26</v>
      </c>
      <c r="B50" s="203">
        <v>559</v>
      </c>
      <c r="C50" s="197">
        <v>663</v>
      </c>
      <c r="D50" s="198">
        <v>236</v>
      </c>
      <c r="E50" s="199">
        <v>310</v>
      </c>
      <c r="F50" s="196">
        <v>574</v>
      </c>
      <c r="G50" s="200">
        <v>429</v>
      </c>
      <c r="H50" s="198">
        <v>779</v>
      </c>
      <c r="I50" s="199">
        <v>907</v>
      </c>
      <c r="J50" s="196">
        <v>188</v>
      </c>
      <c r="K50" s="197">
        <v>166</v>
      </c>
      <c r="L50" s="198">
        <v>352</v>
      </c>
      <c r="M50" s="196">
        <v>425</v>
      </c>
      <c r="N50" s="201">
        <v>698</v>
      </c>
      <c r="O50" s="204">
        <v>704</v>
      </c>
      <c r="P50" s="196">
        <v>387</v>
      </c>
      <c r="Q50" s="197">
        <v>303</v>
      </c>
      <c r="R50" s="198">
        <v>485</v>
      </c>
      <c r="S50" s="199">
        <v>455</v>
      </c>
      <c r="T50" s="196">
        <v>73</v>
      </c>
      <c r="U50" s="200">
        <v>104</v>
      </c>
      <c r="V50" s="198">
        <v>424</v>
      </c>
      <c r="W50" s="205">
        <v>492</v>
      </c>
      <c r="X50" s="196">
        <v>305</v>
      </c>
      <c r="Y50" s="200">
        <v>224</v>
      </c>
      <c r="Z50" s="198">
        <v>783</v>
      </c>
      <c r="AA50" s="196">
        <v>1067</v>
      </c>
      <c r="AB50" s="172">
        <f t="shared" si="64"/>
        <v>5843</v>
      </c>
      <c r="AC50" s="173">
        <f t="shared" si="65"/>
        <v>6249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4.9495307242783781E-2</v>
      </c>
      <c r="BK50" s="130">
        <f t="shared" si="96"/>
        <v>5.3523855655122306E-2</v>
      </c>
      <c r="BL50" s="131">
        <f t="shared" si="96"/>
        <v>5.3442028985507248E-2</v>
      </c>
      <c r="BM50" s="132">
        <f t="shared" si="96"/>
        <v>5.5416517697533071E-2</v>
      </c>
      <c r="BN50" s="129">
        <f t="shared" si="96"/>
        <v>4.5332490917706525E-2</v>
      </c>
      <c r="BO50" s="130">
        <f t="shared" si="96"/>
        <v>4.1477327661220149E-2</v>
      </c>
      <c r="BP50" s="131">
        <f t="shared" si="96"/>
        <v>5.2982384547371288E-2</v>
      </c>
      <c r="BQ50" s="132">
        <f t="shared" si="96"/>
        <v>6.0026472534745204E-2</v>
      </c>
      <c r="BR50" s="129">
        <f t="shared" si="96"/>
        <v>6.2169312169312166E-2</v>
      </c>
      <c r="BS50" s="130">
        <f t="shared" si="96"/>
        <v>5.7005494505494504E-2</v>
      </c>
      <c r="BT50" s="131">
        <f t="shared" si="96"/>
        <v>4.1387419165196941E-2</v>
      </c>
      <c r="BU50" s="129">
        <f t="shared" si="96"/>
        <v>5.2211302211302213E-2</v>
      </c>
      <c r="BV50" s="133">
        <f t="shared" si="96"/>
        <v>4.5433834537525225E-2</v>
      </c>
      <c r="BW50" s="134">
        <f t="shared" si="96"/>
        <v>4.6749452154857561E-2</v>
      </c>
      <c r="BX50" s="129">
        <f t="shared" si="96"/>
        <v>4.8484089200701581E-2</v>
      </c>
      <c r="BY50" s="130">
        <f t="shared" si="96"/>
        <v>3.9561300430865649E-2</v>
      </c>
      <c r="BZ50" s="131">
        <f t="shared" si="96"/>
        <v>5.1181933305192065E-2</v>
      </c>
      <c r="CA50" s="132">
        <f t="shared" si="96"/>
        <v>4.8772644442062384E-2</v>
      </c>
      <c r="CB50" s="129">
        <f t="shared" si="96"/>
        <v>3.0866807610993658E-2</v>
      </c>
      <c r="CC50" s="130">
        <f t="shared" si="96"/>
        <v>4.3974630021141652E-2</v>
      </c>
      <c r="CD50" s="131">
        <f t="shared" si="96"/>
        <v>4.904001850566736E-2</v>
      </c>
      <c r="CE50" s="132">
        <f t="shared" si="96"/>
        <v>5.5392929520378296E-2</v>
      </c>
      <c r="CF50" s="129">
        <f t="shared" si="96"/>
        <v>4.3140028288543138E-2</v>
      </c>
      <c r="CG50" s="130">
        <f t="shared" si="96"/>
        <v>4.854789770264413E-2</v>
      </c>
      <c r="CH50" s="131">
        <f t="shared" si="96"/>
        <v>5.7337434094903342E-2</v>
      </c>
      <c r="CI50" s="129">
        <f t="shared" si="96"/>
        <v>6.4721581948319784E-2</v>
      </c>
      <c r="CJ50" s="135">
        <f t="shared" ref="CJ50" si="97">AB50/AB64</f>
        <v>4.9034088048203285E-2</v>
      </c>
      <c r="CK50" s="136">
        <f t="shared" ref="CK50" si="98">AC50/AC64</f>
        <v>5.2565612382234186E-2</v>
      </c>
    </row>
    <row r="51" spans="1:89" ht="15" thickTop="1" thickBot="1" x14ac:dyDescent="0.2">
      <c r="A51" s="137" t="s">
        <v>27</v>
      </c>
      <c r="B51" s="206">
        <v>424</v>
      </c>
      <c r="C51" s="190">
        <v>703</v>
      </c>
      <c r="D51" s="191">
        <v>223</v>
      </c>
      <c r="E51" s="192">
        <v>310</v>
      </c>
      <c r="F51" s="189">
        <v>544</v>
      </c>
      <c r="G51" s="193">
        <v>472</v>
      </c>
      <c r="H51" s="191">
        <v>799</v>
      </c>
      <c r="I51" s="192">
        <v>934</v>
      </c>
      <c r="J51" s="189">
        <v>190</v>
      </c>
      <c r="K51" s="190">
        <v>123</v>
      </c>
      <c r="L51" s="191">
        <v>510</v>
      </c>
      <c r="M51" s="189">
        <v>303</v>
      </c>
      <c r="N51" s="194">
        <v>800</v>
      </c>
      <c r="O51" s="207">
        <v>615</v>
      </c>
      <c r="P51" s="189">
        <v>444</v>
      </c>
      <c r="Q51" s="190">
        <v>327</v>
      </c>
      <c r="R51" s="191">
        <v>525</v>
      </c>
      <c r="S51" s="192">
        <v>518</v>
      </c>
      <c r="T51" s="189">
        <v>138</v>
      </c>
      <c r="U51" s="193">
        <v>81</v>
      </c>
      <c r="V51" s="191">
        <v>491</v>
      </c>
      <c r="W51" s="208">
        <v>444</v>
      </c>
      <c r="X51" s="189">
        <v>348</v>
      </c>
      <c r="Y51" s="193">
        <v>190</v>
      </c>
      <c r="Z51" s="191">
        <v>872</v>
      </c>
      <c r="AA51" s="189">
        <v>974</v>
      </c>
      <c r="AB51" s="172">
        <f t="shared" si="64"/>
        <v>6308</v>
      </c>
      <c r="AC51" s="173">
        <f t="shared" si="65"/>
        <v>5994</v>
      </c>
      <c r="AE51" s="269" t="s">
        <v>13</v>
      </c>
      <c r="AF51" s="20">
        <f t="shared" ref="AF51:BG51" si="99">SUM(AF48:AF50)</f>
        <v>1306</v>
      </c>
      <c r="AG51" s="21">
        <f t="shared" si="99"/>
        <v>2670</v>
      </c>
      <c r="AH51" s="20">
        <f t="shared" si="99"/>
        <v>686</v>
      </c>
      <c r="AI51" s="21">
        <f t="shared" si="99"/>
        <v>1078</v>
      </c>
      <c r="AJ51" s="20">
        <f t="shared" si="99"/>
        <v>1275</v>
      </c>
      <c r="AK51" s="21">
        <f t="shared" si="99"/>
        <v>2441</v>
      </c>
      <c r="AL51" s="20">
        <f t="shared" si="99"/>
        <v>1942</v>
      </c>
      <c r="AM51" s="21">
        <f t="shared" si="99"/>
        <v>2955</v>
      </c>
      <c r="AN51" s="20">
        <f t="shared" si="99"/>
        <v>639</v>
      </c>
      <c r="AO51" s="21">
        <f t="shared" si="99"/>
        <v>193</v>
      </c>
      <c r="AP51" s="20">
        <f t="shared" si="99"/>
        <v>1919</v>
      </c>
      <c r="AQ51" s="21">
        <f t="shared" si="99"/>
        <v>551</v>
      </c>
      <c r="AR51" s="20">
        <f t="shared" si="99"/>
        <v>2670</v>
      </c>
      <c r="AS51" s="21">
        <f t="shared" si="99"/>
        <v>1669</v>
      </c>
      <c r="AT51" s="20">
        <f t="shared" si="99"/>
        <v>1301</v>
      </c>
      <c r="AU51" s="21">
        <f t="shared" si="99"/>
        <v>1212</v>
      </c>
      <c r="AV51" s="20">
        <f t="shared" si="99"/>
        <v>1078</v>
      </c>
      <c r="AW51" s="21">
        <f t="shared" si="99"/>
        <v>1698</v>
      </c>
      <c r="AX51" s="20">
        <f t="shared" si="99"/>
        <v>595</v>
      </c>
      <c r="AY51" s="21">
        <f t="shared" si="99"/>
        <v>134</v>
      </c>
      <c r="AZ51" s="20">
        <f t="shared" si="99"/>
        <v>1760</v>
      </c>
      <c r="BA51" s="21">
        <f t="shared" si="99"/>
        <v>1010</v>
      </c>
      <c r="BB51" s="20">
        <f t="shared" si="99"/>
        <v>1362</v>
      </c>
      <c r="BC51" s="21">
        <f t="shared" si="99"/>
        <v>548</v>
      </c>
      <c r="BD51" s="20">
        <f t="shared" si="99"/>
        <v>1624</v>
      </c>
      <c r="BE51" s="21">
        <f t="shared" si="99"/>
        <v>2619</v>
      </c>
      <c r="BF51" s="174">
        <f t="shared" si="99"/>
        <v>18157</v>
      </c>
      <c r="BG51" s="175">
        <f t="shared" si="99"/>
        <v>18778</v>
      </c>
      <c r="BI51" s="137" t="s">
        <v>27</v>
      </c>
      <c r="BJ51" s="129">
        <f t="shared" ref="BJ51:CI51" si="100">B51/B64</f>
        <v>3.7542057729768021E-2</v>
      </c>
      <c r="BK51" s="130">
        <f t="shared" si="100"/>
        <v>5.6753047549850652E-2</v>
      </c>
      <c r="BL51" s="131">
        <f t="shared" si="100"/>
        <v>5.0498188405797104E-2</v>
      </c>
      <c r="BM51" s="132">
        <f t="shared" si="100"/>
        <v>5.5416517697533071E-2</v>
      </c>
      <c r="BN51" s="129">
        <f t="shared" si="100"/>
        <v>4.2963196967303746E-2</v>
      </c>
      <c r="BO51" s="130">
        <f t="shared" si="100"/>
        <v>4.5634728802088367E-2</v>
      </c>
      <c r="BP51" s="131">
        <f t="shared" si="100"/>
        <v>5.4342651159627289E-2</v>
      </c>
      <c r="BQ51" s="132">
        <f t="shared" si="100"/>
        <v>6.1813368630046328E-2</v>
      </c>
      <c r="BR51" s="129">
        <f t="shared" si="100"/>
        <v>6.2830687830687834E-2</v>
      </c>
      <c r="BS51" s="130">
        <f t="shared" si="100"/>
        <v>4.2239010989010992E-2</v>
      </c>
      <c r="BT51" s="131">
        <f t="shared" si="100"/>
        <v>5.9964726631393295E-2</v>
      </c>
      <c r="BU51" s="129">
        <f t="shared" si="100"/>
        <v>3.7223587223587221E-2</v>
      </c>
      <c r="BV51" s="133">
        <f t="shared" si="100"/>
        <v>5.2073162793725182E-2</v>
      </c>
      <c r="BW51" s="134">
        <f t="shared" si="100"/>
        <v>4.0839365163689488E-2</v>
      </c>
      <c r="BX51" s="129">
        <f t="shared" si="100"/>
        <v>5.56251566023553E-2</v>
      </c>
      <c r="BY51" s="130">
        <f t="shared" si="100"/>
        <v>4.2694868781825303E-2</v>
      </c>
      <c r="BZ51" s="131">
        <f t="shared" si="100"/>
        <v>5.5403123680878005E-2</v>
      </c>
      <c r="CA51" s="132">
        <f t="shared" si="100"/>
        <v>5.5525779826347946E-2</v>
      </c>
      <c r="CB51" s="129">
        <f t="shared" si="100"/>
        <v>5.8350951374207191E-2</v>
      </c>
      <c r="CC51" s="130">
        <f t="shared" si="100"/>
        <v>3.4249471458773786E-2</v>
      </c>
      <c r="CD51" s="131">
        <f t="shared" si="100"/>
        <v>5.6789266712930837E-2</v>
      </c>
      <c r="CE51" s="132">
        <f t="shared" si="100"/>
        <v>4.9988741274487727E-2</v>
      </c>
      <c r="CF51" s="129">
        <f t="shared" si="100"/>
        <v>4.922206506364922E-2</v>
      </c>
      <c r="CG51" s="130">
        <f t="shared" si="100"/>
        <v>4.1179020372778499E-2</v>
      </c>
      <c r="CH51" s="131">
        <f t="shared" si="100"/>
        <v>6.3854715875805504E-2</v>
      </c>
      <c r="CI51" s="129">
        <f t="shared" si="100"/>
        <v>5.9080431881596507E-2</v>
      </c>
      <c r="CJ51" s="135">
        <f t="shared" ref="CJ51" si="101">AB51/AB64</f>
        <v>5.2936338765713901E-2</v>
      </c>
      <c r="CK51" s="136">
        <f t="shared" ref="CK51" si="102">AC51/AC64</f>
        <v>5.0420592193808886E-2</v>
      </c>
    </row>
    <row r="52" spans="1:89" ht="14" thickTop="1" x14ac:dyDescent="0.15">
      <c r="A52" s="146" t="s">
        <v>28</v>
      </c>
      <c r="B52" s="203">
        <v>463</v>
      </c>
      <c r="C52" s="197">
        <v>815</v>
      </c>
      <c r="D52" s="198">
        <v>253</v>
      </c>
      <c r="E52" s="199">
        <v>311</v>
      </c>
      <c r="F52" s="196">
        <v>536</v>
      </c>
      <c r="G52" s="200">
        <v>697</v>
      </c>
      <c r="H52" s="198">
        <v>839</v>
      </c>
      <c r="I52" s="199">
        <v>920</v>
      </c>
      <c r="J52" s="196">
        <v>239</v>
      </c>
      <c r="K52" s="197">
        <v>77</v>
      </c>
      <c r="L52" s="198">
        <v>592</v>
      </c>
      <c r="M52" s="196">
        <v>308</v>
      </c>
      <c r="N52" s="201">
        <v>949</v>
      </c>
      <c r="O52" s="204">
        <v>725</v>
      </c>
      <c r="P52" s="196">
        <v>485</v>
      </c>
      <c r="Q52" s="197">
        <v>301</v>
      </c>
      <c r="R52" s="198">
        <v>537</v>
      </c>
      <c r="S52" s="199">
        <v>505</v>
      </c>
      <c r="T52" s="196">
        <v>179</v>
      </c>
      <c r="U52" s="200">
        <v>70</v>
      </c>
      <c r="V52" s="198">
        <v>609</v>
      </c>
      <c r="W52" s="205">
        <v>496</v>
      </c>
      <c r="X52" s="196">
        <v>410</v>
      </c>
      <c r="Y52" s="200">
        <v>168</v>
      </c>
      <c r="Z52" s="198">
        <v>944</v>
      </c>
      <c r="AA52" s="196">
        <v>1131</v>
      </c>
      <c r="AB52" s="172">
        <f t="shared" si="64"/>
        <v>7035</v>
      </c>
      <c r="AC52" s="173">
        <f t="shared" si="65"/>
        <v>6524</v>
      </c>
      <c r="BI52" s="146" t="s">
        <v>28</v>
      </c>
      <c r="BJ52" s="129">
        <f t="shared" ref="BJ52:CI52" si="103">B52/B64</f>
        <v>4.0995218700194791E-2</v>
      </c>
      <c r="BK52" s="130">
        <f t="shared" si="103"/>
        <v>6.5794784855090008E-2</v>
      </c>
      <c r="BL52" s="131">
        <f t="shared" si="103"/>
        <v>5.7291666666666664E-2</v>
      </c>
      <c r="BM52" s="132">
        <f t="shared" si="103"/>
        <v>5.5595280657847697E-2</v>
      </c>
      <c r="BN52" s="129">
        <f t="shared" si="103"/>
        <v>4.2331385247196339E-2</v>
      </c>
      <c r="BO52" s="130">
        <f t="shared" si="103"/>
        <v>6.7388571981049986E-2</v>
      </c>
      <c r="BP52" s="131">
        <f t="shared" si="103"/>
        <v>5.7063184384139293E-2</v>
      </c>
      <c r="BQ52" s="132">
        <f t="shared" si="103"/>
        <v>6.0886829913964262E-2</v>
      </c>
      <c r="BR52" s="129">
        <f t="shared" si="103"/>
        <v>7.903439153439154E-2</v>
      </c>
      <c r="BS52" s="130">
        <f t="shared" si="103"/>
        <v>2.6442307692307692E-2</v>
      </c>
      <c r="BT52" s="131">
        <f t="shared" si="103"/>
        <v>6.9606114050558499E-2</v>
      </c>
      <c r="BU52" s="129">
        <f t="shared" si="103"/>
        <v>3.783783783783784E-2</v>
      </c>
      <c r="BV52" s="133">
        <f t="shared" si="103"/>
        <v>6.1771789364056501E-2</v>
      </c>
      <c r="BW52" s="134">
        <f t="shared" si="103"/>
        <v>4.8143967062885984E-2</v>
      </c>
      <c r="BX52" s="129">
        <f t="shared" si="103"/>
        <v>6.0761713856176396E-2</v>
      </c>
      <c r="BY52" s="130">
        <f t="shared" si="103"/>
        <v>3.9300169734952345E-2</v>
      </c>
      <c r="BZ52" s="131">
        <f t="shared" si="103"/>
        <v>5.666948079358379E-2</v>
      </c>
      <c r="CA52" s="132">
        <f t="shared" si="103"/>
        <v>5.4132275699431881E-2</v>
      </c>
      <c r="CB52" s="129">
        <f t="shared" si="103"/>
        <v>7.5687103594080332E-2</v>
      </c>
      <c r="CC52" s="130">
        <f t="shared" si="103"/>
        <v>2.9598308668076109E-2</v>
      </c>
      <c r="CD52" s="131">
        <f t="shared" si="103"/>
        <v>7.0437196391394868E-2</v>
      </c>
      <c r="CE52" s="132">
        <f t="shared" si="103"/>
        <v>5.5843278540869172E-2</v>
      </c>
      <c r="CF52" s="129">
        <f t="shared" si="103"/>
        <v>5.7991513437057989E-2</v>
      </c>
      <c r="CG52" s="130">
        <f t="shared" si="103"/>
        <v>3.6410923276983094E-2</v>
      </c>
      <c r="CH52" s="131">
        <f t="shared" si="103"/>
        <v>6.9127123608670182E-2</v>
      </c>
      <c r="CI52" s="129">
        <f t="shared" si="103"/>
        <v>6.8603663714666988E-2</v>
      </c>
      <c r="CJ52" s="135">
        <f t="shared" ref="CJ52" si="104">AB52/AB64</f>
        <v>5.903727698427351E-2</v>
      </c>
      <c r="CK52" s="136">
        <f t="shared" ref="CK52" si="105">AC52/AC64</f>
        <v>5.4878869448183043E-2</v>
      </c>
    </row>
    <row r="53" spans="1:89" x14ac:dyDescent="0.15">
      <c r="A53" s="137" t="s">
        <v>29</v>
      </c>
      <c r="B53" s="206">
        <v>452</v>
      </c>
      <c r="C53" s="190">
        <v>1074</v>
      </c>
      <c r="D53" s="191">
        <v>342</v>
      </c>
      <c r="E53" s="192">
        <v>372</v>
      </c>
      <c r="F53" s="189">
        <v>613</v>
      </c>
      <c r="G53" s="193">
        <v>775</v>
      </c>
      <c r="H53" s="191">
        <v>884</v>
      </c>
      <c r="I53" s="192">
        <v>1173</v>
      </c>
      <c r="J53" s="189">
        <v>271</v>
      </c>
      <c r="K53" s="190">
        <v>91</v>
      </c>
      <c r="L53" s="191">
        <v>778</v>
      </c>
      <c r="M53" s="189">
        <v>331</v>
      </c>
      <c r="N53" s="194">
        <v>1183</v>
      </c>
      <c r="O53" s="207">
        <v>807</v>
      </c>
      <c r="P53" s="189">
        <v>670</v>
      </c>
      <c r="Q53" s="190">
        <v>459</v>
      </c>
      <c r="R53" s="191">
        <v>609</v>
      </c>
      <c r="S53" s="192">
        <v>740</v>
      </c>
      <c r="T53" s="189">
        <v>334</v>
      </c>
      <c r="U53" s="193">
        <v>60</v>
      </c>
      <c r="V53" s="191">
        <v>719</v>
      </c>
      <c r="W53" s="208">
        <v>518</v>
      </c>
      <c r="X53" s="189">
        <v>660</v>
      </c>
      <c r="Y53" s="193">
        <v>220</v>
      </c>
      <c r="Z53" s="191">
        <v>1009</v>
      </c>
      <c r="AA53" s="189">
        <v>1300</v>
      </c>
      <c r="AB53" s="172">
        <f t="shared" si="64"/>
        <v>8524</v>
      </c>
      <c r="AC53" s="173">
        <f t="shared" si="65"/>
        <v>7920</v>
      </c>
      <c r="BI53" s="137" t="s">
        <v>29</v>
      </c>
      <c r="BJ53" s="129">
        <f t="shared" ref="BJ53:CI53" si="106">B53/B64</f>
        <v>4.0021250221356469E-2</v>
      </c>
      <c r="BK53" s="130">
        <f t="shared" si="106"/>
        <v>8.670380237345604E-2</v>
      </c>
      <c r="BL53" s="131">
        <f t="shared" si="106"/>
        <v>7.744565217391304E-2</v>
      </c>
      <c r="BM53" s="132">
        <f t="shared" si="106"/>
        <v>6.649982123703968E-2</v>
      </c>
      <c r="BN53" s="129">
        <f t="shared" si="106"/>
        <v>4.8412573053230136E-2</v>
      </c>
      <c r="BO53" s="130">
        <f t="shared" si="106"/>
        <v>7.4929904283090015E-2</v>
      </c>
      <c r="BP53" s="131">
        <f t="shared" si="106"/>
        <v>6.0123784261715295E-2</v>
      </c>
      <c r="BQ53" s="132">
        <f t="shared" si="106"/>
        <v>7.7630708140304427E-2</v>
      </c>
      <c r="BR53" s="129">
        <f t="shared" si="106"/>
        <v>8.9616402116402122E-2</v>
      </c>
      <c r="BS53" s="130">
        <f t="shared" si="106"/>
        <v>3.125E-2</v>
      </c>
      <c r="BT53" s="131">
        <f t="shared" si="106"/>
        <v>9.1475602586713695E-2</v>
      </c>
      <c r="BU53" s="129">
        <f t="shared" si="106"/>
        <v>4.0663390663390662E-2</v>
      </c>
      <c r="BV53" s="133">
        <f t="shared" si="106"/>
        <v>7.7003189481221118E-2</v>
      </c>
      <c r="BW53" s="134">
        <f t="shared" si="106"/>
        <v>5.3589215751377914E-2</v>
      </c>
      <c r="BX53" s="129">
        <f t="shared" si="106"/>
        <v>8.3938862440491105E-2</v>
      </c>
      <c r="BY53" s="130">
        <f t="shared" si="106"/>
        <v>5.9929494712103411E-2</v>
      </c>
      <c r="BZ53" s="131">
        <f t="shared" si="106"/>
        <v>6.4267623469818486E-2</v>
      </c>
      <c r="CA53" s="132">
        <f t="shared" si="106"/>
        <v>7.93225426090685E-2</v>
      </c>
      <c r="CB53" s="129">
        <f t="shared" si="106"/>
        <v>0.1412262156448203</v>
      </c>
      <c r="CC53" s="130">
        <f t="shared" si="106"/>
        <v>2.5369978858350951E-2</v>
      </c>
      <c r="CD53" s="131">
        <f t="shared" si="106"/>
        <v>8.3159842701827441E-2</v>
      </c>
      <c r="CE53" s="132">
        <f t="shared" si="106"/>
        <v>5.8320198153569015E-2</v>
      </c>
      <c r="CF53" s="129">
        <f t="shared" si="106"/>
        <v>9.3352192362093356E-2</v>
      </c>
      <c r="CG53" s="130">
        <f t="shared" si="106"/>
        <v>4.7680970957954052E-2</v>
      </c>
      <c r="CH53" s="131">
        <f t="shared" si="106"/>
        <v>7.3886936145284118E-2</v>
      </c>
      <c r="CI53" s="129">
        <f t="shared" si="106"/>
        <v>7.885478587892758E-2</v>
      </c>
      <c r="CJ53" s="135">
        <f t="shared" ref="CJ53" si="107">AB53/AB64</f>
        <v>7.1532871217334384E-2</v>
      </c>
      <c r="CK53" s="136">
        <f t="shared" ref="CK53" si="108">AC53/AC64</f>
        <v>6.6621803499327059E-2</v>
      </c>
    </row>
    <row r="54" spans="1:89" x14ac:dyDescent="0.15">
      <c r="A54" s="146" t="s">
        <v>30</v>
      </c>
      <c r="B54" s="203">
        <v>633</v>
      </c>
      <c r="C54" s="197">
        <v>1335</v>
      </c>
      <c r="D54" s="198">
        <v>408</v>
      </c>
      <c r="E54" s="199">
        <v>552</v>
      </c>
      <c r="F54" s="196">
        <v>778</v>
      </c>
      <c r="G54" s="200">
        <v>1224</v>
      </c>
      <c r="H54" s="198">
        <v>1037</v>
      </c>
      <c r="I54" s="199">
        <v>1458</v>
      </c>
      <c r="J54" s="196">
        <v>379</v>
      </c>
      <c r="K54" s="197">
        <v>99</v>
      </c>
      <c r="L54" s="198">
        <v>1006</v>
      </c>
      <c r="M54" s="196">
        <v>289</v>
      </c>
      <c r="N54" s="201">
        <v>1473</v>
      </c>
      <c r="O54" s="204">
        <v>837</v>
      </c>
      <c r="P54" s="196">
        <v>779</v>
      </c>
      <c r="Q54" s="197">
        <v>611</v>
      </c>
      <c r="R54" s="198">
        <v>576</v>
      </c>
      <c r="S54" s="199">
        <v>812</v>
      </c>
      <c r="T54" s="196">
        <v>354</v>
      </c>
      <c r="U54" s="200">
        <v>65</v>
      </c>
      <c r="V54" s="198">
        <v>899</v>
      </c>
      <c r="W54" s="205">
        <v>567</v>
      </c>
      <c r="X54" s="196">
        <v>781</v>
      </c>
      <c r="Y54" s="200">
        <v>273</v>
      </c>
      <c r="Z54" s="198">
        <v>942</v>
      </c>
      <c r="AA54" s="196">
        <v>1373</v>
      </c>
      <c r="AB54" s="172">
        <f t="shared" si="64"/>
        <v>10045</v>
      </c>
      <c r="AC54" s="173">
        <f t="shared" si="65"/>
        <v>9495</v>
      </c>
      <c r="BI54" s="146" t="s">
        <v>30</v>
      </c>
      <c r="BJ54" s="129">
        <f t="shared" ref="BJ54:CI54" si="109">B54/B64</f>
        <v>5.6047458827696121E-2</v>
      </c>
      <c r="BK54" s="130">
        <f t="shared" si="109"/>
        <v>0.10777427948655849</v>
      </c>
      <c r="BL54" s="131">
        <f t="shared" si="109"/>
        <v>9.2391304347826081E-2</v>
      </c>
      <c r="BM54" s="132">
        <f t="shared" si="109"/>
        <v>9.8677154093671796E-2</v>
      </c>
      <c r="BN54" s="129">
        <f t="shared" si="109"/>
        <v>6.1443689780445426E-2</v>
      </c>
      <c r="BO54" s="130">
        <f t="shared" si="109"/>
        <v>0.1183409068935512</v>
      </c>
      <c r="BP54" s="131">
        <f t="shared" si="109"/>
        <v>7.052982384547371E-2</v>
      </c>
      <c r="BQ54" s="132">
        <f t="shared" si="109"/>
        <v>9.6492389146260751E-2</v>
      </c>
      <c r="BR54" s="129">
        <f t="shared" si="109"/>
        <v>0.12533068783068782</v>
      </c>
      <c r="BS54" s="130">
        <f t="shared" si="109"/>
        <v>3.3997252747252744E-2</v>
      </c>
      <c r="BT54" s="131">
        <f t="shared" si="109"/>
        <v>0.11828336272780718</v>
      </c>
      <c r="BU54" s="129">
        <f t="shared" si="109"/>
        <v>3.5503685503685503E-2</v>
      </c>
      <c r="BV54" s="133">
        <f t="shared" si="109"/>
        <v>9.5879710993946501E-2</v>
      </c>
      <c r="BW54" s="134">
        <f t="shared" si="109"/>
        <v>5.5581379905704227E-2</v>
      </c>
      <c r="BX54" s="129">
        <f t="shared" si="109"/>
        <v>9.7594587822600845E-2</v>
      </c>
      <c r="BY54" s="130">
        <f t="shared" si="109"/>
        <v>7.9775427601514556E-2</v>
      </c>
      <c r="BZ54" s="131">
        <f t="shared" si="109"/>
        <v>6.0785141409877584E-2</v>
      </c>
      <c r="CA54" s="132">
        <f t="shared" si="109"/>
        <v>8.7040411619680569E-2</v>
      </c>
      <c r="CB54" s="129">
        <f t="shared" si="109"/>
        <v>0.14968287526427063</v>
      </c>
      <c r="CC54" s="130">
        <f t="shared" si="109"/>
        <v>2.748414376321353E-2</v>
      </c>
      <c r="CD54" s="131">
        <f t="shared" si="109"/>
        <v>0.10397871848253527</v>
      </c>
      <c r="CE54" s="132">
        <f t="shared" si="109"/>
        <v>6.3836973654582296E-2</v>
      </c>
      <c r="CF54" s="129">
        <f t="shared" si="109"/>
        <v>0.11046676096181046</v>
      </c>
      <c r="CG54" s="130">
        <f t="shared" si="109"/>
        <v>5.916775032509753E-2</v>
      </c>
      <c r="CH54" s="131">
        <f t="shared" si="109"/>
        <v>6.8980667838312831E-2</v>
      </c>
      <c r="CI54" s="129">
        <f t="shared" si="109"/>
        <v>8.3282785393667361E-2</v>
      </c>
      <c r="CJ54" s="135">
        <f t="shared" ref="CJ54" si="110">AB54/AB64</f>
        <v>8.4297007435256199E-2</v>
      </c>
      <c r="CK54" s="136">
        <f t="shared" ref="CK54" si="111">AC54/AC64</f>
        <v>7.987045760430686E-2</v>
      </c>
    </row>
    <row r="55" spans="1:89" x14ac:dyDescent="0.15">
      <c r="A55" s="137" t="s">
        <v>31</v>
      </c>
      <c r="B55" s="206">
        <v>673</v>
      </c>
      <c r="C55" s="190">
        <v>1335</v>
      </c>
      <c r="D55" s="191">
        <v>278</v>
      </c>
      <c r="E55" s="192">
        <v>526</v>
      </c>
      <c r="F55" s="189">
        <v>497</v>
      </c>
      <c r="G55" s="193">
        <v>1217</v>
      </c>
      <c r="H55" s="191">
        <v>905</v>
      </c>
      <c r="I55" s="192">
        <v>1497</v>
      </c>
      <c r="J55" s="189">
        <v>260</v>
      </c>
      <c r="K55" s="190">
        <v>94</v>
      </c>
      <c r="L55" s="191">
        <v>913</v>
      </c>
      <c r="M55" s="189">
        <v>262</v>
      </c>
      <c r="N55" s="194">
        <v>1197</v>
      </c>
      <c r="O55" s="207">
        <v>832</v>
      </c>
      <c r="P55" s="189">
        <v>522</v>
      </c>
      <c r="Q55" s="190">
        <v>601</v>
      </c>
      <c r="R55" s="191">
        <v>502</v>
      </c>
      <c r="S55" s="192">
        <v>886</v>
      </c>
      <c r="T55" s="189">
        <v>241</v>
      </c>
      <c r="U55" s="193">
        <v>69</v>
      </c>
      <c r="V55" s="191">
        <v>861</v>
      </c>
      <c r="W55" s="208">
        <v>443</v>
      </c>
      <c r="X55" s="189">
        <v>581</v>
      </c>
      <c r="Y55" s="193">
        <v>275</v>
      </c>
      <c r="Z55" s="191">
        <v>682</v>
      </c>
      <c r="AA55" s="189">
        <v>1246</v>
      </c>
      <c r="AB55" s="172">
        <f t="shared" si="64"/>
        <v>8112</v>
      </c>
      <c r="AC55" s="173">
        <f t="shared" si="65"/>
        <v>9283</v>
      </c>
      <c r="BI55" s="137" t="s">
        <v>31</v>
      </c>
      <c r="BJ55" s="129">
        <f t="shared" ref="BJ55:CI55" si="112">B55/B64</f>
        <v>5.9589162387108201E-2</v>
      </c>
      <c r="BK55" s="130">
        <f t="shared" si="112"/>
        <v>0.10777427948655849</v>
      </c>
      <c r="BL55" s="131">
        <f t="shared" si="112"/>
        <v>6.295289855072464E-2</v>
      </c>
      <c r="BM55" s="132">
        <f t="shared" si="112"/>
        <v>9.4029317125491604E-2</v>
      </c>
      <c r="BN55" s="129">
        <f t="shared" si="112"/>
        <v>3.9251303111672721E-2</v>
      </c>
      <c r="BO55" s="130">
        <f t="shared" si="112"/>
        <v>0.11766412066131683</v>
      </c>
      <c r="BP55" s="131">
        <f t="shared" si="112"/>
        <v>6.1552064204584096E-2</v>
      </c>
      <c r="BQ55" s="132">
        <f t="shared" si="112"/>
        <v>9.9073461283917932E-2</v>
      </c>
      <c r="BR55" s="129">
        <f t="shared" si="112"/>
        <v>8.5978835978835974E-2</v>
      </c>
      <c r="BS55" s="130">
        <f t="shared" si="112"/>
        <v>3.2280219780219783E-2</v>
      </c>
      <c r="BT55" s="131">
        <f t="shared" si="112"/>
        <v>0.10734861845972957</v>
      </c>
      <c r="BU55" s="129">
        <f t="shared" si="112"/>
        <v>3.2186732186732188E-2</v>
      </c>
      <c r="BV55" s="133">
        <f t="shared" si="112"/>
        <v>7.7914469830111313E-2</v>
      </c>
      <c r="BW55" s="134">
        <f t="shared" si="112"/>
        <v>5.5249352546649845E-2</v>
      </c>
      <c r="BX55" s="129">
        <f t="shared" si="112"/>
        <v>6.5397143573039343E-2</v>
      </c>
      <c r="BY55" s="130">
        <f t="shared" si="112"/>
        <v>7.8469774121948041E-2</v>
      </c>
      <c r="BZ55" s="131">
        <f t="shared" si="112"/>
        <v>5.2975939214858589E-2</v>
      </c>
      <c r="CA55" s="132">
        <f t="shared" si="112"/>
        <v>9.497266588058742E-2</v>
      </c>
      <c r="CB55" s="129">
        <f t="shared" si="112"/>
        <v>0.10190274841437633</v>
      </c>
      <c r="CC55" s="130">
        <f t="shared" si="112"/>
        <v>2.9175475687103596E-2</v>
      </c>
      <c r="CD55" s="131">
        <f t="shared" si="112"/>
        <v>9.9583622484385848E-2</v>
      </c>
      <c r="CE55" s="132">
        <f t="shared" si="112"/>
        <v>4.9876154019365009E-2</v>
      </c>
      <c r="CF55" s="129">
        <f t="shared" si="112"/>
        <v>8.2178217821782182E-2</v>
      </c>
      <c r="CG55" s="130">
        <f t="shared" si="112"/>
        <v>5.9601213697442569E-2</v>
      </c>
      <c r="CH55" s="131">
        <f t="shared" si="112"/>
        <v>4.994141769185706E-2</v>
      </c>
      <c r="CI55" s="129">
        <f t="shared" si="112"/>
        <v>7.5579279388572118E-2</v>
      </c>
      <c r="CJ55" s="135">
        <f t="shared" ref="CJ55" si="113">AB55/AB64</f>
        <v>6.8075393162249712E-2</v>
      </c>
      <c r="CK55" s="136">
        <f t="shared" ref="CK55" si="114">AC55/AC64</f>
        <v>7.8087146702557203E-2</v>
      </c>
    </row>
    <row r="56" spans="1:89" x14ac:dyDescent="0.15">
      <c r="A56" s="146" t="s">
        <v>32</v>
      </c>
      <c r="B56" s="203">
        <v>672</v>
      </c>
      <c r="C56" s="197">
        <v>914</v>
      </c>
      <c r="D56" s="198">
        <v>171</v>
      </c>
      <c r="E56" s="199">
        <v>341</v>
      </c>
      <c r="F56" s="196">
        <v>442</v>
      </c>
      <c r="G56" s="200">
        <v>906</v>
      </c>
      <c r="H56" s="198">
        <v>777</v>
      </c>
      <c r="I56" s="199">
        <v>1020</v>
      </c>
      <c r="J56" s="196">
        <v>230</v>
      </c>
      <c r="K56" s="197">
        <v>81</v>
      </c>
      <c r="L56" s="198">
        <v>649</v>
      </c>
      <c r="M56" s="196">
        <v>235</v>
      </c>
      <c r="N56" s="201">
        <v>877</v>
      </c>
      <c r="O56" s="204">
        <v>716</v>
      </c>
      <c r="P56" s="196">
        <v>368</v>
      </c>
      <c r="Q56" s="197">
        <v>476</v>
      </c>
      <c r="R56" s="198">
        <v>446</v>
      </c>
      <c r="S56" s="199">
        <v>511</v>
      </c>
      <c r="T56" s="196">
        <v>126</v>
      </c>
      <c r="U56" s="200">
        <v>40</v>
      </c>
      <c r="V56" s="198">
        <v>709</v>
      </c>
      <c r="W56" s="205">
        <v>337</v>
      </c>
      <c r="X56" s="196">
        <v>429</v>
      </c>
      <c r="Y56" s="200">
        <v>183</v>
      </c>
      <c r="Z56" s="198">
        <v>532</v>
      </c>
      <c r="AA56" s="196">
        <v>742</v>
      </c>
      <c r="AB56" s="172">
        <f t="shared" si="64"/>
        <v>6428</v>
      </c>
      <c r="AC56" s="173">
        <f t="shared" si="65"/>
        <v>6502</v>
      </c>
      <c r="BI56" s="146" t="s">
        <v>32</v>
      </c>
      <c r="BJ56" s="129">
        <f t="shared" ref="BJ56:CI56" si="115">B56/B64</f>
        <v>5.9500619798122899E-2</v>
      </c>
      <c r="BK56" s="130">
        <f t="shared" si="115"/>
        <v>7.3787034794542669E-2</v>
      </c>
      <c r="BL56" s="131">
        <f t="shared" si="115"/>
        <v>3.872282608695652E-2</v>
      </c>
      <c r="BM56" s="132">
        <f t="shared" si="115"/>
        <v>6.0958169467286376E-2</v>
      </c>
      <c r="BN56" s="129">
        <f t="shared" si="115"/>
        <v>3.4907597535934289E-2</v>
      </c>
      <c r="BO56" s="130">
        <f t="shared" si="115"/>
        <v>8.7595475200618778E-2</v>
      </c>
      <c r="BP56" s="131">
        <f t="shared" si="115"/>
        <v>5.2846357886145681E-2</v>
      </c>
      <c r="BQ56" s="132">
        <f t="shared" si="115"/>
        <v>6.7504963600264728E-2</v>
      </c>
      <c r="BR56" s="129">
        <f t="shared" si="115"/>
        <v>7.6058201058201061E-2</v>
      </c>
      <c r="BS56" s="130">
        <f t="shared" si="115"/>
        <v>2.7815934065934064E-2</v>
      </c>
      <c r="BT56" s="131">
        <f t="shared" si="115"/>
        <v>7.630805408583187E-2</v>
      </c>
      <c r="BU56" s="129">
        <f t="shared" si="115"/>
        <v>2.8869778869778869E-2</v>
      </c>
      <c r="BV56" s="133">
        <f t="shared" si="115"/>
        <v>5.7085204712621233E-2</v>
      </c>
      <c r="BW56" s="134">
        <f t="shared" si="115"/>
        <v>4.7546317816588086E-2</v>
      </c>
      <c r="BX56" s="129">
        <f t="shared" si="115"/>
        <v>4.6103733400150337E-2</v>
      </c>
      <c r="BY56" s="130">
        <f t="shared" si="115"/>
        <v>6.2149105627366495E-2</v>
      </c>
      <c r="BZ56" s="131">
        <f t="shared" si="115"/>
        <v>4.7066272688898271E-2</v>
      </c>
      <c r="CA56" s="132">
        <f t="shared" si="115"/>
        <v>5.4775431450316221E-2</v>
      </c>
      <c r="CB56" s="129">
        <f t="shared" si="115"/>
        <v>5.3276955602537E-2</v>
      </c>
      <c r="CC56" s="130">
        <f t="shared" si="115"/>
        <v>1.6913319238900635E-2</v>
      </c>
      <c r="CD56" s="131">
        <f t="shared" si="115"/>
        <v>8.2003238491788116E-2</v>
      </c>
      <c r="CE56" s="132">
        <f t="shared" si="115"/>
        <v>3.7941904976356675E-2</v>
      </c>
      <c r="CF56" s="129">
        <f t="shared" si="115"/>
        <v>6.0678925035360681E-2</v>
      </c>
      <c r="CG56" s="130">
        <f t="shared" si="115"/>
        <v>3.9661898569570871E-2</v>
      </c>
      <c r="CH56" s="131">
        <f t="shared" si="115"/>
        <v>3.8957234915055657E-2</v>
      </c>
      <c r="CI56" s="129">
        <f t="shared" si="115"/>
        <v>4.5007885478587896E-2</v>
      </c>
      <c r="CJ56" s="135">
        <f t="shared" ref="CJ56" si="116">AB56/AB64</f>
        <v>5.3943371208942451E-2</v>
      </c>
      <c r="CK56" s="136">
        <f t="shared" ref="CK56" si="117">AC56/AC64</f>
        <v>5.4693808882907133E-2</v>
      </c>
    </row>
    <row r="57" spans="1:89" x14ac:dyDescent="0.15">
      <c r="A57" s="137" t="s">
        <v>33</v>
      </c>
      <c r="B57" s="206">
        <v>589</v>
      </c>
      <c r="C57" s="190">
        <v>735</v>
      </c>
      <c r="D57" s="191">
        <v>127</v>
      </c>
      <c r="E57" s="192">
        <v>349</v>
      </c>
      <c r="F57" s="189">
        <v>362</v>
      </c>
      <c r="G57" s="193">
        <v>829</v>
      </c>
      <c r="H57" s="191">
        <v>649</v>
      </c>
      <c r="I57" s="192">
        <v>935</v>
      </c>
      <c r="J57" s="189">
        <v>179</v>
      </c>
      <c r="K57" s="190">
        <v>63</v>
      </c>
      <c r="L57" s="191">
        <v>521</v>
      </c>
      <c r="M57" s="189">
        <v>233</v>
      </c>
      <c r="N57" s="194">
        <v>909</v>
      </c>
      <c r="O57" s="207">
        <v>779</v>
      </c>
      <c r="P57" s="189">
        <v>253</v>
      </c>
      <c r="Q57" s="190">
        <v>487</v>
      </c>
      <c r="R57" s="191">
        <v>301</v>
      </c>
      <c r="S57" s="192">
        <v>567</v>
      </c>
      <c r="T57" s="189">
        <v>60</v>
      </c>
      <c r="U57" s="193">
        <v>64</v>
      </c>
      <c r="V57" s="191">
        <v>551</v>
      </c>
      <c r="W57" s="208">
        <v>393</v>
      </c>
      <c r="X57" s="189">
        <v>229</v>
      </c>
      <c r="Y57" s="193">
        <v>233</v>
      </c>
      <c r="Z57" s="191">
        <v>450</v>
      </c>
      <c r="AA57" s="189">
        <v>890</v>
      </c>
      <c r="AB57" s="172">
        <f t="shared" si="64"/>
        <v>5180</v>
      </c>
      <c r="AC57" s="173">
        <f t="shared" si="65"/>
        <v>6557</v>
      </c>
      <c r="BI57" s="137" t="s">
        <v>33</v>
      </c>
      <c r="BJ57" s="129">
        <f t="shared" ref="BJ57:CI57" si="118">B57/B64</f>
        <v>5.2151584912342834E-2</v>
      </c>
      <c r="BK57" s="130">
        <f t="shared" si="118"/>
        <v>5.9336401065633322E-2</v>
      </c>
      <c r="BL57" s="131">
        <f t="shared" si="118"/>
        <v>2.8759057971014492E-2</v>
      </c>
      <c r="BM57" s="132">
        <f t="shared" si="118"/>
        <v>6.2388273149803358E-2</v>
      </c>
      <c r="BN57" s="129">
        <f t="shared" si="118"/>
        <v>2.8589480334860213E-2</v>
      </c>
      <c r="BO57" s="130">
        <f t="shared" si="118"/>
        <v>8.0150826646040799E-2</v>
      </c>
      <c r="BP57" s="131">
        <f t="shared" si="118"/>
        <v>4.4140651567707273E-2</v>
      </c>
      <c r="BQ57" s="132">
        <f t="shared" si="118"/>
        <v>6.1879549966909329E-2</v>
      </c>
      <c r="BR57" s="129">
        <f t="shared" si="118"/>
        <v>5.9193121693121693E-2</v>
      </c>
      <c r="BS57" s="130">
        <f t="shared" si="118"/>
        <v>2.1634615384615384E-2</v>
      </c>
      <c r="BT57" s="131">
        <f t="shared" si="118"/>
        <v>6.1258083480305703E-2</v>
      </c>
      <c r="BU57" s="129">
        <f t="shared" si="118"/>
        <v>2.8624078624078623E-2</v>
      </c>
      <c r="BV57" s="133">
        <f t="shared" si="118"/>
        <v>5.9168131224370243E-2</v>
      </c>
      <c r="BW57" s="134">
        <f t="shared" si="118"/>
        <v>5.1729862540673355E-2</v>
      </c>
      <c r="BX57" s="129">
        <f t="shared" si="118"/>
        <v>3.169631671260336E-2</v>
      </c>
      <c r="BY57" s="130">
        <f t="shared" si="118"/>
        <v>6.3585324454889666E-2</v>
      </c>
      <c r="BZ57" s="131">
        <f t="shared" si="118"/>
        <v>3.1764457577036727E-2</v>
      </c>
      <c r="CA57" s="132">
        <f t="shared" si="118"/>
        <v>6.0778218458570052E-2</v>
      </c>
      <c r="CB57" s="129">
        <f t="shared" si="118"/>
        <v>2.5369978858350951E-2</v>
      </c>
      <c r="CC57" s="130">
        <f t="shared" si="118"/>
        <v>2.7061310782241013E-2</v>
      </c>
      <c r="CD57" s="131">
        <f t="shared" si="118"/>
        <v>6.3728891973166779E-2</v>
      </c>
      <c r="CE57" s="132">
        <f t="shared" si="118"/>
        <v>4.4246791263229002E-2</v>
      </c>
      <c r="CF57" s="129">
        <f t="shared" si="118"/>
        <v>3.2390381895332387E-2</v>
      </c>
      <c r="CG57" s="130">
        <f t="shared" si="118"/>
        <v>5.049848287819679E-2</v>
      </c>
      <c r="CH57" s="131">
        <f t="shared" si="118"/>
        <v>3.2952548330404216E-2</v>
      </c>
      <c r="CI57" s="129">
        <f t="shared" si="118"/>
        <v>5.39851995632658E-2</v>
      </c>
      <c r="CJ57" s="135">
        <f t="shared" ref="CJ57" si="119">AB57/AB64</f>
        <v>4.3470233799365571E-2</v>
      </c>
      <c r="CK57" s="136">
        <f t="shared" ref="CK57" si="120">AC57/AC64</f>
        <v>5.5156460296096901E-2</v>
      </c>
    </row>
    <row r="58" spans="1:89" x14ac:dyDescent="0.15">
      <c r="A58" s="146" t="s">
        <v>34</v>
      </c>
      <c r="B58" s="203">
        <v>169</v>
      </c>
      <c r="C58" s="197">
        <v>350</v>
      </c>
      <c r="D58" s="198">
        <v>52</v>
      </c>
      <c r="E58" s="199">
        <v>184</v>
      </c>
      <c r="F58" s="196">
        <v>126</v>
      </c>
      <c r="G58" s="200">
        <v>506</v>
      </c>
      <c r="H58" s="198">
        <v>339</v>
      </c>
      <c r="I58" s="199">
        <v>558</v>
      </c>
      <c r="J58" s="196">
        <v>46</v>
      </c>
      <c r="K58" s="197">
        <v>49</v>
      </c>
      <c r="L58" s="198">
        <v>514</v>
      </c>
      <c r="M58" s="196">
        <v>158</v>
      </c>
      <c r="N58" s="201">
        <v>419</v>
      </c>
      <c r="O58" s="204">
        <v>490</v>
      </c>
      <c r="P58" s="196">
        <v>219</v>
      </c>
      <c r="Q58" s="197">
        <v>282</v>
      </c>
      <c r="R58" s="198">
        <v>279</v>
      </c>
      <c r="S58" s="199">
        <v>359</v>
      </c>
      <c r="T58" s="196">
        <v>42</v>
      </c>
      <c r="U58" s="200">
        <v>66</v>
      </c>
      <c r="V58" s="198">
        <v>526</v>
      </c>
      <c r="W58" s="205">
        <v>192</v>
      </c>
      <c r="X58" s="196">
        <v>96</v>
      </c>
      <c r="Y58" s="200">
        <v>175</v>
      </c>
      <c r="Z58" s="198">
        <v>319</v>
      </c>
      <c r="AA58" s="196">
        <v>420</v>
      </c>
      <c r="AB58" s="172">
        <f t="shared" si="64"/>
        <v>3146</v>
      </c>
      <c r="AC58" s="173">
        <f t="shared" si="65"/>
        <v>3789</v>
      </c>
      <c r="BI58" s="146" t="s">
        <v>34</v>
      </c>
      <c r="BJ58" s="129">
        <f t="shared" ref="BJ58:CI58" si="121">B58/B64</f>
        <v>1.4963697538516027E-2</v>
      </c>
      <c r="BK58" s="130">
        <f t="shared" si="121"/>
        <v>2.8255429078873011E-2</v>
      </c>
      <c r="BL58" s="131">
        <f t="shared" si="121"/>
        <v>1.177536231884058E-2</v>
      </c>
      <c r="BM58" s="132">
        <f t="shared" si="121"/>
        <v>3.2892384697890596E-2</v>
      </c>
      <c r="BN58" s="129">
        <f t="shared" si="121"/>
        <v>9.9510345916916758E-3</v>
      </c>
      <c r="BO58" s="130">
        <f t="shared" si="121"/>
        <v>4.8921976215798121E-2</v>
      </c>
      <c r="BP58" s="131">
        <f t="shared" si="121"/>
        <v>2.3056519077739236E-2</v>
      </c>
      <c r="BQ58" s="132">
        <f t="shared" si="121"/>
        <v>3.6929185969556584E-2</v>
      </c>
      <c r="BR58" s="129">
        <f t="shared" si="121"/>
        <v>1.5211640211640211E-2</v>
      </c>
      <c r="BS58" s="130">
        <f t="shared" si="121"/>
        <v>1.6826923076923076E-2</v>
      </c>
      <c r="BT58" s="131">
        <f t="shared" si="121"/>
        <v>6.043503821281599E-2</v>
      </c>
      <c r="BU58" s="129">
        <f t="shared" si="121"/>
        <v>1.9410319410319409E-2</v>
      </c>
      <c r="BV58" s="133">
        <f t="shared" si="121"/>
        <v>2.7273319013213566E-2</v>
      </c>
      <c r="BW58" s="134">
        <f t="shared" si="121"/>
        <v>3.2538681187329839E-2</v>
      </c>
      <c r="BX58" s="129">
        <f t="shared" si="121"/>
        <v>2.7436732648459031E-2</v>
      </c>
      <c r="BY58" s="130">
        <f t="shared" si="121"/>
        <v>3.6819428123775949E-2</v>
      </c>
      <c r="BZ58" s="131">
        <f t="shared" si="121"/>
        <v>2.9442802870409457E-2</v>
      </c>
      <c r="CA58" s="132">
        <f t="shared" si="121"/>
        <v>3.8482152427912961E-2</v>
      </c>
      <c r="CB58" s="129">
        <f t="shared" si="121"/>
        <v>1.7758985200845664E-2</v>
      </c>
      <c r="CC58" s="130">
        <f t="shared" si="121"/>
        <v>2.7906976744186046E-2</v>
      </c>
      <c r="CD58" s="131">
        <f t="shared" si="121"/>
        <v>6.0837381448068474E-2</v>
      </c>
      <c r="CE58" s="132">
        <f t="shared" si="121"/>
        <v>2.1616752983562262E-2</v>
      </c>
      <c r="CF58" s="129">
        <f t="shared" si="121"/>
        <v>1.3578500707213578E-2</v>
      </c>
      <c r="CG58" s="130">
        <f t="shared" si="121"/>
        <v>3.7928045080190723E-2</v>
      </c>
      <c r="CH58" s="131">
        <f t="shared" si="121"/>
        <v>2.3359695371997658E-2</v>
      </c>
      <c r="CI58" s="129">
        <f t="shared" si="121"/>
        <v>2.5476161591653525E-2</v>
      </c>
      <c r="CJ58" s="135">
        <f t="shared" ref="CJ58" si="122">AB58/AB64</f>
        <v>2.6401033886641716E-2</v>
      </c>
      <c r="CK58" s="136">
        <f t="shared" ref="CK58" si="123">AC58/AC64</f>
        <v>3.1872476446837147E-2</v>
      </c>
    </row>
    <row r="59" spans="1:89" x14ac:dyDescent="0.15">
      <c r="A59" s="137" t="s">
        <v>35</v>
      </c>
      <c r="B59" s="206">
        <v>0</v>
      </c>
      <c r="C59" s="190">
        <v>188</v>
      </c>
      <c r="D59" s="191">
        <v>3</v>
      </c>
      <c r="E59" s="192">
        <v>112</v>
      </c>
      <c r="F59" s="189">
        <v>8</v>
      </c>
      <c r="G59" s="193">
        <v>201</v>
      </c>
      <c r="H59" s="191">
        <v>30</v>
      </c>
      <c r="I59" s="192">
        <v>176</v>
      </c>
      <c r="J59" s="189">
        <v>11</v>
      </c>
      <c r="K59" s="190">
        <v>18</v>
      </c>
      <c r="L59" s="191">
        <v>98</v>
      </c>
      <c r="M59" s="189">
        <v>27</v>
      </c>
      <c r="N59" s="194">
        <v>67</v>
      </c>
      <c r="O59" s="207">
        <v>59</v>
      </c>
      <c r="P59" s="189">
        <v>26</v>
      </c>
      <c r="Q59" s="190">
        <v>41</v>
      </c>
      <c r="R59" s="191">
        <v>40</v>
      </c>
      <c r="S59" s="192">
        <v>24</v>
      </c>
      <c r="T59" s="189">
        <v>10</v>
      </c>
      <c r="U59" s="193">
        <v>9</v>
      </c>
      <c r="V59" s="191">
        <v>36</v>
      </c>
      <c r="W59" s="208">
        <v>12</v>
      </c>
      <c r="X59" s="189">
        <v>5</v>
      </c>
      <c r="Y59" s="193">
        <v>22</v>
      </c>
      <c r="Z59" s="191">
        <v>33</v>
      </c>
      <c r="AA59" s="189">
        <v>34</v>
      </c>
      <c r="AB59" s="172">
        <f t="shared" si="64"/>
        <v>367</v>
      </c>
      <c r="AC59" s="173">
        <f t="shared" si="65"/>
        <v>923</v>
      </c>
      <c r="BI59" s="137" t="s">
        <v>35</v>
      </c>
      <c r="BJ59" s="129">
        <f t="shared" ref="BJ59:CI59" si="124">B59/B64</f>
        <v>0</v>
      </c>
      <c r="BK59" s="130">
        <f t="shared" si="124"/>
        <v>1.5177201905223217E-2</v>
      </c>
      <c r="BL59" s="131">
        <f t="shared" si="124"/>
        <v>6.793478260869565E-4</v>
      </c>
      <c r="BM59" s="132">
        <f t="shared" si="124"/>
        <v>2.0021451555237754E-2</v>
      </c>
      <c r="BN59" s="129">
        <f t="shared" si="124"/>
        <v>6.3181172010740797E-4</v>
      </c>
      <c r="BO59" s="130">
        <f t="shared" si="124"/>
        <v>1.9433433239872379E-2</v>
      </c>
      <c r="BP59" s="131">
        <f t="shared" si="124"/>
        <v>2.0403999183840034E-3</v>
      </c>
      <c r="BQ59" s="132">
        <f t="shared" si="124"/>
        <v>1.1647915287888815E-2</v>
      </c>
      <c r="BR59" s="129">
        <f t="shared" si="124"/>
        <v>3.6375661375661374E-3</v>
      </c>
      <c r="BS59" s="130">
        <f t="shared" si="124"/>
        <v>6.181318681318681E-3</v>
      </c>
      <c r="BT59" s="131">
        <f t="shared" si="124"/>
        <v>1.1522633744855968E-2</v>
      </c>
      <c r="BU59" s="129">
        <f t="shared" si="124"/>
        <v>3.316953316953317E-3</v>
      </c>
      <c r="BV59" s="133">
        <f t="shared" si="124"/>
        <v>4.3611273839744844E-3</v>
      </c>
      <c r="BW59" s="134">
        <f t="shared" si="124"/>
        <v>3.9179228368417555E-3</v>
      </c>
      <c r="BX59" s="129">
        <f t="shared" si="124"/>
        <v>3.2573289902280132E-3</v>
      </c>
      <c r="BY59" s="130">
        <f t="shared" si="124"/>
        <v>5.3531792662227448E-3</v>
      </c>
      <c r="BZ59" s="131">
        <f t="shared" si="124"/>
        <v>4.2211903756859438E-3</v>
      </c>
      <c r="CA59" s="132">
        <f t="shared" si="124"/>
        <v>2.5726230035373566E-3</v>
      </c>
      <c r="CB59" s="129">
        <f t="shared" si="124"/>
        <v>4.2283298097251587E-3</v>
      </c>
      <c r="CC59" s="130">
        <f t="shared" si="124"/>
        <v>3.8054968287526427E-3</v>
      </c>
      <c r="CD59" s="131">
        <f t="shared" si="124"/>
        <v>4.1637751561415682E-3</v>
      </c>
      <c r="CE59" s="132">
        <f t="shared" si="124"/>
        <v>1.3510470614726414E-3</v>
      </c>
      <c r="CF59" s="129">
        <f t="shared" si="124"/>
        <v>7.0721357850070724E-4</v>
      </c>
      <c r="CG59" s="130">
        <f t="shared" si="124"/>
        <v>4.7680970957954052E-3</v>
      </c>
      <c r="CH59" s="131">
        <f t="shared" si="124"/>
        <v>2.4165202108963092E-3</v>
      </c>
      <c r="CI59" s="129">
        <f t="shared" si="124"/>
        <v>2.0623559383719518E-3</v>
      </c>
      <c r="CJ59" s="135">
        <f t="shared" ref="CJ59" si="125">AB59/AB64</f>
        <v>3.07984088887397E-3</v>
      </c>
      <c r="CK59" s="136">
        <f t="shared" ref="CK59" si="126">AC59/AC64</f>
        <v>7.7641318977119782E-3</v>
      </c>
    </row>
    <row r="60" spans="1:89" x14ac:dyDescent="0.15">
      <c r="A60" s="146" t="s">
        <v>36</v>
      </c>
      <c r="B60" s="203">
        <v>0</v>
      </c>
      <c r="C60" s="197">
        <v>24</v>
      </c>
      <c r="D60" s="198">
        <v>0</v>
      </c>
      <c r="E60" s="199">
        <v>9</v>
      </c>
      <c r="F60" s="196">
        <v>0</v>
      </c>
      <c r="G60" s="200">
        <v>4</v>
      </c>
      <c r="H60" s="198">
        <v>0</v>
      </c>
      <c r="I60" s="199">
        <v>10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47</v>
      </c>
      <c r="BI60" s="146" t="s">
        <v>36</v>
      </c>
      <c r="BJ60" s="129">
        <f t="shared" ref="BJ60:CI60" si="127">B60/B64</f>
        <v>0</v>
      </c>
      <c r="BK60" s="130">
        <f t="shared" si="127"/>
        <v>1.9375151368370065E-3</v>
      </c>
      <c r="BL60" s="131">
        <f t="shared" si="127"/>
        <v>0</v>
      </c>
      <c r="BM60" s="132">
        <f t="shared" si="127"/>
        <v>1.6088666428316052E-3</v>
      </c>
      <c r="BN60" s="129">
        <f t="shared" si="127"/>
        <v>0</v>
      </c>
      <c r="BO60" s="130">
        <f t="shared" si="127"/>
        <v>3.8673498984820651E-4</v>
      </c>
      <c r="BP60" s="131">
        <f t="shared" si="127"/>
        <v>0</v>
      </c>
      <c r="BQ60" s="132">
        <f t="shared" si="127"/>
        <v>6.6181336863004633E-4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3.9535666218034991E-4</v>
      </c>
    </row>
    <row r="61" spans="1:89" x14ac:dyDescent="0.15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>
        <f t="shared" si="64"/>
        <v>0</v>
      </c>
      <c r="AC61" s="173">
        <f t="shared" si="65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 x14ac:dyDescent="0.15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>
        <f t="shared" si="64"/>
        <v>0</v>
      </c>
      <c r="AC62" s="173">
        <f t="shared" si="65"/>
        <v>0</v>
      </c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 x14ac:dyDescent="0.2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>
        <f t="shared" si="64"/>
        <v>0</v>
      </c>
      <c r="AC63" s="173">
        <f t="shared" si="65"/>
        <v>0</v>
      </c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 x14ac:dyDescent="0.2">
      <c r="A64" s="269" t="s">
        <v>13</v>
      </c>
      <c r="B64" s="20">
        <f t="shared" ref="B64:AA64" si="187">SUM(B41:B63)</f>
        <v>11294</v>
      </c>
      <c r="C64" s="21">
        <f t="shared" si="187"/>
        <v>12387</v>
      </c>
      <c r="D64" s="20">
        <f t="shared" si="187"/>
        <v>4416</v>
      </c>
      <c r="E64" s="21">
        <f t="shared" si="187"/>
        <v>5594</v>
      </c>
      <c r="F64" s="20">
        <f t="shared" si="187"/>
        <v>12662</v>
      </c>
      <c r="G64" s="21">
        <f t="shared" si="187"/>
        <v>10343</v>
      </c>
      <c r="H64" s="20">
        <f t="shared" si="187"/>
        <v>14703</v>
      </c>
      <c r="I64" s="21">
        <f t="shared" si="187"/>
        <v>15110</v>
      </c>
      <c r="J64" s="20">
        <f t="shared" si="187"/>
        <v>3024</v>
      </c>
      <c r="K64" s="21">
        <f t="shared" si="187"/>
        <v>2912</v>
      </c>
      <c r="L64" s="20">
        <f t="shared" si="187"/>
        <v>8505</v>
      </c>
      <c r="M64" s="21">
        <f t="shared" si="187"/>
        <v>8140</v>
      </c>
      <c r="N64" s="20">
        <f t="shared" si="187"/>
        <v>15363</v>
      </c>
      <c r="O64" s="21">
        <f t="shared" si="187"/>
        <v>15059</v>
      </c>
      <c r="P64" s="20">
        <f t="shared" si="187"/>
        <v>7982</v>
      </c>
      <c r="Q64" s="21">
        <f t="shared" si="187"/>
        <v>7659</v>
      </c>
      <c r="R64" s="20">
        <f t="shared" si="187"/>
        <v>9476</v>
      </c>
      <c r="S64" s="21">
        <f t="shared" si="187"/>
        <v>9329</v>
      </c>
      <c r="T64" s="20">
        <f t="shared" si="187"/>
        <v>2365</v>
      </c>
      <c r="U64" s="21">
        <f t="shared" si="187"/>
        <v>2365</v>
      </c>
      <c r="V64" s="20">
        <f t="shared" si="187"/>
        <v>8646</v>
      </c>
      <c r="W64" s="21">
        <f t="shared" si="187"/>
        <v>8882</v>
      </c>
      <c r="X64" s="20">
        <f t="shared" si="187"/>
        <v>7070</v>
      </c>
      <c r="Y64" s="21">
        <f t="shared" si="187"/>
        <v>4614</v>
      </c>
      <c r="Z64" s="20">
        <f t="shared" si="187"/>
        <v>13656</v>
      </c>
      <c r="AA64" s="21">
        <f t="shared" si="187"/>
        <v>16486</v>
      </c>
      <c r="AB64" s="174">
        <f t="shared" ref="AB64:AC64" si="188">SUM(AB40:AB63)</f>
        <v>119162</v>
      </c>
      <c r="AC64" s="175">
        <f t="shared" si="188"/>
        <v>118880</v>
      </c>
      <c r="BI64" s="269" t="s">
        <v>13</v>
      </c>
      <c r="BJ64" s="155">
        <f>SUM(BJ40:BJ63)</f>
        <v>1</v>
      </c>
      <c r="BK64" s="156">
        <f t="shared" ref="BK64:CK64" si="189">SUM(BK40:BK63)</f>
        <v>0.99999999999999989</v>
      </c>
      <c r="BL64" s="155">
        <f t="shared" si="189"/>
        <v>0.99999999999999989</v>
      </c>
      <c r="BM64" s="156">
        <f t="shared" si="189"/>
        <v>0.99999999999999989</v>
      </c>
      <c r="BN64" s="155">
        <f t="shared" si="189"/>
        <v>0.99999999999999989</v>
      </c>
      <c r="BO64" s="156">
        <f t="shared" si="189"/>
        <v>1</v>
      </c>
      <c r="BP64" s="155">
        <f t="shared" si="189"/>
        <v>0.99999999999999989</v>
      </c>
      <c r="BQ64" s="156">
        <f t="shared" si="189"/>
        <v>1</v>
      </c>
      <c r="BR64" s="155">
        <f t="shared" si="189"/>
        <v>1</v>
      </c>
      <c r="BS64" s="156">
        <f t="shared" si="189"/>
        <v>1.0000000000000002</v>
      </c>
      <c r="BT64" s="155">
        <f t="shared" si="189"/>
        <v>1</v>
      </c>
      <c r="BU64" s="156">
        <f t="shared" si="189"/>
        <v>1.0000000000000002</v>
      </c>
      <c r="BV64" s="155">
        <f t="shared" si="189"/>
        <v>1.0000000000000002</v>
      </c>
      <c r="BW64" s="156">
        <f t="shared" si="189"/>
        <v>1</v>
      </c>
      <c r="BX64" s="155">
        <f t="shared" si="189"/>
        <v>0.99999999999999989</v>
      </c>
      <c r="BY64" s="156">
        <f t="shared" si="189"/>
        <v>0.99999999999999978</v>
      </c>
      <c r="BZ64" s="155">
        <f t="shared" si="189"/>
        <v>0.99999999999999989</v>
      </c>
      <c r="CA64" s="156">
        <f t="shared" si="189"/>
        <v>0.99999999999999989</v>
      </c>
      <c r="CB64" s="155">
        <f t="shared" si="189"/>
        <v>0.99999999999999989</v>
      </c>
      <c r="CC64" s="156">
        <f t="shared" si="189"/>
        <v>0.99999999999999989</v>
      </c>
      <c r="CD64" s="155">
        <f t="shared" si="189"/>
        <v>1</v>
      </c>
      <c r="CE64" s="156">
        <f t="shared" si="189"/>
        <v>0.99999999999999978</v>
      </c>
      <c r="CF64" s="155">
        <f t="shared" si="189"/>
        <v>0.99999999999999978</v>
      </c>
      <c r="CG64" s="156">
        <f t="shared" si="189"/>
        <v>1.0000000000000002</v>
      </c>
      <c r="CH64" s="155">
        <f t="shared" si="189"/>
        <v>0.99999999999999978</v>
      </c>
      <c r="CI64" s="156">
        <f t="shared" si="189"/>
        <v>1</v>
      </c>
      <c r="CJ64" s="155">
        <f t="shared" si="189"/>
        <v>1</v>
      </c>
      <c r="CK64" s="156">
        <f t="shared" si="189"/>
        <v>1</v>
      </c>
    </row>
    <row r="65" spans="1:89" ht="14" thickTop="1" x14ac:dyDescent="0.15">
      <c r="A65" s="187"/>
    </row>
    <row r="67" spans="1:89" x14ac:dyDescent="0.15">
      <c r="A67" s="296">
        <f>+A36+1</f>
        <v>44168</v>
      </c>
      <c r="B67" s="296"/>
      <c r="C67" s="296"/>
      <c r="D67" s="296"/>
      <c r="BI67" s="301">
        <f>+BI36+1</f>
        <v>44168</v>
      </c>
      <c r="BJ67" s="301"/>
      <c r="BK67" s="301"/>
      <c r="BL67" s="301"/>
    </row>
    <row r="68" spans="1:89" ht="14" thickBot="1" x14ac:dyDescent="0.2">
      <c r="AE68" s="272" t="s">
        <v>84</v>
      </c>
    </row>
    <row r="69" spans="1:89" ht="15" thickTop="1" thickBot="1" x14ac:dyDescent="0.2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 x14ac:dyDescent="0.2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 x14ac:dyDescent="0.15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1095</v>
      </c>
      <c r="AG71" s="186">
        <f t="shared" ref="AG71:AV72" si="190">SUMIF($A$9:$A$32,$AE71,C$71:C$94)</f>
        <v>564</v>
      </c>
      <c r="AH71" s="127">
        <f t="shared" si="190"/>
        <v>361</v>
      </c>
      <c r="AI71" s="180">
        <f t="shared" si="190"/>
        <v>363</v>
      </c>
      <c r="AJ71" s="126">
        <f t="shared" si="190"/>
        <v>1084</v>
      </c>
      <c r="AK71" s="128">
        <f t="shared" si="190"/>
        <v>617</v>
      </c>
      <c r="AL71" s="127">
        <f t="shared" si="190"/>
        <v>1138</v>
      </c>
      <c r="AM71" s="180">
        <f t="shared" si="190"/>
        <v>856</v>
      </c>
      <c r="AN71" s="126">
        <f t="shared" si="190"/>
        <v>128</v>
      </c>
      <c r="AO71" s="128">
        <f t="shared" si="190"/>
        <v>359</v>
      </c>
      <c r="AP71" s="127">
        <f t="shared" si="190"/>
        <v>378</v>
      </c>
      <c r="AQ71" s="126">
        <f t="shared" si="190"/>
        <v>1022</v>
      </c>
      <c r="AR71" s="179">
        <f t="shared" si="190"/>
        <v>967</v>
      </c>
      <c r="AS71" s="181">
        <f t="shared" si="190"/>
        <v>1477</v>
      </c>
      <c r="AT71" s="126">
        <f t="shared" si="190"/>
        <v>697</v>
      </c>
      <c r="AU71" s="128">
        <f t="shared" si="190"/>
        <v>670</v>
      </c>
      <c r="AV71" s="127">
        <f t="shared" si="190"/>
        <v>847</v>
      </c>
      <c r="AW71" s="180">
        <f t="shared" ref="AW71:BE72" si="191">SUMIF($A$9:$A$32,$AE71,S$71:S$94)</f>
        <v>556</v>
      </c>
      <c r="AX71" s="126">
        <f t="shared" si="191"/>
        <v>113</v>
      </c>
      <c r="AY71" s="128">
        <f t="shared" si="191"/>
        <v>383</v>
      </c>
      <c r="AZ71" s="127">
        <f t="shared" si="191"/>
        <v>399</v>
      </c>
      <c r="BA71" s="180">
        <f t="shared" si="191"/>
        <v>706</v>
      </c>
      <c r="BB71" s="126">
        <f t="shared" si="191"/>
        <v>560</v>
      </c>
      <c r="BC71" s="128">
        <f t="shared" si="191"/>
        <v>527</v>
      </c>
      <c r="BD71" s="184">
        <f t="shared" si="191"/>
        <v>1019</v>
      </c>
      <c r="BE71" s="185">
        <f t="shared" si="191"/>
        <v>920</v>
      </c>
      <c r="BF71" s="170">
        <f>AF71+AH71+AJ71+AL71+AN71+AP71+AR71+AT71+AV71+AX71+AZ71+BB71+BD71</f>
        <v>8786</v>
      </c>
      <c r="BG71" s="171">
        <f>AG71+AI71+AK71+AM71+AO71+AQ71+AS71+AU71+AW71+AY71+BA71+BC71+BE71</f>
        <v>9020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 x14ac:dyDescent="0.15">
      <c r="A72" s="137" t="s">
        <v>17</v>
      </c>
      <c r="B72" s="189">
        <v>116</v>
      </c>
      <c r="C72" s="190">
        <v>0</v>
      </c>
      <c r="D72" s="191">
        <v>47</v>
      </c>
      <c r="E72" s="192">
        <v>0</v>
      </c>
      <c r="F72" s="189">
        <v>249</v>
      </c>
      <c r="G72" s="193">
        <v>1</v>
      </c>
      <c r="H72" s="191">
        <v>167</v>
      </c>
      <c r="I72" s="192">
        <v>20</v>
      </c>
      <c r="J72" s="189">
        <v>9</v>
      </c>
      <c r="K72" s="193">
        <v>5</v>
      </c>
      <c r="L72" s="191">
        <v>6</v>
      </c>
      <c r="M72" s="189">
        <v>32</v>
      </c>
      <c r="N72" s="194">
        <v>65</v>
      </c>
      <c r="O72" s="195">
        <v>59</v>
      </c>
      <c r="P72" s="189">
        <v>25</v>
      </c>
      <c r="Q72" s="193">
        <v>30</v>
      </c>
      <c r="R72" s="191">
        <v>11</v>
      </c>
      <c r="S72" s="192">
        <v>0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4" si="193">SUM(B72,D72,F72,H72,J72,L72,N72,P72,R72,T72,V72,X72,Z72)</f>
        <v>695</v>
      </c>
      <c r="AC72" s="173">
        <f t="shared" ref="AC72:AC94" si="194">SUM(C72,E72,G72,I72,K72,M72,O72,Q72,S72,U72,W72,Y72,AA72)</f>
        <v>147</v>
      </c>
      <c r="AE72" s="277" t="str">
        <f>$AE$10</f>
        <v>08:00 - 08:59</v>
      </c>
      <c r="AF72" s="126">
        <f>SUMIF($A$9:$A$32,$AE72,B$71:B$94)</f>
        <v>997</v>
      </c>
      <c r="AG72" s="190">
        <f t="shared" si="190"/>
        <v>570</v>
      </c>
      <c r="AH72" s="191">
        <f t="shared" si="190"/>
        <v>261</v>
      </c>
      <c r="AI72" s="192">
        <f t="shared" si="190"/>
        <v>327</v>
      </c>
      <c r="AJ72" s="278">
        <f t="shared" si="190"/>
        <v>1089</v>
      </c>
      <c r="AK72" s="193">
        <f t="shared" si="190"/>
        <v>501</v>
      </c>
      <c r="AL72" s="191">
        <f t="shared" si="190"/>
        <v>1146</v>
      </c>
      <c r="AM72" s="192">
        <f t="shared" si="190"/>
        <v>797</v>
      </c>
      <c r="AN72" s="278">
        <f t="shared" si="190"/>
        <v>126</v>
      </c>
      <c r="AO72" s="193">
        <f t="shared" si="190"/>
        <v>312</v>
      </c>
      <c r="AP72" s="191">
        <f t="shared" si="190"/>
        <v>337</v>
      </c>
      <c r="AQ72" s="278">
        <f t="shared" si="190"/>
        <v>821</v>
      </c>
      <c r="AR72" s="194">
        <f t="shared" si="190"/>
        <v>987</v>
      </c>
      <c r="AS72" s="195">
        <f t="shared" si="190"/>
        <v>1104</v>
      </c>
      <c r="AT72" s="278">
        <f t="shared" si="190"/>
        <v>557</v>
      </c>
      <c r="AU72" s="193">
        <f t="shared" si="190"/>
        <v>555</v>
      </c>
      <c r="AV72" s="191">
        <f t="shared" si="190"/>
        <v>759</v>
      </c>
      <c r="AW72" s="192">
        <f t="shared" si="191"/>
        <v>528</v>
      </c>
      <c r="AX72" s="278">
        <f t="shared" si="191"/>
        <v>113</v>
      </c>
      <c r="AY72" s="193">
        <f t="shared" si="191"/>
        <v>299</v>
      </c>
      <c r="AZ72" s="191">
        <f t="shared" si="191"/>
        <v>403</v>
      </c>
      <c r="BA72" s="192">
        <f t="shared" si="191"/>
        <v>712</v>
      </c>
      <c r="BB72" s="278">
        <f t="shared" si="191"/>
        <v>504</v>
      </c>
      <c r="BC72" s="193">
        <f t="shared" si="191"/>
        <v>411</v>
      </c>
      <c r="BD72" s="191">
        <f t="shared" si="191"/>
        <v>1005</v>
      </c>
      <c r="BE72" s="278">
        <f t="shared" si="191"/>
        <v>905</v>
      </c>
      <c r="BF72" s="172">
        <f>SUM(AF72,AH72,AJ72,AL72,AN72,AP72,AR72,AT72,AV72,AX72,AZ72,BB72,BD72)</f>
        <v>8284</v>
      </c>
      <c r="BG72" s="173">
        <f>SUM(AG72,AI72,AK72,AM72,AO72,AQ72,AS72,AU72,AW72,AY72,BA72,BC72,BE72)</f>
        <v>7842</v>
      </c>
      <c r="BI72" s="137" t="s">
        <v>17</v>
      </c>
      <c r="BJ72" s="129">
        <f t="shared" ref="BJ72:CK72" si="195">B72/B95</f>
        <v>1.0532050118031596E-2</v>
      </c>
      <c r="BK72" s="130">
        <f t="shared" si="195"/>
        <v>0</v>
      </c>
      <c r="BL72" s="131">
        <f t="shared" si="195"/>
        <v>1.1179828734538535E-2</v>
      </c>
      <c r="BM72" s="132">
        <f t="shared" si="195"/>
        <v>0</v>
      </c>
      <c r="BN72" s="129">
        <f t="shared" si="195"/>
        <v>1.9869135014363229E-2</v>
      </c>
      <c r="BO72" s="130">
        <f t="shared" si="195"/>
        <v>9.606147934678194E-5</v>
      </c>
      <c r="BP72" s="131">
        <f t="shared" si="195"/>
        <v>1.1425053020455635E-2</v>
      </c>
      <c r="BQ72" s="132">
        <f t="shared" si="195"/>
        <v>1.3509862199405566E-3</v>
      </c>
      <c r="BR72" s="129">
        <f t="shared" si="195"/>
        <v>3.0354131534569982E-3</v>
      </c>
      <c r="BS72" s="130">
        <f t="shared" si="195"/>
        <v>1.8057060310581437E-3</v>
      </c>
      <c r="BT72" s="131">
        <f t="shared" si="195"/>
        <v>7.0846617074034714E-4</v>
      </c>
      <c r="BU72" s="129">
        <f t="shared" si="195"/>
        <v>3.9254170755642784E-3</v>
      </c>
      <c r="BV72" s="133">
        <f t="shared" si="195"/>
        <v>4.3241085683874405E-3</v>
      </c>
      <c r="BW72" s="134">
        <f t="shared" si="195"/>
        <v>4.0092416417504759E-3</v>
      </c>
      <c r="BX72" s="129">
        <f t="shared" si="195"/>
        <v>3.2459101532069591E-3</v>
      </c>
      <c r="BY72" s="130">
        <f t="shared" si="195"/>
        <v>3.9339103068450039E-3</v>
      </c>
      <c r="BZ72" s="131">
        <f t="shared" si="195"/>
        <v>1.2199179327936121E-3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5.9544718511981764E-3</v>
      </c>
      <c r="CK72" s="136">
        <f t="shared" si="195"/>
        <v>1.262387716194631E-3</v>
      </c>
    </row>
    <row r="73" spans="1:89" ht="14" thickBot="1" x14ac:dyDescent="0.2">
      <c r="A73" s="146" t="s">
        <v>18</v>
      </c>
      <c r="B73" s="196">
        <v>557</v>
      </c>
      <c r="C73" s="197">
        <v>55</v>
      </c>
      <c r="D73" s="198">
        <v>223</v>
      </c>
      <c r="E73" s="199">
        <v>49</v>
      </c>
      <c r="F73" s="196">
        <v>830</v>
      </c>
      <c r="G73" s="200">
        <v>111</v>
      </c>
      <c r="H73" s="198">
        <v>583</v>
      </c>
      <c r="I73" s="199">
        <v>220</v>
      </c>
      <c r="J73" s="196">
        <v>33</v>
      </c>
      <c r="K73" s="200">
        <v>87</v>
      </c>
      <c r="L73" s="198">
        <v>99</v>
      </c>
      <c r="M73" s="196">
        <v>299</v>
      </c>
      <c r="N73" s="201">
        <v>466</v>
      </c>
      <c r="O73" s="202">
        <v>459</v>
      </c>
      <c r="P73" s="196">
        <v>269</v>
      </c>
      <c r="Q73" s="200">
        <v>333</v>
      </c>
      <c r="R73" s="198">
        <v>271</v>
      </c>
      <c r="S73" s="199">
        <v>277</v>
      </c>
      <c r="T73" s="196">
        <v>26</v>
      </c>
      <c r="U73" s="200">
        <v>153</v>
      </c>
      <c r="V73" s="198">
        <v>178</v>
      </c>
      <c r="W73" s="199">
        <v>349</v>
      </c>
      <c r="X73" s="196">
        <v>234</v>
      </c>
      <c r="Y73" s="200">
        <v>244</v>
      </c>
      <c r="Z73" s="198">
        <v>512</v>
      </c>
      <c r="AA73" s="196">
        <v>361</v>
      </c>
      <c r="AB73" s="172">
        <f t="shared" si="193"/>
        <v>4281</v>
      </c>
      <c r="AC73" s="173">
        <f t="shared" si="194"/>
        <v>2997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5.0571999273651719E-2</v>
      </c>
      <c r="BK73" s="130">
        <f t="shared" si="196"/>
        <v>4.5222825193224798E-3</v>
      </c>
      <c r="BL73" s="131">
        <f t="shared" si="196"/>
        <v>5.3044719314938156E-2</v>
      </c>
      <c r="BM73" s="132">
        <f t="shared" si="196"/>
        <v>8.9677891654465595E-3</v>
      </c>
      <c r="BN73" s="129">
        <f t="shared" si="196"/>
        <v>6.6230450047877434E-2</v>
      </c>
      <c r="BO73" s="130">
        <f t="shared" si="196"/>
        <v>1.0662824207492795E-2</v>
      </c>
      <c r="BP73" s="131">
        <f t="shared" si="196"/>
        <v>3.9885065334884041E-2</v>
      </c>
      <c r="BQ73" s="132">
        <f t="shared" si="196"/>
        <v>1.4860848419346123E-2</v>
      </c>
      <c r="BR73" s="129">
        <f t="shared" si="196"/>
        <v>1.1129848229342328E-2</v>
      </c>
      <c r="BS73" s="130">
        <f t="shared" si="196"/>
        <v>3.1419284940411699E-2</v>
      </c>
      <c r="BT73" s="131">
        <f t="shared" si="196"/>
        <v>1.1689691817215728E-2</v>
      </c>
      <c r="BU73" s="129">
        <f t="shared" si="196"/>
        <v>3.6678115799803727E-2</v>
      </c>
      <c r="BV73" s="133">
        <f t="shared" si="196"/>
        <v>3.1000532197977649E-2</v>
      </c>
      <c r="BW73" s="134">
        <f t="shared" si="196"/>
        <v>3.1190540907855394E-2</v>
      </c>
      <c r="BX73" s="129">
        <f t="shared" si="196"/>
        <v>3.4925993248506884E-2</v>
      </c>
      <c r="BY73" s="130">
        <f t="shared" si="196"/>
        <v>4.3666404405979541E-2</v>
      </c>
      <c r="BZ73" s="131">
        <f t="shared" si="196"/>
        <v>3.0054341798824442E-2</v>
      </c>
      <c r="CA73" s="132">
        <f t="shared" si="196"/>
        <v>3.0770939791157522E-2</v>
      </c>
      <c r="CB73" s="129">
        <f t="shared" si="196"/>
        <v>1.13388573920628E-2</v>
      </c>
      <c r="CC73" s="130">
        <f t="shared" si="196"/>
        <v>6.6899868823786623E-2</v>
      </c>
      <c r="CD73" s="131">
        <f t="shared" si="196"/>
        <v>2.0473890039107431E-2</v>
      </c>
      <c r="CE73" s="132">
        <f t="shared" si="196"/>
        <v>3.9129947303509362E-2</v>
      </c>
      <c r="CF73" s="129">
        <f t="shared" si="196"/>
        <v>3.4361233480176209E-2</v>
      </c>
      <c r="CG73" s="130">
        <f t="shared" si="196"/>
        <v>5.3298383573612933E-2</v>
      </c>
      <c r="CH73" s="131">
        <f t="shared" si="196"/>
        <v>3.8294689603590129E-2</v>
      </c>
      <c r="CI73" s="129">
        <f t="shared" si="196"/>
        <v>2.3204988108247091E-2</v>
      </c>
      <c r="CJ73" s="135">
        <f t="shared" si="196"/>
        <v>3.6677833086301286E-2</v>
      </c>
      <c r="CK73" s="136">
        <f t="shared" si="196"/>
        <v>2.5737251601600741E-2</v>
      </c>
    </row>
    <row r="74" spans="1:89" ht="15" thickTop="1" thickBot="1" x14ac:dyDescent="0.2">
      <c r="A74" s="137" t="s">
        <v>19</v>
      </c>
      <c r="B74" s="189">
        <v>1050</v>
      </c>
      <c r="C74" s="190">
        <v>314</v>
      </c>
      <c r="D74" s="191">
        <v>327</v>
      </c>
      <c r="E74" s="192">
        <v>236</v>
      </c>
      <c r="F74" s="189">
        <v>1130</v>
      </c>
      <c r="G74" s="193">
        <v>427</v>
      </c>
      <c r="H74" s="191">
        <v>973</v>
      </c>
      <c r="I74" s="192">
        <v>581</v>
      </c>
      <c r="J74" s="189">
        <v>104</v>
      </c>
      <c r="K74" s="193">
        <v>268</v>
      </c>
      <c r="L74" s="191">
        <v>282</v>
      </c>
      <c r="M74" s="189">
        <v>661</v>
      </c>
      <c r="N74" s="194">
        <v>941</v>
      </c>
      <c r="O74" s="195">
        <v>1091</v>
      </c>
      <c r="P74" s="189">
        <v>549</v>
      </c>
      <c r="Q74" s="193">
        <v>506</v>
      </c>
      <c r="R74" s="191">
        <v>576</v>
      </c>
      <c r="S74" s="192">
        <v>492</v>
      </c>
      <c r="T74" s="189">
        <v>67</v>
      </c>
      <c r="U74" s="193">
        <v>284</v>
      </c>
      <c r="V74" s="191">
        <v>378</v>
      </c>
      <c r="W74" s="192">
        <v>612</v>
      </c>
      <c r="X74" s="189">
        <v>454</v>
      </c>
      <c r="Y74" s="193">
        <v>419</v>
      </c>
      <c r="Z74" s="191">
        <v>877</v>
      </c>
      <c r="AA74" s="189">
        <v>677</v>
      </c>
      <c r="AB74" s="172">
        <f t="shared" si="193"/>
        <v>7708</v>
      </c>
      <c r="AC74" s="173">
        <f t="shared" si="194"/>
        <v>6568</v>
      </c>
      <c r="AE74" s="269" t="s">
        <v>13</v>
      </c>
      <c r="AF74" s="20">
        <f t="shared" ref="AF74:BG74" si="197">SUM(AF71:AF73)</f>
        <v>2092</v>
      </c>
      <c r="AG74" s="21">
        <f t="shared" si="197"/>
        <v>1134</v>
      </c>
      <c r="AH74" s="20">
        <f t="shared" si="197"/>
        <v>622</v>
      </c>
      <c r="AI74" s="21">
        <f t="shared" si="197"/>
        <v>690</v>
      </c>
      <c r="AJ74" s="20">
        <f t="shared" si="197"/>
        <v>2173</v>
      </c>
      <c r="AK74" s="21">
        <f t="shared" si="197"/>
        <v>1118</v>
      </c>
      <c r="AL74" s="20">
        <f t="shared" si="197"/>
        <v>2284</v>
      </c>
      <c r="AM74" s="21">
        <f t="shared" si="197"/>
        <v>1653</v>
      </c>
      <c r="AN74" s="20">
        <f t="shared" si="197"/>
        <v>254</v>
      </c>
      <c r="AO74" s="21">
        <f t="shared" si="197"/>
        <v>671</v>
      </c>
      <c r="AP74" s="20">
        <f t="shared" si="197"/>
        <v>715</v>
      </c>
      <c r="AQ74" s="21">
        <f t="shared" si="197"/>
        <v>1843</v>
      </c>
      <c r="AR74" s="20">
        <f t="shared" si="197"/>
        <v>1954</v>
      </c>
      <c r="AS74" s="21">
        <f t="shared" si="197"/>
        <v>2581</v>
      </c>
      <c r="AT74" s="20">
        <f t="shared" si="197"/>
        <v>1254</v>
      </c>
      <c r="AU74" s="21">
        <f t="shared" si="197"/>
        <v>1225</v>
      </c>
      <c r="AV74" s="20">
        <f t="shared" si="197"/>
        <v>1606</v>
      </c>
      <c r="AW74" s="21">
        <f t="shared" si="197"/>
        <v>1084</v>
      </c>
      <c r="AX74" s="20">
        <f t="shared" si="197"/>
        <v>226</v>
      </c>
      <c r="AY74" s="21">
        <f t="shared" si="197"/>
        <v>682</v>
      </c>
      <c r="AZ74" s="20">
        <f t="shared" si="197"/>
        <v>802</v>
      </c>
      <c r="BA74" s="21">
        <f t="shared" si="197"/>
        <v>1418</v>
      </c>
      <c r="BB74" s="20">
        <f t="shared" si="197"/>
        <v>1064</v>
      </c>
      <c r="BC74" s="21">
        <f t="shared" si="197"/>
        <v>938</v>
      </c>
      <c r="BD74" s="20">
        <f t="shared" si="197"/>
        <v>2024</v>
      </c>
      <c r="BE74" s="21">
        <f t="shared" si="197"/>
        <v>1825</v>
      </c>
      <c r="BF74" s="174">
        <f t="shared" si="197"/>
        <v>17070</v>
      </c>
      <c r="BG74" s="175">
        <f t="shared" si="197"/>
        <v>16862</v>
      </c>
      <c r="BI74" s="137" t="s">
        <v>19</v>
      </c>
      <c r="BJ74" s="129">
        <f t="shared" ref="BJ74:CK74" si="198">B74/B95</f>
        <v>9.5333212275286003E-2</v>
      </c>
      <c r="BK74" s="130">
        <f t="shared" si="198"/>
        <v>2.5818122019404702E-2</v>
      </c>
      <c r="BL74" s="131">
        <f t="shared" si="198"/>
        <v>7.7783063748810652E-2</v>
      </c>
      <c r="BM74" s="132">
        <f t="shared" si="198"/>
        <v>4.3191800878477307E-2</v>
      </c>
      <c r="BN74" s="129">
        <f t="shared" si="198"/>
        <v>9.0169166932652409E-2</v>
      </c>
      <c r="BO74" s="130">
        <f t="shared" si="198"/>
        <v>4.1018251681075889E-2</v>
      </c>
      <c r="BP74" s="131">
        <f t="shared" si="198"/>
        <v>6.6566326879660673E-2</v>
      </c>
      <c r="BQ74" s="132">
        <f t="shared" si="198"/>
        <v>3.9246149689273167E-2</v>
      </c>
      <c r="BR74" s="129">
        <f t="shared" si="198"/>
        <v>3.5075885328836424E-2</v>
      </c>
      <c r="BS74" s="130">
        <f t="shared" si="198"/>
        <v>9.6785843264716509E-2</v>
      </c>
      <c r="BT74" s="131">
        <f t="shared" si="198"/>
        <v>3.3297910024796318E-2</v>
      </c>
      <c r="BU74" s="129">
        <f t="shared" si="198"/>
        <v>8.1084396467124634E-2</v>
      </c>
      <c r="BV74" s="133">
        <f t="shared" si="198"/>
        <v>6.2599787120808936E-2</v>
      </c>
      <c r="BW74" s="134">
        <f t="shared" si="198"/>
        <v>7.4136993748301169E-2</v>
      </c>
      <c r="BX74" s="129">
        <f t="shared" si="198"/>
        <v>7.1280186964424827E-2</v>
      </c>
      <c r="BY74" s="130">
        <f t="shared" si="198"/>
        <v>6.635195384211906E-2</v>
      </c>
      <c r="BZ74" s="131">
        <f t="shared" si="198"/>
        <v>6.3879339026283691E-2</v>
      </c>
      <c r="CA74" s="132">
        <f t="shared" si="198"/>
        <v>5.4654521217507218E-2</v>
      </c>
      <c r="CB74" s="129">
        <f t="shared" si="198"/>
        <v>2.9219363279546447E-2</v>
      </c>
      <c r="CC74" s="130">
        <f t="shared" si="198"/>
        <v>0.12418014866637517</v>
      </c>
      <c r="CD74" s="131">
        <f t="shared" si="198"/>
        <v>4.3478260869565216E-2</v>
      </c>
      <c r="CE74" s="132">
        <f t="shared" si="198"/>
        <v>6.8617558022199793E-2</v>
      </c>
      <c r="CF74" s="129">
        <f t="shared" si="198"/>
        <v>6.6666666666666666E-2</v>
      </c>
      <c r="CG74" s="130">
        <f t="shared" si="198"/>
        <v>9.152468326780254E-2</v>
      </c>
      <c r="CH74" s="131">
        <f t="shared" si="198"/>
        <v>6.559461480927449E-2</v>
      </c>
      <c r="CI74" s="129">
        <f t="shared" si="198"/>
        <v>4.3517387671144825E-2</v>
      </c>
      <c r="CJ74" s="135">
        <f t="shared" si="198"/>
        <v>6.6038948243216614E-2</v>
      </c>
      <c r="CK74" s="136">
        <f t="shared" si="198"/>
        <v>5.6403826666437659E-2</v>
      </c>
    </row>
    <row r="75" spans="1:89" ht="14" thickTop="1" x14ac:dyDescent="0.15">
      <c r="A75" s="146" t="s">
        <v>20</v>
      </c>
      <c r="B75" s="196">
        <v>1095</v>
      </c>
      <c r="C75" s="197">
        <v>564</v>
      </c>
      <c r="D75" s="198">
        <v>361</v>
      </c>
      <c r="E75" s="199">
        <v>363</v>
      </c>
      <c r="F75" s="196">
        <v>1084</v>
      </c>
      <c r="G75" s="200">
        <v>617</v>
      </c>
      <c r="H75" s="198">
        <v>1138</v>
      </c>
      <c r="I75" s="199">
        <v>856</v>
      </c>
      <c r="J75" s="196">
        <v>128</v>
      </c>
      <c r="K75" s="200">
        <v>359</v>
      </c>
      <c r="L75" s="198">
        <v>378</v>
      </c>
      <c r="M75" s="196">
        <v>1022</v>
      </c>
      <c r="N75" s="201">
        <v>967</v>
      </c>
      <c r="O75" s="202">
        <v>1477</v>
      </c>
      <c r="P75" s="196">
        <v>697</v>
      </c>
      <c r="Q75" s="200">
        <v>670</v>
      </c>
      <c r="R75" s="198">
        <v>847</v>
      </c>
      <c r="S75" s="199">
        <v>556</v>
      </c>
      <c r="T75" s="196">
        <v>113</v>
      </c>
      <c r="U75" s="200">
        <v>383</v>
      </c>
      <c r="V75" s="198">
        <v>399</v>
      </c>
      <c r="W75" s="199">
        <v>706</v>
      </c>
      <c r="X75" s="196">
        <v>560</v>
      </c>
      <c r="Y75" s="200">
        <v>527</v>
      </c>
      <c r="Z75" s="198">
        <v>1019</v>
      </c>
      <c r="AA75" s="196">
        <v>920</v>
      </c>
      <c r="AB75" s="172">
        <f t="shared" si="193"/>
        <v>8786</v>
      </c>
      <c r="AC75" s="173">
        <f t="shared" si="194"/>
        <v>9020</v>
      </c>
      <c r="BI75" s="146" t="s">
        <v>20</v>
      </c>
      <c r="BJ75" s="129">
        <f t="shared" ref="BJ75:CK75" si="199">B75/B95</f>
        <v>9.9418921372798258E-2</v>
      </c>
      <c r="BK75" s="130">
        <f t="shared" si="199"/>
        <v>4.6373951652688705E-2</v>
      </c>
      <c r="BL75" s="131">
        <f t="shared" si="199"/>
        <v>8.5870599429115124E-2</v>
      </c>
      <c r="BM75" s="132">
        <f t="shared" si="199"/>
        <v>6.6434846266471448E-2</v>
      </c>
      <c r="BN75" s="129">
        <f t="shared" si="199"/>
        <v>8.6498563676986912E-2</v>
      </c>
      <c r="BO75" s="130">
        <f t="shared" si="199"/>
        <v>5.9269932756964454E-2</v>
      </c>
      <c r="BP75" s="131">
        <f t="shared" si="199"/>
        <v>7.7854552917835398E-2</v>
      </c>
      <c r="BQ75" s="132">
        <f t="shared" si="199"/>
        <v>5.7822210213455821E-2</v>
      </c>
      <c r="BR75" s="129">
        <f t="shared" si="199"/>
        <v>4.3170320404721754E-2</v>
      </c>
      <c r="BS75" s="130">
        <f t="shared" si="199"/>
        <v>0.12964969302997473</v>
      </c>
      <c r="BT75" s="131">
        <f t="shared" si="199"/>
        <v>4.4633368756641874E-2</v>
      </c>
      <c r="BU75" s="129">
        <f t="shared" si="199"/>
        <v>0.12536800785083416</v>
      </c>
      <c r="BV75" s="133">
        <f t="shared" si="199"/>
        <v>6.432943054816391E-2</v>
      </c>
      <c r="BW75" s="134">
        <f t="shared" si="199"/>
        <v>0.10036694754009241</v>
      </c>
      <c r="BX75" s="129">
        <f t="shared" si="199"/>
        <v>9.0495975071410023E-2</v>
      </c>
      <c r="BY75" s="130">
        <f t="shared" si="199"/>
        <v>8.785733018620509E-2</v>
      </c>
      <c r="BZ75" s="131">
        <f t="shared" si="199"/>
        <v>9.3933680825108126E-2</v>
      </c>
      <c r="CA75" s="132">
        <f t="shared" si="199"/>
        <v>6.1764052432792711E-2</v>
      </c>
      <c r="CB75" s="129">
        <f t="shared" si="199"/>
        <v>4.9280418665503707E-2</v>
      </c>
      <c r="CC75" s="130">
        <f t="shared" si="199"/>
        <v>0.1674682990817665</v>
      </c>
      <c r="CD75" s="131">
        <f t="shared" si="199"/>
        <v>4.5893719806763288E-2</v>
      </c>
      <c r="CE75" s="132">
        <f t="shared" si="199"/>
        <v>7.9156856149792579E-2</v>
      </c>
      <c r="CF75" s="129">
        <f t="shared" si="199"/>
        <v>8.223201174743025E-2</v>
      </c>
      <c r="CG75" s="130">
        <f t="shared" si="199"/>
        <v>0.11511577107907384</v>
      </c>
      <c r="CH75" s="131">
        <f t="shared" si="199"/>
        <v>7.6215407629020196E-2</v>
      </c>
      <c r="CI75" s="129">
        <f t="shared" si="199"/>
        <v>5.9137365816031372E-2</v>
      </c>
      <c r="CJ75" s="135">
        <f t="shared" si="199"/>
        <v>7.5274805301621839E-2</v>
      </c>
      <c r="CK75" s="136">
        <f t="shared" si="199"/>
        <v>7.7460797279425661E-2</v>
      </c>
    </row>
    <row r="76" spans="1:89" ht="14" thickBot="1" x14ac:dyDescent="0.2">
      <c r="A76" s="137" t="s">
        <v>21</v>
      </c>
      <c r="B76" s="189">
        <v>997</v>
      </c>
      <c r="C76" s="190">
        <v>570</v>
      </c>
      <c r="D76" s="191">
        <v>261</v>
      </c>
      <c r="E76" s="192">
        <v>327</v>
      </c>
      <c r="F76" s="189">
        <v>1089</v>
      </c>
      <c r="G76" s="193">
        <v>501</v>
      </c>
      <c r="H76" s="191">
        <v>1146</v>
      </c>
      <c r="I76" s="192">
        <v>797</v>
      </c>
      <c r="J76" s="189">
        <v>126</v>
      </c>
      <c r="K76" s="193">
        <v>312</v>
      </c>
      <c r="L76" s="191">
        <v>337</v>
      </c>
      <c r="M76" s="189">
        <v>821</v>
      </c>
      <c r="N76" s="194">
        <v>987</v>
      </c>
      <c r="O76" s="195">
        <v>1104</v>
      </c>
      <c r="P76" s="189">
        <v>557</v>
      </c>
      <c r="Q76" s="193">
        <v>555</v>
      </c>
      <c r="R76" s="191">
        <v>759</v>
      </c>
      <c r="S76" s="192">
        <v>528</v>
      </c>
      <c r="T76" s="189">
        <v>113</v>
      </c>
      <c r="U76" s="193">
        <v>299</v>
      </c>
      <c r="V76" s="191">
        <v>403</v>
      </c>
      <c r="W76" s="192">
        <v>712</v>
      </c>
      <c r="X76" s="189">
        <v>504</v>
      </c>
      <c r="Y76" s="193">
        <v>411</v>
      </c>
      <c r="Z76" s="191">
        <v>1005</v>
      </c>
      <c r="AA76" s="189">
        <v>905</v>
      </c>
      <c r="AB76" s="172">
        <f t="shared" si="193"/>
        <v>8284</v>
      </c>
      <c r="AC76" s="173">
        <f t="shared" si="194"/>
        <v>7842</v>
      </c>
      <c r="AE76" s="272" t="s">
        <v>85</v>
      </c>
      <c r="BI76" s="137" t="s">
        <v>21</v>
      </c>
      <c r="BJ76" s="129">
        <f t="shared" ref="BJ76:CK76" si="200">B76/B95</f>
        <v>9.0521154893771563E-2</v>
      </c>
      <c r="BK76" s="130">
        <f t="shared" si="200"/>
        <v>4.6867291563887518E-2</v>
      </c>
      <c r="BL76" s="131">
        <f t="shared" si="200"/>
        <v>6.20837297811608E-2</v>
      </c>
      <c r="BM76" s="132">
        <f t="shared" si="200"/>
        <v>5.9846266471449486E-2</v>
      </c>
      <c r="BN76" s="129">
        <f t="shared" si="200"/>
        <v>8.689754229173316E-2</v>
      </c>
      <c r="BO76" s="130">
        <f t="shared" si="200"/>
        <v>4.812680115273775E-2</v>
      </c>
      <c r="BP76" s="131">
        <f t="shared" si="200"/>
        <v>7.8401860846959021E-2</v>
      </c>
      <c r="BQ76" s="132">
        <f t="shared" si="200"/>
        <v>5.3836800864631183E-2</v>
      </c>
      <c r="BR76" s="129">
        <f t="shared" si="200"/>
        <v>4.2495784148397976E-2</v>
      </c>
      <c r="BS76" s="130">
        <f t="shared" si="200"/>
        <v>0.11267605633802817</v>
      </c>
      <c r="BT76" s="131">
        <f t="shared" si="200"/>
        <v>3.9792183256582833E-2</v>
      </c>
      <c r="BU76" s="129">
        <f t="shared" si="200"/>
        <v>0.10071148184494602</v>
      </c>
      <c r="BV76" s="133">
        <f t="shared" si="200"/>
        <v>6.5659925492283125E-2</v>
      </c>
      <c r="BW76" s="134">
        <f t="shared" si="200"/>
        <v>7.5020385974449585E-2</v>
      </c>
      <c r="BX76" s="129">
        <f t="shared" si="200"/>
        <v>7.2318878213451052E-2</v>
      </c>
      <c r="BY76" s="130">
        <f t="shared" si="200"/>
        <v>7.2777340676632579E-2</v>
      </c>
      <c r="BZ76" s="131">
        <f t="shared" si="200"/>
        <v>8.4174337362759227E-2</v>
      </c>
      <c r="CA76" s="132">
        <f t="shared" si="200"/>
        <v>5.8653632526105309E-2</v>
      </c>
      <c r="CB76" s="129">
        <f t="shared" si="200"/>
        <v>4.9280418665503707E-2</v>
      </c>
      <c r="CC76" s="130">
        <f t="shared" si="200"/>
        <v>0.13073895933537386</v>
      </c>
      <c r="CD76" s="131">
        <f t="shared" si="200"/>
        <v>4.6353807223372442E-2</v>
      </c>
      <c r="CE76" s="132">
        <f t="shared" si="200"/>
        <v>7.982957730687297E-2</v>
      </c>
      <c r="CF76" s="129">
        <f t="shared" si="200"/>
        <v>7.4008810572687225E-2</v>
      </c>
      <c r="CG76" s="130">
        <f t="shared" si="200"/>
        <v>8.9777195281782435E-2</v>
      </c>
      <c r="CH76" s="131">
        <f t="shared" si="200"/>
        <v>7.5168287210172033E-2</v>
      </c>
      <c r="CI76" s="129">
        <f t="shared" si="200"/>
        <v>5.8173169634248248E-2</v>
      </c>
      <c r="CJ76" s="135">
        <f t="shared" si="200"/>
        <v>7.09738774321233E-2</v>
      </c>
      <c r="CK76" s="136">
        <f t="shared" si="200"/>
        <v>6.7344520206791131E-2</v>
      </c>
    </row>
    <row r="77" spans="1:89" ht="15" thickTop="1" thickBot="1" x14ac:dyDescent="0.2">
      <c r="A77" s="146" t="s">
        <v>22</v>
      </c>
      <c r="B77" s="196">
        <v>914</v>
      </c>
      <c r="C77" s="197">
        <v>859</v>
      </c>
      <c r="D77" s="198">
        <v>323</v>
      </c>
      <c r="E77" s="199">
        <v>289</v>
      </c>
      <c r="F77" s="196">
        <v>1269</v>
      </c>
      <c r="G77" s="200">
        <v>408</v>
      </c>
      <c r="H77" s="198">
        <v>1122</v>
      </c>
      <c r="I77" s="199">
        <v>901</v>
      </c>
      <c r="J77" s="196">
        <v>138</v>
      </c>
      <c r="K77" s="200">
        <v>367</v>
      </c>
      <c r="L77" s="198">
        <v>354</v>
      </c>
      <c r="M77" s="196">
        <v>1065</v>
      </c>
      <c r="N77" s="201">
        <v>968</v>
      </c>
      <c r="O77" s="202">
        <v>1436</v>
      </c>
      <c r="P77" s="196">
        <v>507</v>
      </c>
      <c r="Q77" s="200">
        <v>530</v>
      </c>
      <c r="R77" s="198">
        <v>746</v>
      </c>
      <c r="S77" s="199">
        <v>507</v>
      </c>
      <c r="T77" s="196">
        <v>121</v>
      </c>
      <c r="U77" s="200">
        <v>191</v>
      </c>
      <c r="V77" s="198">
        <v>344</v>
      </c>
      <c r="W77" s="199">
        <v>770</v>
      </c>
      <c r="X77" s="196">
        <v>442</v>
      </c>
      <c r="Y77" s="200">
        <v>352</v>
      </c>
      <c r="Z77" s="198">
        <v>975</v>
      </c>
      <c r="AA77" s="196">
        <v>1106</v>
      </c>
      <c r="AB77" s="172">
        <f t="shared" si="193"/>
        <v>8223</v>
      </c>
      <c r="AC77" s="173">
        <f t="shared" si="194"/>
        <v>8781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1">B77/B95</f>
        <v>8.2985291447248963E-2</v>
      </c>
      <c r="BK77" s="130">
        <f t="shared" si="201"/>
        <v>7.0629830619963821E-2</v>
      </c>
      <c r="BL77" s="131">
        <f t="shared" si="201"/>
        <v>7.683158896289248E-2</v>
      </c>
      <c r="BM77" s="132">
        <f t="shared" si="201"/>
        <v>5.289165446559297E-2</v>
      </c>
      <c r="BN77" s="129">
        <f t="shared" si="201"/>
        <v>0.10126077242259815</v>
      </c>
      <c r="BO77" s="130">
        <f t="shared" si="201"/>
        <v>3.9193083573487032E-2</v>
      </c>
      <c r="BP77" s="131">
        <f t="shared" si="201"/>
        <v>7.6759937059588154E-2</v>
      </c>
      <c r="BQ77" s="132">
        <f t="shared" si="201"/>
        <v>6.0861929208322077E-2</v>
      </c>
      <c r="BR77" s="129">
        <f t="shared" si="201"/>
        <v>4.6543001686340638E-2</v>
      </c>
      <c r="BS77" s="130">
        <f t="shared" si="201"/>
        <v>0.13253882267966774</v>
      </c>
      <c r="BT77" s="131">
        <f t="shared" si="201"/>
        <v>4.179950407368048E-2</v>
      </c>
      <c r="BU77" s="129">
        <f t="shared" si="201"/>
        <v>0.13064278704612364</v>
      </c>
      <c r="BV77" s="133">
        <f t="shared" si="201"/>
        <v>6.4395955295369872E-2</v>
      </c>
      <c r="BW77" s="134">
        <f t="shared" si="201"/>
        <v>9.7580864365316655E-2</v>
      </c>
      <c r="BX77" s="129">
        <f t="shared" si="201"/>
        <v>6.5827057907037134E-2</v>
      </c>
      <c r="BY77" s="130">
        <f t="shared" si="201"/>
        <v>6.9499082087595074E-2</v>
      </c>
      <c r="BZ77" s="131">
        <f t="shared" si="201"/>
        <v>8.2732616169457693E-2</v>
      </c>
      <c r="CA77" s="132">
        <f t="shared" si="201"/>
        <v>5.6320817596089756E-2</v>
      </c>
      <c r="CB77" s="129">
        <f t="shared" si="201"/>
        <v>5.276929786306149E-2</v>
      </c>
      <c r="CC77" s="130">
        <f t="shared" si="201"/>
        <v>8.3515522518583296E-2</v>
      </c>
      <c r="CD77" s="131">
        <f t="shared" si="201"/>
        <v>3.9567517828387397E-2</v>
      </c>
      <c r="CE77" s="132">
        <f t="shared" si="201"/>
        <v>8.6332548491983407E-2</v>
      </c>
      <c r="CF77" s="129">
        <f t="shared" si="201"/>
        <v>6.4904552129221735E-2</v>
      </c>
      <c r="CG77" s="130">
        <f t="shared" si="201"/>
        <v>7.6889471384884223E-2</v>
      </c>
      <c r="CH77" s="131">
        <f t="shared" si="201"/>
        <v>7.2924457741211673E-2</v>
      </c>
      <c r="CI77" s="129">
        <f t="shared" si="201"/>
        <v>7.1093398470142052E-2</v>
      </c>
      <c r="CJ77" s="135">
        <f t="shared" si="201"/>
        <v>7.0451254722881454E-2</v>
      </c>
      <c r="CK77" s="136">
        <f t="shared" si="201"/>
        <v>7.5408343781667039E-2</v>
      </c>
    </row>
    <row r="78" spans="1:89" ht="15" thickTop="1" thickBot="1" x14ac:dyDescent="0.2">
      <c r="A78" s="137" t="s">
        <v>23</v>
      </c>
      <c r="B78" s="189">
        <v>689</v>
      </c>
      <c r="C78" s="190">
        <v>647</v>
      </c>
      <c r="D78" s="191">
        <v>291</v>
      </c>
      <c r="E78" s="192">
        <v>292</v>
      </c>
      <c r="F78" s="189">
        <v>947</v>
      </c>
      <c r="G78" s="193">
        <v>384</v>
      </c>
      <c r="H78" s="191">
        <v>925</v>
      </c>
      <c r="I78" s="192">
        <v>764</v>
      </c>
      <c r="J78" s="189">
        <v>142</v>
      </c>
      <c r="K78" s="193">
        <v>269</v>
      </c>
      <c r="L78" s="191">
        <v>334</v>
      </c>
      <c r="M78" s="189">
        <v>643</v>
      </c>
      <c r="N78" s="194">
        <v>725</v>
      </c>
      <c r="O78" s="195">
        <v>1052</v>
      </c>
      <c r="P78" s="189">
        <v>472</v>
      </c>
      <c r="Q78" s="193">
        <v>398</v>
      </c>
      <c r="R78" s="191">
        <v>614</v>
      </c>
      <c r="S78" s="192">
        <v>482</v>
      </c>
      <c r="T78" s="189">
        <v>98</v>
      </c>
      <c r="U78" s="193">
        <v>147</v>
      </c>
      <c r="V78" s="191">
        <v>423</v>
      </c>
      <c r="W78" s="192">
        <v>714</v>
      </c>
      <c r="X78" s="189">
        <v>348</v>
      </c>
      <c r="Y78" s="193">
        <v>260</v>
      </c>
      <c r="Z78" s="191">
        <v>902</v>
      </c>
      <c r="AA78" s="189">
        <v>1014</v>
      </c>
      <c r="AB78" s="172">
        <f t="shared" si="193"/>
        <v>6910</v>
      </c>
      <c r="AC78" s="173">
        <f t="shared" si="194"/>
        <v>7066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6.2556745959687673E-2</v>
      </c>
      <c r="BK78" s="130">
        <f t="shared" si="202"/>
        <v>5.3198487090938988E-2</v>
      </c>
      <c r="BL78" s="131">
        <f t="shared" si="202"/>
        <v>6.9219790675547094E-2</v>
      </c>
      <c r="BM78" s="132">
        <f t="shared" si="202"/>
        <v>5.3440702781844804E-2</v>
      </c>
      <c r="BN78" s="129">
        <f t="shared" si="202"/>
        <v>7.556654963293967E-2</v>
      </c>
      <c r="BO78" s="130">
        <f t="shared" si="202"/>
        <v>3.6887608069164267E-2</v>
      </c>
      <c r="BP78" s="131">
        <f t="shared" si="202"/>
        <v>6.3282479304918926E-2</v>
      </c>
      <c r="BQ78" s="132">
        <f t="shared" si="202"/>
        <v>5.1607673601729263E-2</v>
      </c>
      <c r="BR78" s="129">
        <f t="shared" si="202"/>
        <v>4.7892074198988194E-2</v>
      </c>
      <c r="BS78" s="130">
        <f t="shared" si="202"/>
        <v>9.7146984470928135E-2</v>
      </c>
      <c r="BT78" s="131">
        <f t="shared" si="202"/>
        <v>3.9437950171212655E-2</v>
      </c>
      <c r="BU78" s="129">
        <f t="shared" si="202"/>
        <v>7.8876349362119721E-2</v>
      </c>
      <c r="BV78" s="133">
        <f t="shared" si="202"/>
        <v>4.8230441724321449E-2</v>
      </c>
      <c r="BW78" s="134">
        <f t="shared" si="202"/>
        <v>7.1486817069855935E-2</v>
      </c>
      <c r="BX78" s="129">
        <f t="shared" si="202"/>
        <v>6.1282783692547388E-2</v>
      </c>
      <c r="BY78" s="130">
        <f t="shared" si="202"/>
        <v>5.2189876737477055E-2</v>
      </c>
      <c r="BZ78" s="131">
        <f t="shared" si="202"/>
        <v>6.8093600975934351E-2</v>
      </c>
      <c r="CA78" s="132">
        <f t="shared" si="202"/>
        <v>5.3543656965118862E-2</v>
      </c>
      <c r="CB78" s="129">
        <f t="shared" si="202"/>
        <v>4.273877017008286E-2</v>
      </c>
      <c r="CC78" s="130">
        <f t="shared" si="202"/>
        <v>6.4276344556187151E-2</v>
      </c>
      <c r="CD78" s="131">
        <f t="shared" si="202"/>
        <v>4.8654244306418216E-2</v>
      </c>
      <c r="CE78" s="132">
        <f t="shared" si="202"/>
        <v>8.0053817692566434E-2</v>
      </c>
      <c r="CF78" s="129">
        <f t="shared" si="202"/>
        <v>5.1101321585903081E-2</v>
      </c>
      <c r="CG78" s="130">
        <f t="shared" si="202"/>
        <v>5.6793359545653122E-2</v>
      </c>
      <c r="CH78" s="131">
        <f t="shared" si="202"/>
        <v>6.7464472700074801E-2</v>
      </c>
      <c r="CI78" s="129">
        <f t="shared" si="202"/>
        <v>6.5179661888538923E-2</v>
      </c>
      <c r="CJ78" s="135">
        <f t="shared" si="202"/>
        <v>5.920201509608547E-2</v>
      </c>
      <c r="CK78" s="136">
        <f t="shared" si="202"/>
        <v>6.0680487092729676E-2</v>
      </c>
    </row>
    <row r="79" spans="1:89" ht="14" thickTop="1" x14ac:dyDescent="0.15">
      <c r="A79" s="146" t="s">
        <v>24</v>
      </c>
      <c r="B79" s="203">
        <v>577</v>
      </c>
      <c r="C79" s="197">
        <v>605</v>
      </c>
      <c r="D79" s="198">
        <v>247</v>
      </c>
      <c r="E79" s="199">
        <v>249</v>
      </c>
      <c r="F79" s="196">
        <v>827</v>
      </c>
      <c r="G79" s="200">
        <v>345</v>
      </c>
      <c r="H79" s="198">
        <v>770</v>
      </c>
      <c r="I79" s="199">
        <v>822</v>
      </c>
      <c r="J79" s="196">
        <v>140</v>
      </c>
      <c r="K79" s="200">
        <v>157</v>
      </c>
      <c r="L79" s="198">
        <v>361</v>
      </c>
      <c r="M79" s="196">
        <v>599</v>
      </c>
      <c r="N79" s="201">
        <v>696</v>
      </c>
      <c r="O79" s="204">
        <v>915</v>
      </c>
      <c r="P79" s="196">
        <v>394</v>
      </c>
      <c r="Q79" s="200">
        <v>372</v>
      </c>
      <c r="R79" s="198">
        <v>598</v>
      </c>
      <c r="S79" s="199">
        <v>468</v>
      </c>
      <c r="T79" s="196">
        <v>150</v>
      </c>
      <c r="U79" s="200">
        <v>124</v>
      </c>
      <c r="V79" s="198">
        <v>392</v>
      </c>
      <c r="W79" s="205">
        <v>633</v>
      </c>
      <c r="X79" s="196">
        <v>371</v>
      </c>
      <c r="Y79" s="200">
        <v>241</v>
      </c>
      <c r="Z79" s="198">
        <v>766</v>
      </c>
      <c r="AA79" s="196">
        <v>930</v>
      </c>
      <c r="AB79" s="172">
        <f t="shared" si="193"/>
        <v>6289</v>
      </c>
      <c r="AC79" s="173">
        <f t="shared" si="194"/>
        <v>6460</v>
      </c>
      <c r="AE79" s="275" t="str">
        <f>$AE$17</f>
        <v>17:00 - 17:59</v>
      </c>
      <c r="AF79" s="126">
        <f t="shared" ref="AF79:AU80" si="203">SUMIF($A$9:$A$32,$AE79,B$71:B$94)</f>
        <v>675</v>
      </c>
      <c r="AG79" s="186">
        <f t="shared" si="203"/>
        <v>1197</v>
      </c>
      <c r="AH79" s="127">
        <f t="shared" si="203"/>
        <v>395</v>
      </c>
      <c r="AI79" s="180">
        <f t="shared" si="203"/>
        <v>500</v>
      </c>
      <c r="AJ79" s="126">
        <f t="shared" si="203"/>
        <v>729</v>
      </c>
      <c r="AK79" s="128">
        <f t="shared" si="203"/>
        <v>1024</v>
      </c>
      <c r="AL79" s="127">
        <f t="shared" si="203"/>
        <v>1029</v>
      </c>
      <c r="AM79" s="180">
        <f t="shared" si="203"/>
        <v>1289</v>
      </c>
      <c r="AN79" s="126">
        <f t="shared" si="203"/>
        <v>378</v>
      </c>
      <c r="AO79" s="128">
        <f t="shared" si="203"/>
        <v>86</v>
      </c>
      <c r="AP79" s="127">
        <f t="shared" si="203"/>
        <v>1103</v>
      </c>
      <c r="AQ79" s="126">
        <f t="shared" si="203"/>
        <v>308</v>
      </c>
      <c r="AR79" s="179">
        <f t="shared" si="203"/>
        <v>1435</v>
      </c>
      <c r="AS79" s="181">
        <f t="shared" si="203"/>
        <v>835</v>
      </c>
      <c r="AT79" s="126">
        <f t="shared" si="203"/>
        <v>704</v>
      </c>
      <c r="AU79" s="128">
        <f t="shared" si="203"/>
        <v>610</v>
      </c>
      <c r="AV79" s="127">
        <f t="shared" ref="AP79:BE80" si="204">SUMIF($A$9:$A$32,$AE79,R$71:R$94)</f>
        <v>593</v>
      </c>
      <c r="AW79" s="180">
        <f t="shared" si="204"/>
        <v>818</v>
      </c>
      <c r="AX79" s="126">
        <f t="shared" si="204"/>
        <v>333</v>
      </c>
      <c r="AY79" s="128">
        <f t="shared" si="204"/>
        <v>67</v>
      </c>
      <c r="AZ79" s="127">
        <f t="shared" si="204"/>
        <v>901</v>
      </c>
      <c r="BA79" s="180">
        <f t="shared" si="204"/>
        <v>482</v>
      </c>
      <c r="BB79" s="126">
        <f t="shared" si="204"/>
        <v>692</v>
      </c>
      <c r="BC79" s="128">
        <f t="shared" si="204"/>
        <v>265</v>
      </c>
      <c r="BD79" s="184">
        <f t="shared" si="204"/>
        <v>976</v>
      </c>
      <c r="BE79" s="185">
        <f t="shared" si="204"/>
        <v>1190</v>
      </c>
      <c r="BF79" s="170">
        <f>AF79+AH79+AJ79+AL79+AN79+AP79+AR79+AT79+AV79+AX79+AZ79+BB79+BD79</f>
        <v>9943</v>
      </c>
      <c r="BG79" s="171">
        <f>AG79+AI79+AK79+AM79+AO79+AQ79+AS79+AU79+AW79+AY79+BA79+BC79+BE79</f>
        <v>8671</v>
      </c>
      <c r="BI79" s="146" t="s">
        <v>24</v>
      </c>
      <c r="BJ79" s="129">
        <f t="shared" ref="BJ79:CK79" si="205">B79/B95</f>
        <v>5.2387869983657166E-2</v>
      </c>
      <c r="BK79" s="130">
        <f t="shared" si="205"/>
        <v>4.9745107712547282E-2</v>
      </c>
      <c r="BL79" s="131">
        <f t="shared" si="205"/>
        <v>5.8753568030447192E-2</v>
      </c>
      <c r="BM79" s="132">
        <f t="shared" si="205"/>
        <v>4.5571010248901901E-2</v>
      </c>
      <c r="BN79" s="129">
        <f t="shared" si="205"/>
        <v>6.5991062879029685E-2</v>
      </c>
      <c r="BO79" s="130">
        <f t="shared" si="205"/>
        <v>3.3141210374639768E-2</v>
      </c>
      <c r="BP79" s="131">
        <f t="shared" si="205"/>
        <v>5.2678388178148731E-2</v>
      </c>
      <c r="BQ79" s="132">
        <f t="shared" si="205"/>
        <v>5.5525533639556875E-2</v>
      </c>
      <c r="BR79" s="129">
        <f t="shared" si="205"/>
        <v>4.7217537942664416E-2</v>
      </c>
      <c r="BS79" s="130">
        <f t="shared" si="205"/>
        <v>5.6699169375225712E-2</v>
      </c>
      <c r="BT79" s="131">
        <f t="shared" si="205"/>
        <v>4.262604793954422E-2</v>
      </c>
      <c r="BU79" s="129">
        <f t="shared" si="205"/>
        <v>7.3478900883218845E-2</v>
      </c>
      <c r="BV79" s="133">
        <f t="shared" si="205"/>
        <v>4.6301224055348589E-2</v>
      </c>
      <c r="BW79" s="134">
        <f t="shared" si="205"/>
        <v>6.2177222071215003E-2</v>
      </c>
      <c r="BX79" s="129">
        <f t="shared" si="205"/>
        <v>5.1155544014541678E-2</v>
      </c>
      <c r="BY79" s="130">
        <f t="shared" si="205"/>
        <v>4.878048780487805E-2</v>
      </c>
      <c r="BZ79" s="131">
        <f t="shared" si="205"/>
        <v>6.6319174891870905E-2</v>
      </c>
      <c r="CA79" s="132">
        <f t="shared" si="205"/>
        <v>5.1988447011775164E-2</v>
      </c>
      <c r="CB79" s="129">
        <f t="shared" si="205"/>
        <v>6.5416484954208459E-2</v>
      </c>
      <c r="CC79" s="130">
        <f t="shared" si="205"/>
        <v>5.4219501530389159E-2</v>
      </c>
      <c r="CD79" s="131">
        <f t="shared" si="205"/>
        <v>4.5088566827697261E-2</v>
      </c>
      <c r="CE79" s="132">
        <f t="shared" si="205"/>
        <v>7.0972082071981163E-2</v>
      </c>
      <c r="CF79" s="129">
        <f t="shared" si="205"/>
        <v>5.4478707782672539E-2</v>
      </c>
      <c r="CG79" s="130">
        <f t="shared" si="205"/>
        <v>5.2643075578855399E-2</v>
      </c>
      <c r="CH79" s="131">
        <f t="shared" si="205"/>
        <v>5.7292445774121167E-2</v>
      </c>
      <c r="CI79" s="129">
        <f t="shared" si="205"/>
        <v>5.9780163270553452E-2</v>
      </c>
      <c r="CJ79" s="135">
        <f t="shared" si="205"/>
        <v>5.3881544564295447E-2</v>
      </c>
      <c r="CK79" s="136">
        <f t="shared" si="205"/>
        <v>5.5476358140253854E-2</v>
      </c>
    </row>
    <row r="80" spans="1:89" x14ac:dyDescent="0.15">
      <c r="A80" s="137" t="s">
        <v>25</v>
      </c>
      <c r="B80" s="206">
        <v>545</v>
      </c>
      <c r="C80" s="190">
        <v>607</v>
      </c>
      <c r="D80" s="191">
        <v>181</v>
      </c>
      <c r="E80" s="192">
        <v>267</v>
      </c>
      <c r="F80" s="189">
        <v>637</v>
      </c>
      <c r="G80" s="193">
        <v>383</v>
      </c>
      <c r="H80" s="191">
        <v>734</v>
      </c>
      <c r="I80" s="192">
        <v>713</v>
      </c>
      <c r="J80" s="189">
        <v>172</v>
      </c>
      <c r="K80" s="190">
        <v>146</v>
      </c>
      <c r="L80" s="191">
        <v>385</v>
      </c>
      <c r="M80" s="189">
        <v>452</v>
      </c>
      <c r="N80" s="194">
        <v>689</v>
      </c>
      <c r="O80" s="207">
        <v>675</v>
      </c>
      <c r="P80" s="189">
        <v>332</v>
      </c>
      <c r="Q80" s="190">
        <v>347</v>
      </c>
      <c r="R80" s="191">
        <v>551</v>
      </c>
      <c r="S80" s="192">
        <v>392</v>
      </c>
      <c r="T80" s="198">
        <v>93</v>
      </c>
      <c r="U80" s="189">
        <v>104</v>
      </c>
      <c r="V80" s="191">
        <v>414</v>
      </c>
      <c r="W80" s="208">
        <v>539</v>
      </c>
      <c r="X80" s="189">
        <v>264</v>
      </c>
      <c r="Y80" s="193">
        <v>183</v>
      </c>
      <c r="Z80" s="191">
        <v>836</v>
      </c>
      <c r="AA80" s="189">
        <v>925</v>
      </c>
      <c r="AB80" s="172">
        <f t="shared" si="193"/>
        <v>5833</v>
      </c>
      <c r="AC80" s="173">
        <f t="shared" si="194"/>
        <v>5733</v>
      </c>
      <c r="AE80" s="277" t="str">
        <f>$AE$18</f>
        <v>18:00 - 18:59</v>
      </c>
      <c r="AF80" s="126">
        <f t="shared" si="203"/>
        <v>639</v>
      </c>
      <c r="AG80" s="190">
        <f t="shared" si="203"/>
        <v>1570</v>
      </c>
      <c r="AH80" s="191">
        <f t="shared" si="203"/>
        <v>240</v>
      </c>
      <c r="AI80" s="192">
        <f t="shared" si="203"/>
        <v>528</v>
      </c>
      <c r="AJ80" s="278">
        <f t="shared" si="203"/>
        <v>512</v>
      </c>
      <c r="AK80" s="193">
        <f t="shared" si="203"/>
        <v>1268</v>
      </c>
      <c r="AL80" s="191">
        <f t="shared" si="203"/>
        <v>956</v>
      </c>
      <c r="AM80" s="192">
        <f t="shared" si="203"/>
        <v>1510</v>
      </c>
      <c r="AN80" s="278">
        <f t="shared" si="203"/>
        <v>260</v>
      </c>
      <c r="AO80" s="193">
        <f t="shared" si="203"/>
        <v>95</v>
      </c>
      <c r="AP80" s="191">
        <f t="shared" si="204"/>
        <v>885</v>
      </c>
      <c r="AQ80" s="278">
        <f t="shared" si="204"/>
        <v>304</v>
      </c>
      <c r="AR80" s="194">
        <f t="shared" si="204"/>
        <v>1149</v>
      </c>
      <c r="AS80" s="195">
        <f t="shared" si="204"/>
        <v>935</v>
      </c>
      <c r="AT80" s="278">
        <f t="shared" si="204"/>
        <v>497</v>
      </c>
      <c r="AU80" s="193">
        <f t="shared" si="204"/>
        <v>639</v>
      </c>
      <c r="AV80" s="191">
        <f t="shared" si="204"/>
        <v>500</v>
      </c>
      <c r="AW80" s="192">
        <f t="shared" si="204"/>
        <v>804</v>
      </c>
      <c r="AX80" s="278">
        <f t="shared" si="204"/>
        <v>241</v>
      </c>
      <c r="AY80" s="193">
        <f t="shared" si="204"/>
        <v>52</v>
      </c>
      <c r="AZ80" s="191">
        <f t="shared" si="204"/>
        <v>817</v>
      </c>
      <c r="BA80" s="192">
        <f t="shared" si="204"/>
        <v>488</v>
      </c>
      <c r="BB80" s="278">
        <f t="shared" si="204"/>
        <v>561</v>
      </c>
      <c r="BC80" s="193">
        <f t="shared" si="204"/>
        <v>296</v>
      </c>
      <c r="BD80" s="191">
        <f t="shared" si="204"/>
        <v>752</v>
      </c>
      <c r="BE80" s="278">
        <f t="shared" si="204"/>
        <v>1354</v>
      </c>
      <c r="BF80" s="172">
        <f>SUM(AF80,AH80,AJ80,AL80,AN80,AP80,AR80,AT80,AV80,AX80,AZ80,BB80,BD80)</f>
        <v>8009</v>
      </c>
      <c r="BG80" s="173">
        <f>SUM(AG80,AI80,AK80,AM80,AO80,AQ80,AS80,AU80,AW80,AY80,BA80,BC80,BE80)</f>
        <v>9843</v>
      </c>
      <c r="BI80" s="137" t="s">
        <v>25</v>
      </c>
      <c r="BJ80" s="129">
        <f t="shared" ref="BJ80:CK80" si="206">B80/B95</f>
        <v>4.9482476847648449E-2</v>
      </c>
      <c r="BK80" s="130">
        <f t="shared" si="206"/>
        <v>4.9909554349613548E-2</v>
      </c>
      <c r="BL80" s="131">
        <f t="shared" si="206"/>
        <v>4.3054234062797334E-2</v>
      </c>
      <c r="BM80" s="132">
        <f t="shared" si="206"/>
        <v>4.8865300146412882E-2</v>
      </c>
      <c r="BN80" s="129">
        <f t="shared" si="206"/>
        <v>5.0829875518672199E-2</v>
      </c>
      <c r="BO80" s="130">
        <f t="shared" si="206"/>
        <v>3.6791546589817481E-2</v>
      </c>
      <c r="BP80" s="131">
        <f t="shared" si="206"/>
        <v>5.0215502497092425E-2</v>
      </c>
      <c r="BQ80" s="132">
        <f t="shared" si="206"/>
        <v>4.816265874088084E-2</v>
      </c>
      <c r="BR80" s="129">
        <f t="shared" si="206"/>
        <v>5.8010118043844858E-2</v>
      </c>
      <c r="BS80" s="130">
        <f t="shared" si="206"/>
        <v>5.27266161068978E-2</v>
      </c>
      <c r="BT80" s="131">
        <f t="shared" si="206"/>
        <v>4.5459912622505608E-2</v>
      </c>
      <c r="BU80" s="129">
        <f t="shared" si="206"/>
        <v>5.5446516192345439E-2</v>
      </c>
      <c r="BV80" s="133">
        <f t="shared" si="206"/>
        <v>4.5835550824906868E-2</v>
      </c>
      <c r="BW80" s="134">
        <f t="shared" si="206"/>
        <v>4.5868442511552053E-2</v>
      </c>
      <c r="BX80" s="129">
        <f t="shared" si="206"/>
        <v>4.3105686834588416E-2</v>
      </c>
      <c r="BY80" s="130">
        <f t="shared" si="206"/>
        <v>4.5502229215840545E-2</v>
      </c>
      <c r="BZ80" s="131">
        <f t="shared" si="206"/>
        <v>6.1106798269934565E-2</v>
      </c>
      <c r="CA80" s="132">
        <f t="shared" si="206"/>
        <v>4.3545878693623641E-2</v>
      </c>
      <c r="CB80" s="129">
        <f t="shared" si="206"/>
        <v>4.0558220671609246E-2</v>
      </c>
      <c r="CC80" s="130">
        <f t="shared" si="206"/>
        <v>4.5474420638390904E-2</v>
      </c>
      <c r="CD80" s="131">
        <f t="shared" si="206"/>
        <v>4.7619047619047616E-2</v>
      </c>
      <c r="CE80" s="132">
        <f t="shared" si="206"/>
        <v>6.0432783944388384E-2</v>
      </c>
      <c r="CF80" s="129">
        <f t="shared" si="206"/>
        <v>3.8766519823788544E-2</v>
      </c>
      <c r="CG80" s="130">
        <f t="shared" si="206"/>
        <v>3.9973787680209698E-2</v>
      </c>
      <c r="CH80" s="131">
        <f t="shared" si="206"/>
        <v>6.2528047868362011E-2</v>
      </c>
      <c r="CI80" s="129">
        <f t="shared" si="206"/>
        <v>5.9458764543292408E-2</v>
      </c>
      <c r="CJ80" s="135">
        <f t="shared" si="206"/>
        <v>4.997472562307765E-2</v>
      </c>
      <c r="CK80" s="136">
        <f t="shared" si="206"/>
        <v>4.9233120931590608E-2</v>
      </c>
    </row>
    <row r="81" spans="1:89" ht="14" thickBot="1" x14ac:dyDescent="0.2">
      <c r="A81" s="146" t="s">
        <v>26</v>
      </c>
      <c r="B81" s="203">
        <v>455</v>
      </c>
      <c r="C81" s="197">
        <v>592</v>
      </c>
      <c r="D81" s="198">
        <v>218</v>
      </c>
      <c r="E81" s="199">
        <v>307</v>
      </c>
      <c r="F81" s="196">
        <v>547</v>
      </c>
      <c r="G81" s="200">
        <v>396</v>
      </c>
      <c r="H81" s="198">
        <v>773</v>
      </c>
      <c r="I81" s="199">
        <v>782</v>
      </c>
      <c r="J81" s="196">
        <v>173</v>
      </c>
      <c r="K81" s="197">
        <v>147</v>
      </c>
      <c r="L81" s="198">
        <v>336</v>
      </c>
      <c r="M81" s="196">
        <v>384</v>
      </c>
      <c r="N81" s="201">
        <v>702</v>
      </c>
      <c r="O81" s="204">
        <v>645</v>
      </c>
      <c r="P81" s="196">
        <v>358</v>
      </c>
      <c r="Q81" s="197">
        <v>285</v>
      </c>
      <c r="R81" s="198">
        <v>460</v>
      </c>
      <c r="S81" s="199">
        <v>465</v>
      </c>
      <c r="T81" s="196">
        <v>67</v>
      </c>
      <c r="U81" s="200">
        <v>111</v>
      </c>
      <c r="V81" s="198">
        <v>399</v>
      </c>
      <c r="W81" s="205">
        <v>476</v>
      </c>
      <c r="X81" s="196">
        <v>257</v>
      </c>
      <c r="Y81" s="200">
        <v>199</v>
      </c>
      <c r="Z81" s="198">
        <v>760</v>
      </c>
      <c r="AA81" s="196">
        <v>1038</v>
      </c>
      <c r="AB81" s="172">
        <f t="shared" si="193"/>
        <v>5505</v>
      </c>
      <c r="AC81" s="173">
        <f t="shared" si="194"/>
        <v>5827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4.1311058652623932E-2</v>
      </c>
      <c r="BK81" s="130">
        <f t="shared" si="207"/>
        <v>4.8676204571616512E-2</v>
      </c>
      <c r="BL81" s="131">
        <f t="shared" si="207"/>
        <v>5.1855375832540435E-2</v>
      </c>
      <c r="BM81" s="132">
        <f t="shared" si="207"/>
        <v>5.6185944363103951E-2</v>
      </c>
      <c r="BN81" s="129">
        <f t="shared" si="207"/>
        <v>4.3648260453239704E-2</v>
      </c>
      <c r="BO81" s="130">
        <f t="shared" si="207"/>
        <v>3.804034582132565E-2</v>
      </c>
      <c r="BP81" s="131">
        <f t="shared" si="207"/>
        <v>5.2883628651570092E-2</v>
      </c>
      <c r="BQ81" s="132">
        <f t="shared" si="207"/>
        <v>5.282356119967576E-2</v>
      </c>
      <c r="BR81" s="129">
        <f t="shared" si="207"/>
        <v>5.8347386172006743E-2</v>
      </c>
      <c r="BS81" s="130">
        <f t="shared" si="207"/>
        <v>5.3087757313109427E-2</v>
      </c>
      <c r="BT81" s="131">
        <f t="shared" si="207"/>
        <v>3.9674105561459443E-2</v>
      </c>
      <c r="BU81" s="129">
        <f t="shared" si="207"/>
        <v>4.7105004906771344E-2</v>
      </c>
      <c r="BV81" s="133">
        <f t="shared" si="207"/>
        <v>4.6700372538584355E-2</v>
      </c>
      <c r="BW81" s="134">
        <f t="shared" si="207"/>
        <v>4.3829845066594181E-2</v>
      </c>
      <c r="BX81" s="129">
        <f t="shared" si="207"/>
        <v>4.6481433393923653E-2</v>
      </c>
      <c r="BY81" s="130">
        <f t="shared" si="207"/>
        <v>3.7372147915027534E-2</v>
      </c>
      <c r="BZ81" s="131">
        <f t="shared" si="207"/>
        <v>5.1014749916823775E-2</v>
      </c>
      <c r="CA81" s="132">
        <f t="shared" si="207"/>
        <v>5.1655187736058657E-2</v>
      </c>
      <c r="CB81" s="129">
        <f t="shared" si="207"/>
        <v>2.9219363279546447E-2</v>
      </c>
      <c r="CC81" s="130">
        <f t="shared" si="207"/>
        <v>4.8535198950590296E-2</v>
      </c>
      <c r="CD81" s="131">
        <f t="shared" si="207"/>
        <v>4.5893719806763288E-2</v>
      </c>
      <c r="CE81" s="132">
        <f t="shared" si="207"/>
        <v>5.3369211795044287E-2</v>
      </c>
      <c r="CF81" s="129">
        <f t="shared" si="207"/>
        <v>3.7738619676945667E-2</v>
      </c>
      <c r="CG81" s="130">
        <f t="shared" si="207"/>
        <v>4.3468763652249894E-2</v>
      </c>
      <c r="CH81" s="131">
        <f t="shared" si="207"/>
        <v>5.6843679880329095E-2</v>
      </c>
      <c r="CI81" s="129">
        <f t="shared" si="207"/>
        <v>6.6722375779391913E-2</v>
      </c>
      <c r="CJ81" s="135">
        <f t="shared" si="207"/>
        <v>4.7164557612728003E-2</v>
      </c>
      <c r="CK81" s="136">
        <f t="shared" si="207"/>
        <v>5.0040362056232073E-2</v>
      </c>
    </row>
    <row r="82" spans="1:89" ht="15" thickTop="1" thickBot="1" x14ac:dyDescent="0.2">
      <c r="A82" s="137" t="s">
        <v>27</v>
      </c>
      <c r="B82" s="206">
        <v>386</v>
      </c>
      <c r="C82" s="190">
        <v>612</v>
      </c>
      <c r="D82" s="191">
        <v>192</v>
      </c>
      <c r="E82" s="192">
        <v>307</v>
      </c>
      <c r="F82" s="189">
        <v>540</v>
      </c>
      <c r="G82" s="193">
        <v>382</v>
      </c>
      <c r="H82" s="191">
        <v>759</v>
      </c>
      <c r="I82" s="192">
        <v>631</v>
      </c>
      <c r="J82" s="189">
        <v>163</v>
      </c>
      <c r="K82" s="190">
        <v>115</v>
      </c>
      <c r="L82" s="191">
        <v>404</v>
      </c>
      <c r="M82" s="189">
        <v>325</v>
      </c>
      <c r="N82" s="194">
        <v>772</v>
      </c>
      <c r="O82" s="207">
        <v>611</v>
      </c>
      <c r="P82" s="189">
        <v>398</v>
      </c>
      <c r="Q82" s="190">
        <v>288</v>
      </c>
      <c r="R82" s="191">
        <v>437</v>
      </c>
      <c r="S82" s="192">
        <v>416</v>
      </c>
      <c r="T82" s="189">
        <v>121</v>
      </c>
      <c r="U82" s="193">
        <v>75</v>
      </c>
      <c r="V82" s="191">
        <v>463</v>
      </c>
      <c r="W82" s="208">
        <v>520</v>
      </c>
      <c r="X82" s="189">
        <v>292</v>
      </c>
      <c r="Y82" s="193">
        <v>197</v>
      </c>
      <c r="Z82" s="191">
        <v>858</v>
      </c>
      <c r="AA82" s="189">
        <v>1000</v>
      </c>
      <c r="AB82" s="172">
        <f t="shared" si="193"/>
        <v>5785</v>
      </c>
      <c r="AC82" s="173">
        <f t="shared" si="194"/>
        <v>5479</v>
      </c>
      <c r="AE82" s="269" t="s">
        <v>13</v>
      </c>
      <c r="AF82" s="20">
        <f t="shared" ref="AF82:BG82" si="208">SUM(AF79:AF81)</f>
        <v>1314</v>
      </c>
      <c r="AG82" s="21">
        <f t="shared" si="208"/>
        <v>2767</v>
      </c>
      <c r="AH82" s="20">
        <f t="shared" si="208"/>
        <v>635</v>
      </c>
      <c r="AI82" s="21">
        <f t="shared" si="208"/>
        <v>1028</v>
      </c>
      <c r="AJ82" s="20">
        <f t="shared" si="208"/>
        <v>1241</v>
      </c>
      <c r="AK82" s="21">
        <f t="shared" si="208"/>
        <v>2292</v>
      </c>
      <c r="AL82" s="20">
        <f t="shared" si="208"/>
        <v>1985</v>
      </c>
      <c r="AM82" s="21">
        <f t="shared" si="208"/>
        <v>2799</v>
      </c>
      <c r="AN82" s="20">
        <f t="shared" si="208"/>
        <v>638</v>
      </c>
      <c r="AO82" s="21">
        <f t="shared" si="208"/>
        <v>181</v>
      </c>
      <c r="AP82" s="20">
        <f t="shared" si="208"/>
        <v>1988</v>
      </c>
      <c r="AQ82" s="21">
        <f t="shared" si="208"/>
        <v>612</v>
      </c>
      <c r="AR82" s="20">
        <f t="shared" si="208"/>
        <v>2584</v>
      </c>
      <c r="AS82" s="21">
        <f t="shared" si="208"/>
        <v>1770</v>
      </c>
      <c r="AT82" s="20">
        <f t="shared" si="208"/>
        <v>1201</v>
      </c>
      <c r="AU82" s="21">
        <f t="shared" si="208"/>
        <v>1249</v>
      </c>
      <c r="AV82" s="20">
        <f t="shared" si="208"/>
        <v>1093</v>
      </c>
      <c r="AW82" s="21">
        <f t="shared" si="208"/>
        <v>1622</v>
      </c>
      <c r="AX82" s="20">
        <f t="shared" si="208"/>
        <v>574</v>
      </c>
      <c r="AY82" s="21">
        <f t="shared" si="208"/>
        <v>119</v>
      </c>
      <c r="AZ82" s="20">
        <f t="shared" si="208"/>
        <v>1718</v>
      </c>
      <c r="BA82" s="21">
        <f t="shared" si="208"/>
        <v>970</v>
      </c>
      <c r="BB82" s="20">
        <f t="shared" si="208"/>
        <v>1253</v>
      </c>
      <c r="BC82" s="21">
        <f t="shared" si="208"/>
        <v>561</v>
      </c>
      <c r="BD82" s="20">
        <f t="shared" si="208"/>
        <v>1728</v>
      </c>
      <c r="BE82" s="21">
        <f t="shared" si="208"/>
        <v>2544</v>
      </c>
      <c r="BF82" s="174">
        <f t="shared" si="208"/>
        <v>17952</v>
      </c>
      <c r="BG82" s="175">
        <f t="shared" si="208"/>
        <v>18514</v>
      </c>
      <c r="BI82" s="137" t="s">
        <v>27</v>
      </c>
      <c r="BJ82" s="129">
        <f t="shared" ref="BJ82:CK82" si="209">B82/B95</f>
        <v>3.5046304703105137E-2</v>
      </c>
      <c r="BK82" s="130">
        <f t="shared" si="209"/>
        <v>5.0320670942279232E-2</v>
      </c>
      <c r="BL82" s="131">
        <f t="shared" si="209"/>
        <v>4.5670789724072312E-2</v>
      </c>
      <c r="BM82" s="132">
        <f t="shared" si="209"/>
        <v>5.6185944363103951E-2</v>
      </c>
      <c r="BN82" s="129">
        <f t="shared" si="209"/>
        <v>4.3089690392594956E-2</v>
      </c>
      <c r="BO82" s="130">
        <f t="shared" si="209"/>
        <v>3.6695485110470702E-2</v>
      </c>
      <c r="BP82" s="131">
        <f t="shared" si="209"/>
        <v>5.1925839775603749E-2</v>
      </c>
      <c r="BQ82" s="132">
        <f t="shared" si="209"/>
        <v>4.2623615239124564E-2</v>
      </c>
      <c r="BR82" s="129">
        <f t="shared" si="209"/>
        <v>5.497470489038786E-2</v>
      </c>
      <c r="BS82" s="130">
        <f t="shared" si="209"/>
        <v>4.1531238714337303E-2</v>
      </c>
      <c r="BT82" s="131">
        <f t="shared" si="209"/>
        <v>4.7703388829850042E-2</v>
      </c>
      <c r="BU82" s="129">
        <f t="shared" si="209"/>
        <v>3.9867517173699706E-2</v>
      </c>
      <c r="BV82" s="133">
        <f t="shared" si="209"/>
        <v>5.13571048430016E-2</v>
      </c>
      <c r="BW82" s="134">
        <f t="shared" si="209"/>
        <v>4.1519434628975262E-2</v>
      </c>
      <c r="BX82" s="129">
        <f t="shared" si="209"/>
        <v>5.167488963905479E-2</v>
      </c>
      <c r="BY82" s="130">
        <f t="shared" si="209"/>
        <v>3.7765538945712038E-2</v>
      </c>
      <c r="BZ82" s="131">
        <f t="shared" si="209"/>
        <v>4.846401242098259E-2</v>
      </c>
      <c r="CA82" s="132">
        <f t="shared" si="209"/>
        <v>4.6211952899355702E-2</v>
      </c>
      <c r="CB82" s="129">
        <f t="shared" si="209"/>
        <v>5.276929786306149E-2</v>
      </c>
      <c r="CC82" s="130">
        <f t="shared" si="209"/>
        <v>3.279405334499344E-2</v>
      </c>
      <c r="CD82" s="131">
        <f t="shared" si="209"/>
        <v>5.3255118472509778E-2</v>
      </c>
      <c r="CE82" s="132">
        <f t="shared" si="209"/>
        <v>5.8302500280300484E-2</v>
      </c>
      <c r="CF82" s="129">
        <f t="shared" si="209"/>
        <v>4.2878120411160056E-2</v>
      </c>
      <c r="CG82" s="130">
        <f t="shared" si="209"/>
        <v>4.3031891655744864E-2</v>
      </c>
      <c r="CH82" s="131">
        <f t="shared" si="209"/>
        <v>6.4173522812266265E-2</v>
      </c>
      <c r="CI82" s="129">
        <f t="shared" si="209"/>
        <v>6.4279745452208006E-2</v>
      </c>
      <c r="CJ82" s="135">
        <f t="shared" si="209"/>
        <v>4.9563481524002091E-2</v>
      </c>
      <c r="CK82" s="136">
        <f t="shared" si="209"/>
        <v>4.7051852360750906E-2</v>
      </c>
    </row>
    <row r="83" spans="1:89" ht="14" thickTop="1" x14ac:dyDescent="0.15">
      <c r="A83" s="146" t="s">
        <v>28</v>
      </c>
      <c r="B83" s="203">
        <v>436</v>
      </c>
      <c r="C83" s="197">
        <v>845</v>
      </c>
      <c r="D83" s="198">
        <v>243</v>
      </c>
      <c r="E83" s="199">
        <v>353</v>
      </c>
      <c r="F83" s="196">
        <v>521</v>
      </c>
      <c r="G83" s="200">
        <v>721</v>
      </c>
      <c r="H83" s="198">
        <v>820</v>
      </c>
      <c r="I83" s="199">
        <v>1069</v>
      </c>
      <c r="J83" s="196">
        <v>239</v>
      </c>
      <c r="K83" s="197">
        <v>97</v>
      </c>
      <c r="L83" s="198">
        <v>599</v>
      </c>
      <c r="M83" s="196">
        <v>301</v>
      </c>
      <c r="N83" s="201">
        <v>894</v>
      </c>
      <c r="O83" s="204">
        <v>700</v>
      </c>
      <c r="P83" s="196">
        <v>472</v>
      </c>
      <c r="Q83" s="197">
        <v>328</v>
      </c>
      <c r="R83" s="198">
        <v>534</v>
      </c>
      <c r="S83" s="199">
        <v>561</v>
      </c>
      <c r="T83" s="196">
        <v>183</v>
      </c>
      <c r="U83" s="200">
        <v>55</v>
      </c>
      <c r="V83" s="198">
        <v>592</v>
      </c>
      <c r="W83" s="205">
        <v>455</v>
      </c>
      <c r="X83" s="196">
        <v>458</v>
      </c>
      <c r="Y83" s="200">
        <v>150</v>
      </c>
      <c r="Z83" s="198">
        <v>841</v>
      </c>
      <c r="AA83" s="196">
        <v>889</v>
      </c>
      <c r="AB83" s="172">
        <f t="shared" si="193"/>
        <v>6832</v>
      </c>
      <c r="AC83" s="173">
        <f t="shared" si="194"/>
        <v>6524</v>
      </c>
      <c r="BI83" s="146" t="s">
        <v>28</v>
      </c>
      <c r="BJ83" s="129">
        <f t="shared" ref="BJ83:CK83" si="210">B83/B95</f>
        <v>3.9585981478118759E-2</v>
      </c>
      <c r="BK83" s="130">
        <f t="shared" si="210"/>
        <v>6.9478704160499921E-2</v>
      </c>
      <c r="BL83" s="131">
        <f t="shared" si="210"/>
        <v>5.7802093244529021E-2</v>
      </c>
      <c r="BM83" s="132">
        <f t="shared" si="210"/>
        <v>6.4604685212298688E-2</v>
      </c>
      <c r="BN83" s="129">
        <f t="shared" si="210"/>
        <v>4.1573571656559206E-2</v>
      </c>
      <c r="BO83" s="130">
        <f t="shared" si="210"/>
        <v>6.9260326609029782E-2</v>
      </c>
      <c r="BP83" s="131">
        <f t="shared" si="210"/>
        <v>5.6099062735171373E-2</v>
      </c>
      <c r="BQ83" s="132">
        <f t="shared" si="210"/>
        <v>7.221021345582275E-2</v>
      </c>
      <c r="BR83" s="129">
        <f t="shared" si="210"/>
        <v>8.0607082630691398E-2</v>
      </c>
      <c r="BS83" s="130">
        <f t="shared" si="210"/>
        <v>3.5030697002527991E-2</v>
      </c>
      <c r="BT83" s="131">
        <f t="shared" si="210"/>
        <v>7.0728539378911326E-2</v>
      </c>
      <c r="BU83" s="129">
        <f t="shared" si="210"/>
        <v>3.6923454367026494E-2</v>
      </c>
      <c r="BV83" s="133">
        <f t="shared" si="210"/>
        <v>5.9473124002128792E-2</v>
      </c>
      <c r="BW83" s="134">
        <f t="shared" si="210"/>
        <v>4.756727371568361E-2</v>
      </c>
      <c r="BX83" s="129">
        <f t="shared" si="210"/>
        <v>6.1282783692547388E-2</v>
      </c>
      <c r="BY83" s="130">
        <f t="shared" si="210"/>
        <v>4.3010752688172046E-2</v>
      </c>
      <c r="BZ83" s="131">
        <f t="shared" si="210"/>
        <v>5.9221470555617169E-2</v>
      </c>
      <c r="CA83" s="132">
        <f t="shared" si="210"/>
        <v>6.2319484558986893E-2</v>
      </c>
      <c r="CB83" s="129">
        <f t="shared" si="210"/>
        <v>7.9808111644134316E-2</v>
      </c>
      <c r="CC83" s="130">
        <f t="shared" si="210"/>
        <v>2.4048972452995192E-2</v>
      </c>
      <c r="CD83" s="131">
        <f t="shared" si="210"/>
        <v>6.8092937658155051E-2</v>
      </c>
      <c r="CE83" s="132">
        <f t="shared" si="210"/>
        <v>5.1014687745262924E-2</v>
      </c>
      <c r="CF83" s="129">
        <f t="shared" si="210"/>
        <v>6.7254038179148309E-2</v>
      </c>
      <c r="CG83" s="130">
        <f t="shared" si="210"/>
        <v>3.2765399737876802E-2</v>
      </c>
      <c r="CH83" s="131">
        <f t="shared" si="210"/>
        <v>6.2902019446522059E-2</v>
      </c>
      <c r="CI83" s="129">
        <f t="shared" si="210"/>
        <v>5.7144693707012917E-2</v>
      </c>
      <c r="CJ83" s="135">
        <f t="shared" si="210"/>
        <v>5.8533743435087687E-2</v>
      </c>
      <c r="CK83" s="136">
        <f t="shared" si="210"/>
        <v>5.6025969118733143E-2</v>
      </c>
    </row>
    <row r="84" spans="1:89" x14ac:dyDescent="0.15">
      <c r="A84" s="137" t="s">
        <v>29</v>
      </c>
      <c r="B84" s="206">
        <v>547</v>
      </c>
      <c r="C84" s="190">
        <v>973</v>
      </c>
      <c r="D84" s="191">
        <v>315</v>
      </c>
      <c r="E84" s="192">
        <v>422</v>
      </c>
      <c r="F84" s="189">
        <v>647</v>
      </c>
      <c r="G84" s="193">
        <v>950</v>
      </c>
      <c r="H84" s="191">
        <v>831</v>
      </c>
      <c r="I84" s="192">
        <v>1150</v>
      </c>
      <c r="J84" s="189">
        <v>279</v>
      </c>
      <c r="K84" s="190">
        <v>95</v>
      </c>
      <c r="L84" s="191">
        <v>769</v>
      </c>
      <c r="M84" s="189">
        <v>283</v>
      </c>
      <c r="N84" s="194">
        <v>1075</v>
      </c>
      <c r="O84" s="207">
        <v>760</v>
      </c>
      <c r="P84" s="189">
        <v>653</v>
      </c>
      <c r="Q84" s="190">
        <v>427</v>
      </c>
      <c r="R84" s="191">
        <v>578</v>
      </c>
      <c r="S84" s="192">
        <v>695</v>
      </c>
      <c r="T84" s="189">
        <v>331</v>
      </c>
      <c r="U84" s="193">
        <v>62</v>
      </c>
      <c r="V84" s="191">
        <v>710</v>
      </c>
      <c r="W84" s="208">
        <v>535</v>
      </c>
      <c r="X84" s="189">
        <v>617</v>
      </c>
      <c r="Y84" s="193">
        <v>254</v>
      </c>
      <c r="Z84" s="191">
        <v>936</v>
      </c>
      <c r="AA84" s="189">
        <v>1127</v>
      </c>
      <c r="AB84" s="172">
        <f t="shared" si="193"/>
        <v>8288</v>
      </c>
      <c r="AC84" s="173">
        <f t="shared" si="194"/>
        <v>7733</v>
      </c>
      <c r="BI84" s="137" t="s">
        <v>29</v>
      </c>
      <c r="BJ84" s="129">
        <f t="shared" ref="BJ84:CK84" si="211">B84/B95</f>
        <v>4.9664063918648992E-2</v>
      </c>
      <c r="BK84" s="130">
        <f t="shared" si="211"/>
        <v>8.000328893274132E-2</v>
      </c>
      <c r="BL84" s="131">
        <f t="shared" si="211"/>
        <v>7.4928639391056137E-2</v>
      </c>
      <c r="BM84" s="132">
        <f t="shared" si="211"/>
        <v>7.7232796486090771E-2</v>
      </c>
      <c r="BN84" s="129">
        <f t="shared" si="211"/>
        <v>5.1627832748164695E-2</v>
      </c>
      <c r="BO84" s="130">
        <f t="shared" si="211"/>
        <v>9.1258405379442839E-2</v>
      </c>
      <c r="BP84" s="131">
        <f t="shared" si="211"/>
        <v>5.6851611137716355E-2</v>
      </c>
      <c r="BQ84" s="132">
        <f t="shared" si="211"/>
        <v>7.7681707646581999E-2</v>
      </c>
      <c r="BR84" s="129">
        <f t="shared" si="211"/>
        <v>9.4097807757166946E-2</v>
      </c>
      <c r="BS84" s="130">
        <f t="shared" si="211"/>
        <v>3.4308414590104731E-2</v>
      </c>
      <c r="BT84" s="131">
        <f t="shared" si="211"/>
        <v>9.0801747549887832E-2</v>
      </c>
      <c r="BU84" s="129">
        <f t="shared" si="211"/>
        <v>3.4715407262021589E-2</v>
      </c>
      <c r="BV84" s="133">
        <f t="shared" si="211"/>
        <v>7.1514103246407668E-2</v>
      </c>
      <c r="BW84" s="134">
        <f t="shared" si="211"/>
        <v>5.1644468605599347E-2</v>
      </c>
      <c r="BX84" s="129">
        <f t="shared" si="211"/>
        <v>8.4783173201765774E-2</v>
      </c>
      <c r="BY84" s="130">
        <f t="shared" si="211"/>
        <v>5.5992656700760556E-2</v>
      </c>
      <c r="BZ84" s="131">
        <f t="shared" si="211"/>
        <v>6.4101142286791618E-2</v>
      </c>
      <c r="CA84" s="132">
        <f t="shared" si="211"/>
        <v>7.7205065540990894E-2</v>
      </c>
      <c r="CB84" s="129">
        <f t="shared" si="211"/>
        <v>0.14435237679895332</v>
      </c>
      <c r="CC84" s="130">
        <f t="shared" si="211"/>
        <v>2.710975076519458E-2</v>
      </c>
      <c r="CD84" s="131">
        <f t="shared" si="211"/>
        <v>8.1665516448125142E-2</v>
      </c>
      <c r="CE84" s="132">
        <f t="shared" si="211"/>
        <v>5.9984303173001456E-2</v>
      </c>
      <c r="CF84" s="129">
        <f t="shared" si="211"/>
        <v>9.0602055800293679E-2</v>
      </c>
      <c r="CG84" s="130">
        <f t="shared" si="211"/>
        <v>5.5482743556138053E-2</v>
      </c>
      <c r="CH84" s="131">
        <f t="shared" si="211"/>
        <v>7.0007479431563199E-2</v>
      </c>
      <c r="CI84" s="129">
        <f t="shared" si="211"/>
        <v>7.2443273124638427E-2</v>
      </c>
      <c r="CJ84" s="135">
        <f t="shared" si="211"/>
        <v>7.1008147773712935E-2</v>
      </c>
      <c r="CK84" s="136">
        <f t="shared" si="211"/>
        <v>6.640846400906858E-2</v>
      </c>
    </row>
    <row r="85" spans="1:89" x14ac:dyDescent="0.15">
      <c r="A85" s="146" t="s">
        <v>30</v>
      </c>
      <c r="B85" s="203">
        <v>675</v>
      </c>
      <c r="C85" s="197">
        <v>1197</v>
      </c>
      <c r="D85" s="198">
        <v>395</v>
      </c>
      <c r="E85" s="199">
        <v>500</v>
      </c>
      <c r="F85" s="196">
        <v>729</v>
      </c>
      <c r="G85" s="200">
        <v>1024</v>
      </c>
      <c r="H85" s="198">
        <v>1029</v>
      </c>
      <c r="I85" s="199">
        <v>1289</v>
      </c>
      <c r="J85" s="196">
        <v>378</v>
      </c>
      <c r="K85" s="197">
        <v>86</v>
      </c>
      <c r="L85" s="198">
        <v>1103</v>
      </c>
      <c r="M85" s="196">
        <v>308</v>
      </c>
      <c r="N85" s="201">
        <v>1435</v>
      </c>
      <c r="O85" s="204">
        <v>835</v>
      </c>
      <c r="P85" s="196">
        <v>704</v>
      </c>
      <c r="Q85" s="197">
        <v>610</v>
      </c>
      <c r="R85" s="198">
        <v>593</v>
      </c>
      <c r="S85" s="199">
        <v>818</v>
      </c>
      <c r="T85" s="196">
        <v>333</v>
      </c>
      <c r="U85" s="200">
        <v>67</v>
      </c>
      <c r="V85" s="198">
        <v>901</v>
      </c>
      <c r="W85" s="205">
        <v>482</v>
      </c>
      <c r="X85" s="196">
        <v>692</v>
      </c>
      <c r="Y85" s="200">
        <v>265</v>
      </c>
      <c r="Z85" s="198">
        <v>976</v>
      </c>
      <c r="AA85" s="196">
        <v>1190</v>
      </c>
      <c r="AB85" s="172">
        <f t="shared" si="193"/>
        <v>9943</v>
      </c>
      <c r="AC85" s="173">
        <f t="shared" si="194"/>
        <v>8671</v>
      </c>
      <c r="BI85" s="146" t="s">
        <v>30</v>
      </c>
      <c r="BJ85" s="129">
        <f t="shared" ref="BJ85:CK85" si="212">B85/B95</f>
        <v>6.1285636462683854E-2</v>
      </c>
      <c r="BK85" s="130">
        <f t="shared" si="212"/>
        <v>9.8421312284163787E-2</v>
      </c>
      <c r="BL85" s="131">
        <f t="shared" si="212"/>
        <v>9.3958135109419597E-2</v>
      </c>
      <c r="BM85" s="132">
        <f t="shared" si="212"/>
        <v>9.1508052708638363E-2</v>
      </c>
      <c r="BN85" s="129">
        <f t="shared" si="212"/>
        <v>5.8171082030003193E-2</v>
      </c>
      <c r="BO85" s="130">
        <f t="shared" si="212"/>
        <v>9.8366954851104707E-2</v>
      </c>
      <c r="BP85" s="131">
        <f t="shared" si="212"/>
        <v>7.0397482383526028E-2</v>
      </c>
      <c r="BQ85" s="132">
        <f t="shared" si="212"/>
        <v>8.7071061875168873E-2</v>
      </c>
      <c r="BR85" s="129">
        <f t="shared" si="212"/>
        <v>0.12748735244519394</v>
      </c>
      <c r="BS85" s="130">
        <f t="shared" si="212"/>
        <v>3.1058143734200072E-2</v>
      </c>
      <c r="BT85" s="131">
        <f t="shared" si="212"/>
        <v>0.13023969772110047</v>
      </c>
      <c r="BU85" s="129">
        <f t="shared" si="212"/>
        <v>3.7782139352306184E-2</v>
      </c>
      <c r="BV85" s="133">
        <f t="shared" si="212"/>
        <v>9.546301224055348E-2</v>
      </c>
      <c r="BW85" s="134">
        <f t="shared" si="212"/>
        <v>5.6740962217994018E-2</v>
      </c>
      <c r="BX85" s="129">
        <f t="shared" si="212"/>
        <v>9.140482991430797E-2</v>
      </c>
      <c r="BY85" s="130">
        <f t="shared" si="212"/>
        <v>7.9989509572515077E-2</v>
      </c>
      <c r="BZ85" s="131">
        <f t="shared" si="212"/>
        <v>6.5764666740601094E-2</v>
      </c>
      <c r="CA85" s="132">
        <f t="shared" si="212"/>
        <v>9.0868695845367692E-2</v>
      </c>
      <c r="CB85" s="129">
        <f t="shared" si="212"/>
        <v>0.14522459659834278</v>
      </c>
      <c r="CC85" s="130">
        <f t="shared" si="212"/>
        <v>2.929602098819414E-2</v>
      </c>
      <c r="CD85" s="131">
        <f t="shared" si="212"/>
        <v>0.10363469059121233</v>
      </c>
      <c r="CE85" s="132">
        <f t="shared" si="212"/>
        <v>5.4041932952124679E-2</v>
      </c>
      <c r="CF85" s="129">
        <f t="shared" si="212"/>
        <v>0.10161527165932452</v>
      </c>
      <c r="CG85" s="130">
        <f t="shared" si="212"/>
        <v>5.7885539536915685E-2</v>
      </c>
      <c r="CH85" s="131">
        <f t="shared" si="212"/>
        <v>7.2999252056843683E-2</v>
      </c>
      <c r="CI85" s="129">
        <f t="shared" si="212"/>
        <v>7.6492897088127537E-2</v>
      </c>
      <c r="CJ85" s="135">
        <f t="shared" si="212"/>
        <v>8.5187501606422258E-2</v>
      </c>
      <c r="CK85" s="136">
        <f t="shared" si="212"/>
        <v>7.4463699912405756E-2</v>
      </c>
    </row>
    <row r="86" spans="1:89" x14ac:dyDescent="0.15">
      <c r="A86" s="137" t="s">
        <v>31</v>
      </c>
      <c r="B86" s="206">
        <v>639</v>
      </c>
      <c r="C86" s="190">
        <v>1570</v>
      </c>
      <c r="D86" s="191">
        <v>240</v>
      </c>
      <c r="E86" s="192">
        <v>528</v>
      </c>
      <c r="F86" s="189">
        <v>512</v>
      </c>
      <c r="G86" s="193">
        <v>1268</v>
      </c>
      <c r="H86" s="191">
        <v>956</v>
      </c>
      <c r="I86" s="192">
        <v>1510</v>
      </c>
      <c r="J86" s="189">
        <v>260</v>
      </c>
      <c r="K86" s="190">
        <v>95</v>
      </c>
      <c r="L86" s="191">
        <v>885</v>
      </c>
      <c r="M86" s="189">
        <v>304</v>
      </c>
      <c r="N86" s="194">
        <v>1149</v>
      </c>
      <c r="O86" s="207">
        <v>935</v>
      </c>
      <c r="P86" s="189">
        <v>497</v>
      </c>
      <c r="Q86" s="190">
        <v>639</v>
      </c>
      <c r="R86" s="191">
        <v>500</v>
      </c>
      <c r="S86" s="192">
        <v>804</v>
      </c>
      <c r="T86" s="189">
        <v>241</v>
      </c>
      <c r="U86" s="193">
        <v>52</v>
      </c>
      <c r="V86" s="191">
        <v>817</v>
      </c>
      <c r="W86" s="208">
        <v>488</v>
      </c>
      <c r="X86" s="189">
        <v>561</v>
      </c>
      <c r="Y86" s="193">
        <v>296</v>
      </c>
      <c r="Z86" s="191">
        <v>752</v>
      </c>
      <c r="AA86" s="189">
        <v>1354</v>
      </c>
      <c r="AB86" s="172">
        <f t="shared" si="193"/>
        <v>8009</v>
      </c>
      <c r="AC86" s="173">
        <f t="shared" si="194"/>
        <v>9843</v>
      </c>
      <c r="BI86" s="137" t="s">
        <v>31</v>
      </c>
      <c r="BJ86" s="129">
        <f t="shared" ref="BJ86:CK86" si="213">B86/B95</f>
        <v>5.8017069184674051E-2</v>
      </c>
      <c r="BK86" s="130">
        <f t="shared" si="213"/>
        <v>0.12909061009702352</v>
      </c>
      <c r="BL86" s="131">
        <f t="shared" si="213"/>
        <v>5.7088487155090392E-2</v>
      </c>
      <c r="BM86" s="132">
        <f t="shared" si="213"/>
        <v>9.6632503660322111E-2</v>
      </c>
      <c r="BN86" s="129">
        <f t="shared" si="213"/>
        <v>4.085541015001596E-2</v>
      </c>
      <c r="BO86" s="130">
        <f t="shared" si="213"/>
        <v>0.1218059558117195</v>
      </c>
      <c r="BP86" s="131">
        <f t="shared" si="213"/>
        <v>6.5403297530272964E-2</v>
      </c>
      <c r="BQ86" s="132">
        <f t="shared" si="213"/>
        <v>0.10199945960551203</v>
      </c>
      <c r="BR86" s="129">
        <f t="shared" si="213"/>
        <v>8.7689713322091065E-2</v>
      </c>
      <c r="BS86" s="130">
        <f t="shared" si="213"/>
        <v>3.4308414590104731E-2</v>
      </c>
      <c r="BT86" s="131">
        <f t="shared" si="213"/>
        <v>0.10449876018420121</v>
      </c>
      <c r="BU86" s="129">
        <f t="shared" si="213"/>
        <v>3.7291462217860651E-2</v>
      </c>
      <c r="BV86" s="133">
        <f t="shared" si="213"/>
        <v>7.6436934539648754E-2</v>
      </c>
      <c r="BW86" s="134">
        <f t="shared" si="213"/>
        <v>6.3536287034520245E-2</v>
      </c>
      <c r="BX86" s="129">
        <f t="shared" si="213"/>
        <v>6.4528693845754354E-2</v>
      </c>
      <c r="BY86" s="130">
        <f t="shared" si="213"/>
        <v>8.3792289535798578E-2</v>
      </c>
      <c r="BZ86" s="131">
        <f t="shared" si="213"/>
        <v>5.545081512698237E-2</v>
      </c>
      <c r="CA86" s="132">
        <f t="shared" si="213"/>
        <v>8.9313485892023994E-2</v>
      </c>
      <c r="CB86" s="129">
        <f t="shared" si="213"/>
        <v>0.10510248582642825</v>
      </c>
      <c r="CC86" s="130">
        <f t="shared" si="213"/>
        <v>2.2737210319195452E-2</v>
      </c>
      <c r="CD86" s="131">
        <f t="shared" si="213"/>
        <v>9.3972854842420059E-2</v>
      </c>
      <c r="CE86" s="132">
        <f t="shared" si="213"/>
        <v>5.471465410920507E-2</v>
      </c>
      <c r="CF86" s="129">
        <f t="shared" si="213"/>
        <v>8.2378854625550654E-2</v>
      </c>
      <c r="CG86" s="130">
        <f t="shared" si="213"/>
        <v>6.4657055482743558E-2</v>
      </c>
      <c r="CH86" s="131">
        <f t="shared" si="213"/>
        <v>5.6245325355272997E-2</v>
      </c>
      <c r="CI86" s="129">
        <f t="shared" si="213"/>
        <v>8.703477534228965E-2</v>
      </c>
      <c r="CJ86" s="135">
        <f t="shared" si="213"/>
        <v>6.8617791447836252E-2</v>
      </c>
      <c r="CK86" s="136">
        <f t="shared" si="213"/>
        <v>8.4528450955807841E-2</v>
      </c>
    </row>
    <row r="87" spans="1:89" x14ac:dyDescent="0.15">
      <c r="A87" s="146" t="s">
        <v>32</v>
      </c>
      <c r="B87" s="203">
        <v>612</v>
      </c>
      <c r="C87" s="197">
        <v>961</v>
      </c>
      <c r="D87" s="198">
        <v>155</v>
      </c>
      <c r="E87" s="199">
        <v>360</v>
      </c>
      <c r="F87" s="196">
        <v>454</v>
      </c>
      <c r="G87" s="200">
        <v>959</v>
      </c>
      <c r="H87" s="198">
        <v>837</v>
      </c>
      <c r="I87" s="199">
        <v>1075</v>
      </c>
      <c r="J87" s="196">
        <v>247</v>
      </c>
      <c r="K87" s="197">
        <v>68</v>
      </c>
      <c r="L87" s="198">
        <v>684</v>
      </c>
      <c r="M87" s="196">
        <v>239</v>
      </c>
      <c r="N87" s="201">
        <v>1025</v>
      </c>
      <c r="O87" s="204">
        <v>692</v>
      </c>
      <c r="P87" s="196">
        <v>343</v>
      </c>
      <c r="Q87" s="197">
        <v>544</v>
      </c>
      <c r="R87" s="198">
        <v>350</v>
      </c>
      <c r="S87" s="199">
        <v>628</v>
      </c>
      <c r="T87" s="196">
        <v>104</v>
      </c>
      <c r="U87" s="200">
        <v>55</v>
      </c>
      <c r="V87" s="198">
        <v>737</v>
      </c>
      <c r="W87" s="205">
        <v>378</v>
      </c>
      <c r="X87" s="196">
        <v>412</v>
      </c>
      <c r="Y87" s="200">
        <v>221</v>
      </c>
      <c r="Z87" s="198">
        <v>580</v>
      </c>
      <c r="AA87" s="196">
        <v>982</v>
      </c>
      <c r="AB87" s="172">
        <f t="shared" si="193"/>
        <v>6540</v>
      </c>
      <c r="AC87" s="173">
        <f t="shared" si="194"/>
        <v>7162</v>
      </c>
      <c r="BI87" s="146" t="s">
        <v>32</v>
      </c>
      <c r="BJ87" s="129">
        <f t="shared" ref="BJ87:CK87" si="214">B87/B95</f>
        <v>5.5565643726166694E-2</v>
      </c>
      <c r="BK87" s="130">
        <f t="shared" si="214"/>
        <v>7.9016609110343694E-2</v>
      </c>
      <c r="BL87" s="131">
        <f t="shared" si="214"/>
        <v>3.6869647954329211E-2</v>
      </c>
      <c r="BM87" s="132">
        <f t="shared" si="214"/>
        <v>6.5885797950219621E-2</v>
      </c>
      <c r="BN87" s="129">
        <f t="shared" si="214"/>
        <v>3.6227258218959467E-2</v>
      </c>
      <c r="BO87" s="130">
        <f t="shared" si="214"/>
        <v>9.2122958693563878E-2</v>
      </c>
      <c r="BP87" s="131">
        <f t="shared" si="214"/>
        <v>5.7262092084559076E-2</v>
      </c>
      <c r="BQ87" s="132">
        <f t="shared" si="214"/>
        <v>7.2615509321804911E-2</v>
      </c>
      <c r="BR87" s="129">
        <f t="shared" si="214"/>
        <v>8.3305227655986511E-2</v>
      </c>
      <c r="BS87" s="130">
        <f t="shared" si="214"/>
        <v>2.4557602022390754E-2</v>
      </c>
      <c r="BT87" s="131">
        <f t="shared" si="214"/>
        <v>8.0765143464399572E-2</v>
      </c>
      <c r="BU87" s="129">
        <f t="shared" si="214"/>
        <v>2.9317958783120705E-2</v>
      </c>
      <c r="BV87" s="133">
        <f t="shared" si="214"/>
        <v>6.818786588610963E-2</v>
      </c>
      <c r="BW87" s="134">
        <f t="shared" si="214"/>
        <v>4.7023647730361509E-2</v>
      </c>
      <c r="BX87" s="129">
        <f t="shared" si="214"/>
        <v>4.4533887301999482E-2</v>
      </c>
      <c r="BY87" s="130">
        <f t="shared" si="214"/>
        <v>7.1334906897456071E-2</v>
      </c>
      <c r="BZ87" s="131">
        <f t="shared" si="214"/>
        <v>3.8815570588887655E-2</v>
      </c>
      <c r="CA87" s="132">
        <f t="shared" si="214"/>
        <v>6.9762275049988887E-2</v>
      </c>
      <c r="CB87" s="129">
        <f t="shared" si="214"/>
        <v>4.5355429568251199E-2</v>
      </c>
      <c r="CC87" s="130">
        <f t="shared" si="214"/>
        <v>2.4048972452995192E-2</v>
      </c>
      <c r="CD87" s="131">
        <f t="shared" si="214"/>
        <v>8.4771106510236949E-2</v>
      </c>
      <c r="CE87" s="132">
        <f t="shared" si="214"/>
        <v>4.238143289606458E-2</v>
      </c>
      <c r="CF87" s="129">
        <f t="shared" si="214"/>
        <v>6.04992657856094E-2</v>
      </c>
      <c r="CG87" s="130">
        <f t="shared" si="214"/>
        <v>4.8274355613805157E-2</v>
      </c>
      <c r="CH87" s="131">
        <f t="shared" si="214"/>
        <v>4.3380703066566939E-2</v>
      </c>
      <c r="CI87" s="129">
        <f t="shared" si="214"/>
        <v>6.3122710034068261E-2</v>
      </c>
      <c r="CJ87" s="135">
        <f t="shared" si="214"/>
        <v>5.6032008499044716E-2</v>
      </c>
      <c r="CK87" s="136">
        <f t="shared" si="214"/>
        <v>6.1504903560448618E-2</v>
      </c>
    </row>
    <row r="88" spans="1:89" x14ac:dyDescent="0.15">
      <c r="A88" s="137" t="s">
        <v>33</v>
      </c>
      <c r="B88" s="206">
        <v>569</v>
      </c>
      <c r="C88" s="190">
        <v>603</v>
      </c>
      <c r="D88" s="191">
        <v>125</v>
      </c>
      <c r="E88" s="192">
        <v>306</v>
      </c>
      <c r="F88" s="189">
        <v>358</v>
      </c>
      <c r="G88" s="193">
        <v>832</v>
      </c>
      <c r="H88" s="191">
        <v>661</v>
      </c>
      <c r="I88" s="192">
        <v>886</v>
      </c>
      <c r="J88" s="189">
        <v>175</v>
      </c>
      <c r="K88" s="190">
        <v>46</v>
      </c>
      <c r="L88" s="191">
        <v>553</v>
      </c>
      <c r="M88" s="189">
        <v>220</v>
      </c>
      <c r="N88" s="194">
        <v>917</v>
      </c>
      <c r="O88" s="207">
        <v>690</v>
      </c>
      <c r="P88" s="189">
        <v>251</v>
      </c>
      <c r="Q88" s="190">
        <v>386</v>
      </c>
      <c r="R88" s="191">
        <v>299</v>
      </c>
      <c r="S88" s="192">
        <v>502</v>
      </c>
      <c r="T88" s="189">
        <v>75</v>
      </c>
      <c r="U88" s="193">
        <v>61</v>
      </c>
      <c r="V88" s="191">
        <v>579</v>
      </c>
      <c r="W88" s="208">
        <v>322</v>
      </c>
      <c r="X88" s="189">
        <v>240</v>
      </c>
      <c r="Y88" s="193">
        <v>173</v>
      </c>
      <c r="Z88" s="191">
        <v>449</v>
      </c>
      <c r="AA88" s="189">
        <v>598</v>
      </c>
      <c r="AB88" s="172">
        <f t="shared" si="193"/>
        <v>5251</v>
      </c>
      <c r="AC88" s="173">
        <f t="shared" si="194"/>
        <v>5625</v>
      </c>
      <c r="BI88" s="137" t="s">
        <v>33</v>
      </c>
      <c r="BJ88" s="129">
        <f t="shared" ref="BJ88:CK88" si="215">B88/B95</f>
        <v>5.1661521699654982E-2</v>
      </c>
      <c r="BK88" s="130">
        <f t="shared" si="215"/>
        <v>4.9580661075481008E-2</v>
      </c>
      <c r="BL88" s="131">
        <f t="shared" si="215"/>
        <v>2.9733587059942911E-2</v>
      </c>
      <c r="BM88" s="132">
        <f t="shared" si="215"/>
        <v>5.6002928257686678E-2</v>
      </c>
      <c r="BN88" s="129">
        <f t="shared" si="215"/>
        <v>2.8566868815831471E-2</v>
      </c>
      <c r="BO88" s="130">
        <f t="shared" si="215"/>
        <v>7.992315081652257E-2</v>
      </c>
      <c r="BP88" s="131">
        <f t="shared" si="215"/>
        <v>4.5221317643839368E-2</v>
      </c>
      <c r="BQ88" s="132">
        <f t="shared" si="215"/>
        <v>5.9848689543366661E-2</v>
      </c>
      <c r="BR88" s="129">
        <f t="shared" si="215"/>
        <v>5.9021922428330521E-2</v>
      </c>
      <c r="BS88" s="130">
        <f t="shared" si="215"/>
        <v>1.6612495485734922E-2</v>
      </c>
      <c r="BT88" s="131">
        <f t="shared" si="215"/>
        <v>6.5296965403235332E-2</v>
      </c>
      <c r="BU88" s="129">
        <f t="shared" si="215"/>
        <v>2.6987242394504417E-2</v>
      </c>
      <c r="BV88" s="133">
        <f t="shared" si="215"/>
        <v>6.1003193187865887E-2</v>
      </c>
      <c r="BW88" s="134">
        <f t="shared" si="215"/>
        <v>4.6887741234030986E-2</v>
      </c>
      <c r="BX88" s="129">
        <f t="shared" si="215"/>
        <v>3.2588937938197872E-2</v>
      </c>
      <c r="BY88" s="130">
        <f t="shared" si="215"/>
        <v>5.0616312614739048E-2</v>
      </c>
      <c r="BZ88" s="131">
        <f t="shared" si="215"/>
        <v>3.3159587445935453E-2</v>
      </c>
      <c r="CA88" s="132">
        <f t="shared" si="215"/>
        <v>5.5765385469895581E-2</v>
      </c>
      <c r="CB88" s="129">
        <f t="shared" si="215"/>
        <v>3.270824247710423E-2</v>
      </c>
      <c r="CC88" s="130">
        <f t="shared" si="215"/>
        <v>2.6672496720594664E-2</v>
      </c>
      <c r="CD88" s="131">
        <f t="shared" si="215"/>
        <v>6.6597653554175296E-2</v>
      </c>
      <c r="CE88" s="132">
        <f t="shared" si="215"/>
        <v>3.6102702096647607E-2</v>
      </c>
      <c r="CF88" s="129">
        <f t="shared" si="215"/>
        <v>3.5242290748898682E-2</v>
      </c>
      <c r="CG88" s="130">
        <f t="shared" si="215"/>
        <v>3.7789427697684577E-2</v>
      </c>
      <c r="CH88" s="131">
        <f t="shared" si="215"/>
        <v>3.3582647718773374E-2</v>
      </c>
      <c r="CI88" s="129">
        <f t="shared" si="215"/>
        <v>3.8439287780420391E-2</v>
      </c>
      <c r="CJ88" s="135">
        <f t="shared" si="215"/>
        <v>4.4988390921786511E-2</v>
      </c>
      <c r="CK88" s="136">
        <f t="shared" si="215"/>
        <v>4.8305652405406796E-2</v>
      </c>
    </row>
    <row r="89" spans="1:89" x14ac:dyDescent="0.15">
      <c r="A89" s="146" t="s">
        <v>34</v>
      </c>
      <c r="B89" s="203">
        <v>155</v>
      </c>
      <c r="C89" s="197">
        <v>417</v>
      </c>
      <c r="D89" s="198">
        <v>59</v>
      </c>
      <c r="E89" s="199">
        <v>227</v>
      </c>
      <c r="F89" s="196">
        <v>154</v>
      </c>
      <c r="G89" s="200">
        <v>547</v>
      </c>
      <c r="H89" s="198">
        <v>349</v>
      </c>
      <c r="I89" s="199">
        <v>572</v>
      </c>
      <c r="J89" s="196">
        <v>46</v>
      </c>
      <c r="K89" s="197">
        <v>41</v>
      </c>
      <c r="L89" s="198">
        <v>507</v>
      </c>
      <c r="M89" s="196">
        <v>171</v>
      </c>
      <c r="N89" s="201">
        <v>485</v>
      </c>
      <c r="O89" s="204">
        <v>523</v>
      </c>
      <c r="P89" s="196">
        <v>199</v>
      </c>
      <c r="Q89" s="197">
        <v>332</v>
      </c>
      <c r="R89" s="198">
        <v>255</v>
      </c>
      <c r="S89" s="199">
        <v>388</v>
      </c>
      <c r="T89" s="196">
        <v>56</v>
      </c>
      <c r="U89" s="200">
        <v>58</v>
      </c>
      <c r="V89" s="198">
        <v>533</v>
      </c>
      <c r="W89" s="205">
        <v>217</v>
      </c>
      <c r="X89" s="196">
        <v>99</v>
      </c>
      <c r="Y89" s="200">
        <v>166</v>
      </c>
      <c r="Z89" s="198">
        <v>302</v>
      </c>
      <c r="AA89" s="196">
        <v>491</v>
      </c>
      <c r="AB89" s="172">
        <f t="shared" si="193"/>
        <v>3199</v>
      </c>
      <c r="AC89" s="173">
        <f t="shared" si="194"/>
        <v>4150</v>
      </c>
      <c r="BI89" s="146" t="s">
        <v>34</v>
      </c>
      <c r="BJ89" s="129">
        <f t="shared" ref="BJ89:CK89" si="216">B89/B95</f>
        <v>1.407299800254222E-2</v>
      </c>
      <c r="BK89" s="130">
        <f t="shared" si="216"/>
        <v>3.4287123828317709E-2</v>
      </c>
      <c r="BL89" s="131">
        <f t="shared" si="216"/>
        <v>1.4034253092293053E-2</v>
      </c>
      <c r="BM89" s="132">
        <f t="shared" si="216"/>
        <v>4.1544655929721813E-2</v>
      </c>
      <c r="BN89" s="129">
        <f t="shared" si="216"/>
        <v>1.2288541334184487E-2</v>
      </c>
      <c r="BO89" s="130">
        <f t="shared" si="216"/>
        <v>5.2545629202689723E-2</v>
      </c>
      <c r="BP89" s="131">
        <f t="shared" si="216"/>
        <v>2.3876308408018063E-2</v>
      </c>
      <c r="BQ89" s="132">
        <f t="shared" si="216"/>
        <v>3.8638205890299919E-2</v>
      </c>
      <c r="BR89" s="129">
        <f t="shared" si="216"/>
        <v>1.551433389544688E-2</v>
      </c>
      <c r="BS89" s="130">
        <f t="shared" si="216"/>
        <v>1.4806789454676778E-2</v>
      </c>
      <c r="BT89" s="131">
        <f t="shared" si="216"/>
        <v>5.9865391427559332E-2</v>
      </c>
      <c r="BU89" s="129">
        <f t="shared" si="216"/>
        <v>2.0976447497546614E-2</v>
      </c>
      <c r="BV89" s="133">
        <f t="shared" si="216"/>
        <v>3.2264502394890898E-2</v>
      </c>
      <c r="BW89" s="134">
        <f t="shared" si="216"/>
        <v>3.5539548790432182E-2</v>
      </c>
      <c r="BX89" s="129">
        <f t="shared" si="216"/>
        <v>2.5837444819527395E-2</v>
      </c>
      <c r="BY89" s="130">
        <f t="shared" si="216"/>
        <v>4.3535274062418042E-2</v>
      </c>
      <c r="BZ89" s="131">
        <f t="shared" si="216"/>
        <v>2.8279915714761007E-2</v>
      </c>
      <c r="CA89" s="132">
        <f t="shared" si="216"/>
        <v>4.3101532992668293E-2</v>
      </c>
      <c r="CB89" s="129">
        <f t="shared" si="216"/>
        <v>2.4422154382904491E-2</v>
      </c>
      <c r="CC89" s="130">
        <f t="shared" si="216"/>
        <v>2.5360734586794928E-2</v>
      </c>
      <c r="CD89" s="131">
        <f t="shared" si="216"/>
        <v>6.1306648263170005E-2</v>
      </c>
      <c r="CE89" s="132">
        <f t="shared" si="216"/>
        <v>2.4330081847740777E-2</v>
      </c>
      <c r="CF89" s="129">
        <f t="shared" si="216"/>
        <v>1.4537444933920705E-2</v>
      </c>
      <c r="CG89" s="130">
        <f t="shared" si="216"/>
        <v>3.6260375709916998E-2</v>
      </c>
      <c r="CH89" s="131">
        <f t="shared" si="216"/>
        <v>2.2587883320867613E-2</v>
      </c>
      <c r="CI89" s="129">
        <f t="shared" si="216"/>
        <v>3.156135501703413E-2</v>
      </c>
      <c r="CJ89" s="135">
        <f t="shared" si="216"/>
        <v>2.7407705686306429E-2</v>
      </c>
      <c r="CK89" s="136">
        <f t="shared" si="216"/>
        <v>3.5638836885766793E-2</v>
      </c>
    </row>
    <row r="90" spans="1:89" x14ac:dyDescent="0.15">
      <c r="A90" s="137" t="s">
        <v>35</v>
      </c>
      <c r="B90" s="206">
        <v>0</v>
      </c>
      <c r="C90" s="190">
        <v>160</v>
      </c>
      <c r="D90" s="191">
        <v>1</v>
      </c>
      <c r="E90" s="192">
        <v>82</v>
      </c>
      <c r="F90" s="189">
        <v>8</v>
      </c>
      <c r="G90" s="193">
        <v>154</v>
      </c>
      <c r="H90" s="191">
        <v>44</v>
      </c>
      <c r="I90" s="192">
        <v>166</v>
      </c>
      <c r="J90" s="189">
        <v>13</v>
      </c>
      <c r="K90" s="190">
        <v>9</v>
      </c>
      <c r="L90" s="191">
        <v>93</v>
      </c>
      <c r="M90" s="189">
        <v>23</v>
      </c>
      <c r="N90" s="194">
        <v>74</v>
      </c>
      <c r="O90" s="207">
        <v>57</v>
      </c>
      <c r="P90" s="189">
        <v>25</v>
      </c>
      <c r="Q90" s="190">
        <v>46</v>
      </c>
      <c r="R90" s="191">
        <v>38</v>
      </c>
      <c r="S90" s="192">
        <v>23</v>
      </c>
      <c r="T90" s="189">
        <v>1</v>
      </c>
      <c r="U90" s="193">
        <v>6</v>
      </c>
      <c r="V90" s="191">
        <v>32</v>
      </c>
      <c r="W90" s="208">
        <v>11</v>
      </c>
      <c r="X90" s="189">
        <v>5</v>
      </c>
      <c r="Y90" s="193">
        <v>20</v>
      </c>
      <c r="Z90" s="191">
        <v>24</v>
      </c>
      <c r="AA90" s="189">
        <v>50</v>
      </c>
      <c r="AB90" s="172">
        <f t="shared" si="193"/>
        <v>358</v>
      </c>
      <c r="AC90" s="173">
        <f t="shared" si="194"/>
        <v>807</v>
      </c>
      <c r="BI90" s="137" t="s">
        <v>35</v>
      </c>
      <c r="BJ90" s="129">
        <f t="shared" ref="BJ90:CK90" si="217">B90/B95</f>
        <v>0</v>
      </c>
      <c r="BK90" s="130">
        <f t="shared" si="217"/>
        <v>1.315573096530176E-2</v>
      </c>
      <c r="BL90" s="131">
        <f t="shared" si="217"/>
        <v>2.378686964795433E-4</v>
      </c>
      <c r="BM90" s="132">
        <f t="shared" si="217"/>
        <v>1.5007320644216691E-2</v>
      </c>
      <c r="BN90" s="129">
        <f t="shared" si="217"/>
        <v>6.3836578359399937E-4</v>
      </c>
      <c r="BO90" s="130">
        <f t="shared" si="217"/>
        <v>1.4793467819404419E-2</v>
      </c>
      <c r="BP90" s="131">
        <f t="shared" si="217"/>
        <v>3.0101936101799274E-3</v>
      </c>
      <c r="BQ90" s="132">
        <f t="shared" si="217"/>
        <v>1.1213185625506619E-2</v>
      </c>
      <c r="BR90" s="129">
        <f t="shared" si="217"/>
        <v>4.3844856661045531E-3</v>
      </c>
      <c r="BS90" s="130">
        <f t="shared" si="217"/>
        <v>3.2502708559046588E-3</v>
      </c>
      <c r="BT90" s="131">
        <f t="shared" si="217"/>
        <v>1.0981225646475381E-2</v>
      </c>
      <c r="BU90" s="129">
        <f t="shared" si="217"/>
        <v>2.8213935230618254E-3</v>
      </c>
      <c r="BV90" s="133">
        <f t="shared" si="217"/>
        <v>4.9228312932410858E-3</v>
      </c>
      <c r="BW90" s="134">
        <f t="shared" si="217"/>
        <v>3.8733351454199511E-3</v>
      </c>
      <c r="BX90" s="129">
        <f t="shared" si="217"/>
        <v>3.2459101532069591E-3</v>
      </c>
      <c r="BY90" s="130">
        <f t="shared" si="217"/>
        <v>6.031995803829006E-3</v>
      </c>
      <c r="BZ90" s="131">
        <f t="shared" si="217"/>
        <v>4.2142619496506597E-3</v>
      </c>
      <c r="CA90" s="132">
        <f t="shared" si="217"/>
        <v>2.5549877804932238E-3</v>
      </c>
      <c r="CB90" s="129">
        <f t="shared" si="217"/>
        <v>4.3610989969472308E-4</v>
      </c>
      <c r="CC90" s="130">
        <f t="shared" si="217"/>
        <v>2.6235242675994755E-3</v>
      </c>
      <c r="CD90" s="131">
        <f t="shared" si="217"/>
        <v>3.6806993328732458E-3</v>
      </c>
      <c r="CE90" s="132">
        <f t="shared" si="217"/>
        <v>1.2333221213140487E-3</v>
      </c>
      <c r="CF90" s="129">
        <f t="shared" si="217"/>
        <v>7.3421439060205576E-4</v>
      </c>
      <c r="CG90" s="130">
        <f t="shared" si="217"/>
        <v>4.3687199650502403E-3</v>
      </c>
      <c r="CH90" s="131">
        <f t="shared" si="217"/>
        <v>1.7950635751682873E-3</v>
      </c>
      <c r="CI90" s="129">
        <f t="shared" si="217"/>
        <v>3.2139872726104006E-3</v>
      </c>
      <c r="CJ90" s="135">
        <f t="shared" si="217"/>
        <v>3.0671955722718666E-3</v>
      </c>
      <c r="CK90" s="136">
        <f t="shared" si="217"/>
        <v>6.9302509317623624E-3</v>
      </c>
    </row>
    <row r="91" spans="1:89" x14ac:dyDescent="0.15">
      <c r="A91" s="146" t="s">
        <v>36</v>
      </c>
      <c r="B91" s="203">
        <v>0</v>
      </c>
      <c r="C91" s="197">
        <v>11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11</v>
      </c>
      <c r="BI91" s="146" t="s">
        <v>36</v>
      </c>
      <c r="BJ91" s="129">
        <f t="shared" ref="BJ91:CK91" si="218">B91/B95</f>
        <v>0</v>
      </c>
      <c r="BK91" s="130">
        <f t="shared" si="218"/>
        <v>9.0445650386449601E-4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9.4464386926128855E-5</v>
      </c>
    </row>
    <row r="92" spans="1:89" x14ac:dyDescent="0.15">
      <c r="A92" s="137" t="s">
        <v>37</v>
      </c>
      <c r="B92" s="59">
        <v>0</v>
      </c>
      <c r="C92" s="60">
        <v>0</v>
      </c>
      <c r="D92" s="139">
        <v>0</v>
      </c>
      <c r="E92" s="140">
        <v>0</v>
      </c>
      <c r="F92" s="138">
        <v>0</v>
      </c>
      <c r="G92" s="141">
        <v>0</v>
      </c>
      <c r="H92" s="139">
        <v>0</v>
      </c>
      <c r="I92" s="140">
        <v>0</v>
      </c>
      <c r="J92" s="138">
        <v>0</v>
      </c>
      <c r="K92" s="141">
        <v>0</v>
      </c>
      <c r="L92" s="139">
        <v>0</v>
      </c>
      <c r="M92" s="138">
        <v>0</v>
      </c>
      <c r="N92" s="142">
        <v>0</v>
      </c>
      <c r="O92" s="143">
        <v>0</v>
      </c>
      <c r="P92" s="138">
        <v>0</v>
      </c>
      <c r="Q92" s="141">
        <v>0</v>
      </c>
      <c r="R92" s="139"/>
      <c r="S92" s="140">
        <v>0</v>
      </c>
      <c r="T92" s="138">
        <v>0</v>
      </c>
      <c r="U92" s="141">
        <v>0</v>
      </c>
      <c r="V92" s="139">
        <v>0</v>
      </c>
      <c r="W92" s="140">
        <v>0</v>
      </c>
      <c r="X92" s="138">
        <v>0</v>
      </c>
      <c r="Y92" s="141">
        <v>0</v>
      </c>
      <c r="Z92" s="144">
        <v>0</v>
      </c>
      <c r="AA92" s="145">
        <v>0</v>
      </c>
      <c r="AB92" s="172">
        <f t="shared" si="193"/>
        <v>0</v>
      </c>
      <c r="AC92" s="173">
        <f t="shared" si="194"/>
        <v>0</v>
      </c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 x14ac:dyDescent="0.15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>
        <f t="shared" si="193"/>
        <v>0</v>
      </c>
      <c r="AC93" s="173">
        <f t="shared" si="194"/>
        <v>0</v>
      </c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4" thickBot="1" x14ac:dyDescent="0.2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>
        <f t="shared" si="193"/>
        <v>0</v>
      </c>
      <c r="AC94" s="173">
        <f t="shared" si="194"/>
        <v>0</v>
      </c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5" thickTop="1" thickBot="1" x14ac:dyDescent="0.2">
      <c r="A95" s="269" t="s">
        <v>13</v>
      </c>
      <c r="B95" s="20">
        <f t="shared" ref="B95:AA95" si="224">SUM(B72:B94)</f>
        <v>11014</v>
      </c>
      <c r="C95" s="21">
        <f t="shared" si="224"/>
        <v>12162</v>
      </c>
      <c r="D95" s="20">
        <f t="shared" si="224"/>
        <v>4204</v>
      </c>
      <c r="E95" s="21">
        <f t="shared" si="224"/>
        <v>5464</v>
      </c>
      <c r="F95" s="20">
        <f t="shared" si="224"/>
        <v>12532</v>
      </c>
      <c r="G95" s="21">
        <f t="shared" si="224"/>
        <v>10410</v>
      </c>
      <c r="H95" s="20">
        <f t="shared" si="224"/>
        <v>14617</v>
      </c>
      <c r="I95" s="21">
        <f t="shared" si="224"/>
        <v>14804</v>
      </c>
      <c r="J95" s="20">
        <f t="shared" si="224"/>
        <v>2965</v>
      </c>
      <c r="K95" s="21">
        <f t="shared" si="224"/>
        <v>2769</v>
      </c>
      <c r="L95" s="20">
        <f t="shared" si="224"/>
        <v>8469</v>
      </c>
      <c r="M95" s="21">
        <f t="shared" si="224"/>
        <v>8152</v>
      </c>
      <c r="N95" s="20">
        <f t="shared" si="224"/>
        <v>15032</v>
      </c>
      <c r="O95" s="21">
        <f t="shared" si="224"/>
        <v>14716</v>
      </c>
      <c r="P95" s="20">
        <f t="shared" si="224"/>
        <v>7702</v>
      </c>
      <c r="Q95" s="21">
        <f t="shared" si="224"/>
        <v>7626</v>
      </c>
      <c r="R95" s="20">
        <f t="shared" si="224"/>
        <v>9017</v>
      </c>
      <c r="S95" s="21">
        <f t="shared" si="224"/>
        <v>9002</v>
      </c>
      <c r="T95" s="20">
        <f t="shared" si="224"/>
        <v>2293</v>
      </c>
      <c r="U95" s="21">
        <f t="shared" si="224"/>
        <v>2287</v>
      </c>
      <c r="V95" s="20">
        <f t="shared" si="224"/>
        <v>8694</v>
      </c>
      <c r="W95" s="21">
        <f t="shared" si="224"/>
        <v>8919</v>
      </c>
      <c r="X95" s="20">
        <f t="shared" si="224"/>
        <v>6810</v>
      </c>
      <c r="Y95" s="21">
        <f t="shared" si="224"/>
        <v>4578</v>
      </c>
      <c r="Z95" s="20">
        <f t="shared" si="224"/>
        <v>13370</v>
      </c>
      <c r="AA95" s="21">
        <f t="shared" si="224"/>
        <v>15557</v>
      </c>
      <c r="AB95" s="174">
        <f>SUM(AB71:AB94)</f>
        <v>116719</v>
      </c>
      <c r="AC95" s="175">
        <f>SUM(AC71:AC94)</f>
        <v>116446</v>
      </c>
      <c r="BI95" s="269" t="s">
        <v>13</v>
      </c>
      <c r="BJ95" s="155">
        <f t="shared" ref="BJ95:CK95" si="225">SUM(BJ71:BJ94)</f>
        <v>1</v>
      </c>
      <c r="BK95" s="156">
        <f t="shared" si="225"/>
        <v>1</v>
      </c>
      <c r="BL95" s="155">
        <f t="shared" si="225"/>
        <v>0.99999999999999989</v>
      </c>
      <c r="BM95" s="156">
        <f t="shared" si="225"/>
        <v>1</v>
      </c>
      <c r="BN95" s="155">
        <f t="shared" si="225"/>
        <v>0.99999999999999978</v>
      </c>
      <c r="BO95" s="156">
        <f t="shared" si="225"/>
        <v>0.99999999999999989</v>
      </c>
      <c r="BP95" s="155">
        <f t="shared" si="225"/>
        <v>1</v>
      </c>
      <c r="BQ95" s="156">
        <f t="shared" si="225"/>
        <v>1</v>
      </c>
      <c r="BR95" s="155">
        <f t="shared" si="225"/>
        <v>0.99999999999999989</v>
      </c>
      <c r="BS95" s="156">
        <f t="shared" si="225"/>
        <v>1</v>
      </c>
      <c r="BT95" s="155">
        <f t="shared" si="225"/>
        <v>1</v>
      </c>
      <c r="BU95" s="156">
        <f t="shared" si="225"/>
        <v>1</v>
      </c>
      <c r="BV95" s="155">
        <f t="shared" si="225"/>
        <v>1</v>
      </c>
      <c r="BW95" s="156">
        <f t="shared" si="225"/>
        <v>0.99999999999999978</v>
      </c>
      <c r="BX95" s="155">
        <f t="shared" si="225"/>
        <v>1</v>
      </c>
      <c r="BY95" s="156">
        <f t="shared" si="225"/>
        <v>0.99999999999999989</v>
      </c>
      <c r="BZ95" s="155">
        <f t="shared" si="225"/>
        <v>1</v>
      </c>
      <c r="CA95" s="156">
        <f t="shared" si="225"/>
        <v>1</v>
      </c>
      <c r="CB95" s="155">
        <f t="shared" si="225"/>
        <v>0.99999999999999989</v>
      </c>
      <c r="CC95" s="156">
        <f t="shared" si="225"/>
        <v>1</v>
      </c>
      <c r="CD95" s="155">
        <f t="shared" si="225"/>
        <v>0.99999999999999989</v>
      </c>
      <c r="CE95" s="156">
        <f t="shared" si="225"/>
        <v>0.99999999999999978</v>
      </c>
      <c r="CF95" s="155">
        <f t="shared" si="225"/>
        <v>1</v>
      </c>
      <c r="CG95" s="156">
        <f t="shared" si="225"/>
        <v>1</v>
      </c>
      <c r="CH95" s="155">
        <f t="shared" si="225"/>
        <v>1</v>
      </c>
      <c r="CI95" s="156">
        <f t="shared" si="225"/>
        <v>1</v>
      </c>
      <c r="CJ95" s="155">
        <f t="shared" si="225"/>
        <v>1</v>
      </c>
      <c r="CK95" s="156">
        <f t="shared" si="225"/>
        <v>1</v>
      </c>
    </row>
    <row r="96" spans="1:89" ht="14" thickTop="1" x14ac:dyDescent="0.15">
      <c r="A96" s="187"/>
    </row>
    <row r="98" spans="1:89" x14ac:dyDescent="0.15">
      <c r="A98" s="296">
        <f>+A67+1</f>
        <v>44169</v>
      </c>
      <c r="B98" s="296"/>
      <c r="C98" s="296"/>
      <c r="D98" s="296"/>
      <c r="BI98" s="301">
        <f>+BI67+1</f>
        <v>44169</v>
      </c>
      <c r="BJ98" s="301"/>
      <c r="BK98" s="301"/>
      <c r="BL98" s="301"/>
    </row>
    <row r="99" spans="1:89" ht="14" thickBot="1" x14ac:dyDescent="0.2">
      <c r="AE99" s="272" t="s">
        <v>84</v>
      </c>
    </row>
    <row r="100" spans="1:89" ht="15" thickTop="1" thickBot="1" x14ac:dyDescent="0.2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 x14ac:dyDescent="0.2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 x14ac:dyDescent="0.15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1080</v>
      </c>
      <c r="AG102" s="186">
        <f t="shared" ref="AG102:AV103" si="226">SUMIF($A$9:$A$32,$AE102,C$102:C$125)</f>
        <v>569</v>
      </c>
      <c r="AH102" s="127">
        <f t="shared" si="226"/>
        <v>338</v>
      </c>
      <c r="AI102" s="180">
        <f t="shared" si="226"/>
        <v>395</v>
      </c>
      <c r="AJ102" s="126">
        <f t="shared" si="226"/>
        <v>1191</v>
      </c>
      <c r="AK102" s="128">
        <f t="shared" si="226"/>
        <v>618</v>
      </c>
      <c r="AL102" s="127">
        <f t="shared" si="226"/>
        <v>1189</v>
      </c>
      <c r="AM102" s="180">
        <f t="shared" si="226"/>
        <v>926</v>
      </c>
      <c r="AN102" s="126">
        <f t="shared" si="226"/>
        <v>107</v>
      </c>
      <c r="AO102" s="128">
        <f t="shared" si="226"/>
        <v>384</v>
      </c>
      <c r="AP102" s="127">
        <f t="shared" si="226"/>
        <v>404</v>
      </c>
      <c r="AQ102" s="126">
        <f t="shared" si="226"/>
        <v>1034</v>
      </c>
      <c r="AR102" s="179">
        <f t="shared" si="226"/>
        <v>1032</v>
      </c>
      <c r="AS102" s="181">
        <f t="shared" si="226"/>
        <v>1578</v>
      </c>
      <c r="AT102" s="126">
        <f t="shared" si="226"/>
        <v>711</v>
      </c>
      <c r="AU102" s="128">
        <f t="shared" si="226"/>
        <v>724</v>
      </c>
      <c r="AV102" s="127">
        <f t="shared" si="226"/>
        <v>815</v>
      </c>
      <c r="AW102" s="180">
        <f t="shared" ref="AW102:BE103" si="227">SUMIF($A$9:$A$32,$AE102,S$102:S$125)</f>
        <v>567</v>
      </c>
      <c r="AX102" s="126">
        <f t="shared" si="227"/>
        <v>131</v>
      </c>
      <c r="AY102" s="128">
        <f t="shared" si="227"/>
        <v>404</v>
      </c>
      <c r="AZ102" s="127">
        <f t="shared" si="227"/>
        <v>427</v>
      </c>
      <c r="BA102" s="180">
        <f t="shared" si="227"/>
        <v>730</v>
      </c>
      <c r="BB102" s="126">
        <f t="shared" si="227"/>
        <v>530</v>
      </c>
      <c r="BC102" s="128">
        <f t="shared" si="227"/>
        <v>533</v>
      </c>
      <c r="BD102" s="184">
        <f t="shared" si="227"/>
        <v>1123</v>
      </c>
      <c r="BE102" s="185">
        <f t="shared" si="227"/>
        <v>934</v>
      </c>
      <c r="BF102" s="170">
        <f>AF102+AH102+AJ102+AL102+AN102+AP102+AR102+AT102+AV102+AX102+AZ102+BB102+BD102</f>
        <v>9078</v>
      </c>
      <c r="BG102" s="171">
        <f>AG102+AI102+AK102+AM102+AO102+AQ102+AS102+AU102+AW102+AY102+BA102+BC102+BE102</f>
        <v>9396</v>
      </c>
      <c r="BI102" s="125" t="s">
        <v>16</v>
      </c>
      <c r="BJ102" s="129">
        <f>B102/B126</f>
        <v>0</v>
      </c>
      <c r="BK102" s="130">
        <f t="shared" ref="BK102" si="228">C102/C126</f>
        <v>0</v>
      </c>
      <c r="BL102" s="131">
        <f t="shared" ref="BL102" si="229">D102/D126</f>
        <v>0</v>
      </c>
      <c r="BM102" s="132">
        <f t="shared" ref="BM102" si="230">E102/E126</f>
        <v>0</v>
      </c>
      <c r="BN102" s="129">
        <f t="shared" ref="BN102" si="231">F102/F126</f>
        <v>0</v>
      </c>
      <c r="BO102" s="130">
        <f t="shared" ref="BO102" si="232">G102/G126</f>
        <v>0</v>
      </c>
      <c r="BP102" s="131">
        <f t="shared" ref="BP102" si="233">H102/H126</f>
        <v>0</v>
      </c>
      <c r="BQ102" s="132">
        <f t="shared" ref="BQ102" si="234">I102/I126</f>
        <v>0</v>
      </c>
      <c r="BR102" s="129">
        <f t="shared" ref="BR102" si="235">J102/J126</f>
        <v>0</v>
      </c>
      <c r="BS102" s="130">
        <f t="shared" ref="BS102" si="236">K102/K126</f>
        <v>0</v>
      </c>
      <c r="BT102" s="131">
        <f t="shared" ref="BT102" si="237">L102/L126</f>
        <v>0</v>
      </c>
      <c r="BU102" s="129">
        <f t="shared" ref="BU102" si="238">M102/M126</f>
        <v>0</v>
      </c>
      <c r="BV102" s="133">
        <f t="shared" ref="BV102" si="239">N102/N126</f>
        <v>0</v>
      </c>
      <c r="BW102" s="134">
        <f t="shared" ref="BW102" si="240">O102/O126</f>
        <v>0</v>
      </c>
      <c r="BX102" s="129">
        <f t="shared" ref="BX102" si="241">P102/P126</f>
        <v>0</v>
      </c>
      <c r="BY102" s="130">
        <f t="shared" ref="BY102" si="242">Q102/Q126</f>
        <v>0</v>
      </c>
      <c r="BZ102" s="131">
        <f t="shared" ref="BZ102" si="243">R102/R126</f>
        <v>0</v>
      </c>
      <c r="CA102" s="132">
        <f t="shared" ref="CA102" si="244">S102/S126</f>
        <v>0</v>
      </c>
      <c r="CB102" s="129">
        <f t="shared" ref="CB102" si="245">T102/T126</f>
        <v>0</v>
      </c>
      <c r="CC102" s="130">
        <f t="shared" ref="CC102" si="246">U102/U126</f>
        <v>0</v>
      </c>
      <c r="CD102" s="131">
        <f t="shared" ref="CD102" si="247">V102/V126</f>
        <v>0</v>
      </c>
      <c r="CE102" s="132">
        <f t="shared" ref="CE102" si="248">W102/W126</f>
        <v>0</v>
      </c>
      <c r="CF102" s="129">
        <f t="shared" ref="CF102" si="249">X102/X126</f>
        <v>0</v>
      </c>
      <c r="CG102" s="130">
        <f t="shared" ref="CG102" si="250">Y102/Y126</f>
        <v>0</v>
      </c>
      <c r="CH102" s="131">
        <f t="shared" ref="CH102" si="251">Z102/Z126</f>
        <v>0</v>
      </c>
      <c r="CI102" s="129">
        <f t="shared" ref="CI102" si="252">AA102/AA126</f>
        <v>0</v>
      </c>
      <c r="CJ102" s="135">
        <f t="shared" ref="CJ102" si="253">AB102/AB126</f>
        <v>0</v>
      </c>
      <c r="CK102" s="136">
        <f t="shared" ref="CK102" si="254">AC102/AC126</f>
        <v>0</v>
      </c>
    </row>
    <row r="103" spans="1:89" x14ac:dyDescent="0.15">
      <c r="A103" s="137" t="s">
        <v>17</v>
      </c>
      <c r="B103" s="189">
        <v>121</v>
      </c>
      <c r="C103" s="190">
        <v>0</v>
      </c>
      <c r="D103" s="191">
        <v>56</v>
      </c>
      <c r="E103" s="192">
        <v>0</v>
      </c>
      <c r="F103" s="189">
        <v>196</v>
      </c>
      <c r="G103" s="193">
        <v>1</v>
      </c>
      <c r="H103" s="191">
        <v>163</v>
      </c>
      <c r="I103" s="192">
        <v>21</v>
      </c>
      <c r="J103" s="189">
        <v>5</v>
      </c>
      <c r="K103" s="193">
        <v>5</v>
      </c>
      <c r="L103" s="191">
        <v>10</v>
      </c>
      <c r="M103" s="189">
        <v>33</v>
      </c>
      <c r="N103" s="194">
        <v>74</v>
      </c>
      <c r="O103" s="195">
        <v>66</v>
      </c>
      <c r="P103" s="189">
        <v>27</v>
      </c>
      <c r="Q103" s="193">
        <v>23</v>
      </c>
      <c r="R103" s="191">
        <v>12</v>
      </c>
      <c r="S103" s="192">
        <v>29</v>
      </c>
      <c r="T103" s="189">
        <v>0</v>
      </c>
      <c r="U103" s="193">
        <v>0</v>
      </c>
      <c r="V103" s="191">
        <v>0</v>
      </c>
      <c r="W103" s="192">
        <v>0</v>
      </c>
      <c r="X103" s="189">
        <v>1</v>
      </c>
      <c r="Y103" s="193">
        <v>0</v>
      </c>
      <c r="Z103" s="191">
        <v>0</v>
      </c>
      <c r="AA103" s="189">
        <v>0</v>
      </c>
      <c r="AB103" s="172">
        <f t="shared" ref="AB103:AB125" si="255">SUM(B103,D103,F103,H103,J103,L103,N103,P103,R103,T103,V103,X103,Z103)</f>
        <v>665</v>
      </c>
      <c r="AC103" s="173">
        <f t="shared" ref="AC103:AC125" si="256">SUM(C103,E103,G103,I103,K103,M103,O103,Q103,S103,U103,W103,Y103,AA103)</f>
        <v>178</v>
      </c>
      <c r="AE103" s="277" t="str">
        <f>$AE$10</f>
        <v>08:00 - 08:59</v>
      </c>
      <c r="AF103" s="126">
        <f>SUMIF($A$9:$A$32,$AE103,B$102:B$125)</f>
        <v>897</v>
      </c>
      <c r="AG103" s="190">
        <f t="shared" si="226"/>
        <v>582</v>
      </c>
      <c r="AH103" s="191">
        <f t="shared" si="226"/>
        <v>286</v>
      </c>
      <c r="AI103" s="192">
        <f t="shared" si="226"/>
        <v>330</v>
      </c>
      <c r="AJ103" s="278">
        <f t="shared" si="226"/>
        <v>1163</v>
      </c>
      <c r="AK103" s="193">
        <f t="shared" si="226"/>
        <v>483</v>
      </c>
      <c r="AL103" s="191">
        <f t="shared" si="226"/>
        <v>1114</v>
      </c>
      <c r="AM103" s="192">
        <f t="shared" si="226"/>
        <v>838</v>
      </c>
      <c r="AN103" s="278">
        <f t="shared" si="226"/>
        <v>123</v>
      </c>
      <c r="AO103" s="193">
        <f t="shared" si="226"/>
        <v>356</v>
      </c>
      <c r="AP103" s="191">
        <f t="shared" si="226"/>
        <v>315</v>
      </c>
      <c r="AQ103" s="278">
        <f t="shared" si="226"/>
        <v>865</v>
      </c>
      <c r="AR103" s="194">
        <f t="shared" si="226"/>
        <v>978</v>
      </c>
      <c r="AS103" s="195">
        <f t="shared" si="226"/>
        <v>1265</v>
      </c>
      <c r="AT103" s="278">
        <f t="shared" si="226"/>
        <v>590</v>
      </c>
      <c r="AU103" s="193">
        <f t="shared" si="226"/>
        <v>540</v>
      </c>
      <c r="AV103" s="191">
        <f t="shared" si="226"/>
        <v>763</v>
      </c>
      <c r="AW103" s="192">
        <f t="shared" si="227"/>
        <v>518</v>
      </c>
      <c r="AX103" s="278">
        <f t="shared" si="227"/>
        <v>97</v>
      </c>
      <c r="AY103" s="193">
        <f t="shared" si="227"/>
        <v>273</v>
      </c>
      <c r="AZ103" s="191">
        <f t="shared" si="227"/>
        <v>361</v>
      </c>
      <c r="BA103" s="192">
        <f t="shared" si="227"/>
        <v>654</v>
      </c>
      <c r="BB103" s="278">
        <f t="shared" si="227"/>
        <v>523</v>
      </c>
      <c r="BC103" s="193">
        <f t="shared" si="227"/>
        <v>406</v>
      </c>
      <c r="BD103" s="191">
        <f t="shared" si="227"/>
        <v>1074</v>
      </c>
      <c r="BE103" s="278">
        <f t="shared" si="227"/>
        <v>911</v>
      </c>
      <c r="BF103" s="172">
        <f>SUM(AF103,AH103,AJ103,AL103,AN103,AP103,AR103,AT103,AV103,AX103,AZ103,BB103,BD103)</f>
        <v>8284</v>
      </c>
      <c r="BG103" s="173">
        <f>SUM(AG103,AI103,AK103,AM103,AO103,AQ103,AS103,AU103,AW103,AY103,BA103,BC103,BE103)</f>
        <v>8021</v>
      </c>
      <c r="BI103" s="137" t="s">
        <v>17</v>
      </c>
      <c r="BJ103" s="129">
        <f>B103/B126</f>
        <v>1.0516252390057362E-2</v>
      </c>
      <c r="BK103" s="130">
        <f t="shared" ref="BK103" si="257">C103/C126</f>
        <v>0</v>
      </c>
      <c r="BL103" s="131">
        <f t="shared" ref="BL103" si="258">D103/D126</f>
        <v>1.2519561815336464E-2</v>
      </c>
      <c r="BM103" s="132">
        <f t="shared" ref="BM103" si="259">E103/E126</f>
        <v>0</v>
      </c>
      <c r="BN103" s="129">
        <f t="shared" ref="BN103" si="260">F103/F126</f>
        <v>1.5028369881919952E-2</v>
      </c>
      <c r="BO103" s="130">
        <f t="shared" ref="BO103" si="261">G103/G126</f>
        <v>9.1717875813996145E-5</v>
      </c>
      <c r="BP103" s="131">
        <f t="shared" ref="BP103" si="262">H103/H126</f>
        <v>1.0563836681788723E-2</v>
      </c>
      <c r="BQ103" s="132">
        <f t="shared" ref="BQ103" si="263">I103/I126</f>
        <v>1.3586077505337388E-3</v>
      </c>
      <c r="BR103" s="129">
        <f t="shared" ref="BR103" si="264">J103/J126</f>
        <v>1.6223231667748216E-3</v>
      </c>
      <c r="BS103" s="130">
        <f t="shared" ref="BS103" si="265">K103/K126</f>
        <v>1.7686593562079944E-3</v>
      </c>
      <c r="BT103" s="131">
        <f t="shared" ref="BT103" si="266">L103/L126</f>
        <v>1.1712344811431249E-3</v>
      </c>
      <c r="BU103" s="129">
        <f t="shared" ref="BU103" si="267">M103/M126</f>
        <v>3.8198865609445536E-3</v>
      </c>
      <c r="BV103" s="133">
        <f t="shared" ref="BV103" si="268">N103/N126</f>
        <v>4.6963254426604052E-3</v>
      </c>
      <c r="BW103" s="134">
        <f t="shared" ref="BW103" si="269">O103/O126</f>
        <v>4.2484711940778885E-3</v>
      </c>
      <c r="BX103" s="129">
        <f t="shared" ref="BX103" si="270">P103/P126</f>
        <v>3.2975085490962383E-3</v>
      </c>
      <c r="BY103" s="130">
        <f t="shared" ref="BY103" si="271">Q103/Q126</f>
        <v>3.0703510879722335E-3</v>
      </c>
      <c r="BZ103" s="131">
        <f t="shared" ref="BZ103" si="272">R103/R126</f>
        <v>1.2414649286157666E-3</v>
      </c>
      <c r="CA103" s="132">
        <f t="shared" ref="CA103" si="273">S103/S126</f>
        <v>3.1250000000000002E-3</v>
      </c>
      <c r="CB103" s="129">
        <f t="shared" ref="CB103" si="274">T103/T126</f>
        <v>0</v>
      </c>
      <c r="CC103" s="130">
        <f t="shared" ref="CC103" si="275">U103/U126</f>
        <v>0</v>
      </c>
      <c r="CD103" s="131">
        <f t="shared" ref="CD103" si="276">V103/V126</f>
        <v>0</v>
      </c>
      <c r="CE103" s="132">
        <f t="shared" ref="CE103" si="277">W103/W126</f>
        <v>0</v>
      </c>
      <c r="CF103" s="129">
        <f t="shared" ref="CF103" si="278">X103/X126</f>
        <v>1.4448779078167894E-4</v>
      </c>
      <c r="CG103" s="130">
        <f t="shared" ref="CG103" si="279">Y103/Y126</f>
        <v>0</v>
      </c>
      <c r="CH103" s="131">
        <f t="shared" ref="CH103" si="280">Z103/Z126</f>
        <v>0</v>
      </c>
      <c r="CI103" s="129">
        <f t="shared" ref="CI103" si="281">AA103/AA126</f>
        <v>0</v>
      </c>
      <c r="CJ103" s="135">
        <f t="shared" ref="CJ103" si="282">AB103/AB126</f>
        <v>5.4624161128954095E-3</v>
      </c>
      <c r="CK103" s="136">
        <f t="shared" ref="CK103" si="283">AC103/AC126</f>
        <v>1.4658530358804588E-3</v>
      </c>
    </row>
    <row r="104" spans="1:89" ht="14" thickBot="1" x14ac:dyDescent="0.2">
      <c r="A104" s="146" t="s">
        <v>18</v>
      </c>
      <c r="B104" s="196">
        <v>535</v>
      </c>
      <c r="C104" s="197">
        <v>0</v>
      </c>
      <c r="D104" s="198">
        <v>159</v>
      </c>
      <c r="E104" s="199">
        <v>26</v>
      </c>
      <c r="F104" s="196">
        <v>817</v>
      </c>
      <c r="G104" s="200">
        <v>94</v>
      </c>
      <c r="H104" s="198">
        <v>579</v>
      </c>
      <c r="I104" s="199">
        <v>201</v>
      </c>
      <c r="J104" s="196">
        <v>37</v>
      </c>
      <c r="K104" s="200">
        <v>81</v>
      </c>
      <c r="L104" s="198">
        <v>98</v>
      </c>
      <c r="M104" s="196">
        <v>301</v>
      </c>
      <c r="N104" s="201">
        <v>455</v>
      </c>
      <c r="O104" s="202">
        <v>471</v>
      </c>
      <c r="P104" s="196">
        <v>273</v>
      </c>
      <c r="Q104" s="200">
        <v>344</v>
      </c>
      <c r="R104" s="198">
        <v>279</v>
      </c>
      <c r="S104" s="199">
        <v>247</v>
      </c>
      <c r="T104" s="196">
        <v>26</v>
      </c>
      <c r="U104" s="200">
        <v>138</v>
      </c>
      <c r="V104" s="198">
        <v>119</v>
      </c>
      <c r="W104" s="199">
        <v>305</v>
      </c>
      <c r="X104" s="196">
        <v>236</v>
      </c>
      <c r="Y104" s="200">
        <v>215</v>
      </c>
      <c r="Z104" s="198">
        <v>484</v>
      </c>
      <c r="AA104" s="196">
        <v>366</v>
      </c>
      <c r="AB104" s="172">
        <f t="shared" si="255"/>
        <v>4097</v>
      </c>
      <c r="AC104" s="173">
        <f t="shared" si="256"/>
        <v>2789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4.6497479575873454E-2</v>
      </c>
      <c r="BK104" s="130">
        <f t="shared" ref="BK104" si="284">C104/C126</f>
        <v>0</v>
      </c>
      <c r="BL104" s="131">
        <f t="shared" ref="BL104" si="285">D104/D126</f>
        <v>3.5546613011401745E-2</v>
      </c>
      <c r="BM104" s="132">
        <f t="shared" ref="BM104" si="286">E104/E126</f>
        <v>4.4474854601436881E-3</v>
      </c>
      <c r="BN104" s="129">
        <f t="shared" ref="BN104" si="287">F104/F126</f>
        <v>6.2643766293513259E-2</v>
      </c>
      <c r="BO104" s="130">
        <f t="shared" ref="BO104" si="288">G104/G126</f>
        <v>8.6214803265156383E-3</v>
      </c>
      <c r="BP104" s="131">
        <f t="shared" ref="BP104" si="289">H104/H126</f>
        <v>3.7524303305249515E-2</v>
      </c>
      <c r="BQ104" s="132">
        <f t="shared" ref="BQ104" si="290">I104/I126</f>
        <v>1.3003817040822927E-2</v>
      </c>
      <c r="BR104" s="129">
        <f t="shared" ref="BR104" si="291">J104/J126</f>
        <v>1.2005191434133679E-2</v>
      </c>
      <c r="BS104" s="130">
        <f t="shared" ref="BS104" si="292">K104/K126</f>
        <v>2.865228157056951E-2</v>
      </c>
      <c r="BT104" s="131">
        <f t="shared" ref="BT104" si="293">L104/L126</f>
        <v>1.1478097915202623E-2</v>
      </c>
      <c r="BU104" s="129">
        <f t="shared" ref="BU104" si="294">M104/M126</f>
        <v>3.4841995601342747E-2</v>
      </c>
      <c r="BV104" s="133">
        <f t="shared" ref="BV104" si="295">N104/N126</f>
        <v>2.8876055086628164E-2</v>
      </c>
      <c r="BW104" s="134">
        <f t="shared" ref="BW104" si="296">O104/O126</f>
        <v>3.0318635339555842E-2</v>
      </c>
      <c r="BX104" s="129">
        <f t="shared" ref="BX104" si="297">P104/P126</f>
        <v>3.3341475329750854E-2</v>
      </c>
      <c r="BY104" s="130">
        <f t="shared" ref="BY104" si="298">Q104/Q126</f>
        <v>4.5921772794019489E-2</v>
      </c>
      <c r="BZ104" s="131">
        <f t="shared" ref="BZ104" si="299">R104/R126</f>
        <v>2.8864059590316574E-2</v>
      </c>
      <c r="CA104" s="132">
        <f t="shared" ref="CA104" si="300">S104/S126</f>
        <v>2.6616379310344829E-2</v>
      </c>
      <c r="CB104" s="129">
        <f t="shared" ref="CB104" si="301">T104/T126</f>
        <v>1.0865022983702465E-2</v>
      </c>
      <c r="CC104" s="130">
        <f t="shared" ref="CC104" si="302">U104/U126</f>
        <v>5.9895833333333336E-2</v>
      </c>
      <c r="CD104" s="131">
        <f t="shared" ref="CD104" si="303">V104/V126</f>
        <v>1.347678369195923E-2</v>
      </c>
      <c r="CE104" s="132">
        <f t="shared" ref="CE104" si="304">W104/W126</f>
        <v>3.2505595225407649E-2</v>
      </c>
      <c r="CF104" s="129">
        <f t="shared" ref="CF104" si="305">X104/X126</f>
        <v>3.4099118624476232E-2</v>
      </c>
      <c r="CG104" s="130">
        <f t="shared" ref="CG104" si="306">Y104/Y126</f>
        <v>4.7273526824978013E-2</v>
      </c>
      <c r="CH104" s="131">
        <f t="shared" ref="CH104" si="307">Z104/Z126</f>
        <v>3.4782608695652174E-2</v>
      </c>
      <c r="CI104" s="129">
        <f t="shared" ref="CI104" si="308">AA104/AA126</f>
        <v>2.2505072864785095E-2</v>
      </c>
      <c r="CJ104" s="135">
        <f t="shared" ref="CJ104" si="309">AB104/AB126</f>
        <v>3.3653411751176678E-2</v>
      </c>
      <c r="CK104" s="136">
        <f t="shared" ref="CK104" si="310">AC104/AC126</f>
        <v>2.2967775938598875E-2</v>
      </c>
    </row>
    <row r="105" spans="1:89" ht="15" thickTop="1" thickBot="1" x14ac:dyDescent="0.2">
      <c r="A105" s="137" t="s">
        <v>19</v>
      </c>
      <c r="B105" s="189">
        <v>1010</v>
      </c>
      <c r="C105" s="190">
        <v>339</v>
      </c>
      <c r="D105" s="191">
        <v>344</v>
      </c>
      <c r="E105" s="192">
        <v>246</v>
      </c>
      <c r="F105" s="189">
        <v>1096</v>
      </c>
      <c r="G105" s="193">
        <v>405</v>
      </c>
      <c r="H105" s="191">
        <v>958</v>
      </c>
      <c r="I105" s="192">
        <v>553</v>
      </c>
      <c r="J105" s="189">
        <v>106</v>
      </c>
      <c r="K105" s="193">
        <v>215</v>
      </c>
      <c r="L105" s="191">
        <v>287</v>
      </c>
      <c r="M105" s="189">
        <v>624</v>
      </c>
      <c r="N105" s="194">
        <v>866</v>
      </c>
      <c r="O105" s="195">
        <v>1039</v>
      </c>
      <c r="P105" s="189">
        <v>530</v>
      </c>
      <c r="Q105" s="193">
        <v>438</v>
      </c>
      <c r="R105" s="191">
        <v>583</v>
      </c>
      <c r="S105" s="192">
        <v>429</v>
      </c>
      <c r="T105" s="189">
        <v>66</v>
      </c>
      <c r="U105" s="193">
        <v>233</v>
      </c>
      <c r="V105" s="191">
        <v>360</v>
      </c>
      <c r="W105" s="192">
        <v>610</v>
      </c>
      <c r="X105" s="189">
        <v>402</v>
      </c>
      <c r="Y105" s="193">
        <v>390</v>
      </c>
      <c r="Z105" s="191">
        <v>825</v>
      </c>
      <c r="AA105" s="189">
        <v>645</v>
      </c>
      <c r="AB105" s="172">
        <f t="shared" si="255"/>
        <v>7433</v>
      </c>
      <c r="AC105" s="173">
        <f t="shared" si="256"/>
        <v>6166</v>
      </c>
      <c r="AE105" s="269" t="s">
        <v>13</v>
      </c>
      <c r="AF105" s="20">
        <f t="shared" ref="AF105:BG105" si="311">SUM(AF102:AF104)</f>
        <v>1977</v>
      </c>
      <c r="AG105" s="21">
        <f t="shared" si="311"/>
        <v>1151</v>
      </c>
      <c r="AH105" s="20">
        <f t="shared" si="311"/>
        <v>624</v>
      </c>
      <c r="AI105" s="21">
        <f t="shared" si="311"/>
        <v>725</v>
      </c>
      <c r="AJ105" s="20">
        <f t="shared" si="311"/>
        <v>2354</v>
      </c>
      <c r="AK105" s="21">
        <f t="shared" si="311"/>
        <v>1101</v>
      </c>
      <c r="AL105" s="20">
        <f t="shared" si="311"/>
        <v>2303</v>
      </c>
      <c r="AM105" s="21">
        <f t="shared" si="311"/>
        <v>1764</v>
      </c>
      <c r="AN105" s="20">
        <f t="shared" si="311"/>
        <v>230</v>
      </c>
      <c r="AO105" s="21">
        <f t="shared" si="311"/>
        <v>740</v>
      </c>
      <c r="AP105" s="20">
        <f t="shared" si="311"/>
        <v>719</v>
      </c>
      <c r="AQ105" s="21">
        <f t="shared" si="311"/>
        <v>1899</v>
      </c>
      <c r="AR105" s="20">
        <f t="shared" si="311"/>
        <v>2010</v>
      </c>
      <c r="AS105" s="21">
        <f t="shared" si="311"/>
        <v>2843</v>
      </c>
      <c r="AT105" s="20">
        <f t="shared" si="311"/>
        <v>1301</v>
      </c>
      <c r="AU105" s="21">
        <f t="shared" si="311"/>
        <v>1264</v>
      </c>
      <c r="AV105" s="20">
        <f t="shared" si="311"/>
        <v>1578</v>
      </c>
      <c r="AW105" s="21">
        <f t="shared" si="311"/>
        <v>1085</v>
      </c>
      <c r="AX105" s="20">
        <f t="shared" si="311"/>
        <v>228</v>
      </c>
      <c r="AY105" s="21">
        <f t="shared" si="311"/>
        <v>677</v>
      </c>
      <c r="AZ105" s="20">
        <f t="shared" si="311"/>
        <v>788</v>
      </c>
      <c r="BA105" s="21">
        <f t="shared" si="311"/>
        <v>1384</v>
      </c>
      <c r="BB105" s="20">
        <f t="shared" si="311"/>
        <v>1053</v>
      </c>
      <c r="BC105" s="21">
        <f t="shared" si="311"/>
        <v>939</v>
      </c>
      <c r="BD105" s="20">
        <f t="shared" si="311"/>
        <v>2197</v>
      </c>
      <c r="BE105" s="21">
        <f t="shared" si="311"/>
        <v>1845</v>
      </c>
      <c r="BF105" s="174">
        <f t="shared" si="311"/>
        <v>17362</v>
      </c>
      <c r="BG105" s="175">
        <f t="shared" si="311"/>
        <v>17417</v>
      </c>
      <c r="BI105" s="137" t="s">
        <v>19</v>
      </c>
      <c r="BJ105" s="129">
        <f>B105/B126</f>
        <v>8.7780288545106902E-2</v>
      </c>
      <c r="BK105" s="130">
        <f t="shared" ref="BK105" si="312">C105/C126</f>
        <v>2.6167502894635274E-2</v>
      </c>
      <c r="BL105" s="131">
        <f t="shared" ref="BL105" si="313">D105/D126</f>
        <v>7.6905879722781137E-2</v>
      </c>
      <c r="BM105" s="132">
        <f t="shared" ref="BM105" si="314">E105/E126</f>
        <v>4.2080054738282587E-2</v>
      </c>
      <c r="BN105" s="129">
        <f t="shared" ref="BN105" si="315">F105/F126</f>
        <v>8.403619076828707E-2</v>
      </c>
      <c r="BO105" s="130">
        <f t="shared" ref="BO105" si="316">G105/G126</f>
        <v>3.7145739704668439E-2</v>
      </c>
      <c r="BP105" s="131">
        <f t="shared" ref="BP105" si="317">H105/H126</f>
        <v>6.2086843810758262E-2</v>
      </c>
      <c r="BQ105" s="132">
        <f t="shared" ref="BQ105" si="318">I105/I126</f>
        <v>3.5776670764055121E-2</v>
      </c>
      <c r="BR105" s="129">
        <f t="shared" ref="BR105" si="319">J105/J126</f>
        <v>3.4393251135626218E-2</v>
      </c>
      <c r="BS105" s="130">
        <f t="shared" ref="BS105" si="320">K105/K126</f>
        <v>7.6052352316943753E-2</v>
      </c>
      <c r="BT105" s="131">
        <f t="shared" ref="BT105" si="321">L105/L126</f>
        <v>3.3614429608807686E-2</v>
      </c>
      <c r="BU105" s="129">
        <f t="shared" ref="BU105" si="322">M105/M126</f>
        <v>7.2230582243315203E-2</v>
      </c>
      <c r="BV105" s="133">
        <f t="shared" ref="BV105" si="323">N105/N126</f>
        <v>5.4959700450593389E-2</v>
      </c>
      <c r="BW105" s="134">
        <f t="shared" ref="BW105" si="324">O105/O126</f>
        <v>6.688123591889282E-2</v>
      </c>
      <c r="BX105" s="129">
        <f t="shared" ref="BX105" si="325">P105/P126</f>
        <v>6.472887151929653E-2</v>
      </c>
      <c r="BY105" s="130">
        <f t="shared" ref="BY105" si="326">Q105/Q126</f>
        <v>5.8470164197036441E-2</v>
      </c>
      <c r="BZ105" s="131">
        <f t="shared" ref="BZ105" si="327">R105/R126</f>
        <v>6.0314504448582662E-2</v>
      </c>
      <c r="CA105" s="132">
        <f t="shared" ref="CA105" si="328">S105/S126</f>
        <v>4.6228448275862068E-2</v>
      </c>
      <c r="CB105" s="129">
        <f t="shared" ref="CB105" si="329">T105/T126</f>
        <v>2.7580442958629336E-2</v>
      </c>
      <c r="CC105" s="130">
        <f t="shared" ref="CC105" si="330">U105/U126</f>
        <v>0.10112847222222222</v>
      </c>
      <c r="CD105" s="131">
        <f t="shared" ref="CD105" si="331">V105/V126</f>
        <v>4.0770101925254813E-2</v>
      </c>
      <c r="CE105" s="132">
        <f t="shared" ref="CE105" si="332">W105/W126</f>
        <v>6.5011190450815298E-2</v>
      </c>
      <c r="CF105" s="129">
        <f t="shared" ref="CF105" si="333">X105/X126</f>
        <v>5.808409189423494E-2</v>
      </c>
      <c r="CG105" s="130">
        <f t="shared" ref="CG105" si="334">Y105/Y126</f>
        <v>8.5751978891820582E-2</v>
      </c>
      <c r="CH105" s="131">
        <f t="shared" ref="CH105" si="335">Z105/Z126</f>
        <v>5.9288537549407112E-2</v>
      </c>
      <c r="CI105" s="129">
        <f t="shared" ref="CI105" si="336">AA105/AA126</f>
        <v>3.9660579228924554E-2</v>
      </c>
      <c r="CJ105" s="135">
        <f t="shared" ref="CJ105" si="337">AB105/AB126</f>
        <v>6.1055848070904625E-2</v>
      </c>
      <c r="CK105" s="136">
        <f t="shared" ref="CK105" si="338">AC105/AC126</f>
        <v>5.0777807973252299E-2</v>
      </c>
    </row>
    <row r="106" spans="1:89" ht="14" thickTop="1" x14ac:dyDescent="0.15">
      <c r="A106" s="146" t="s">
        <v>20</v>
      </c>
      <c r="B106" s="196">
        <v>1080</v>
      </c>
      <c r="C106" s="197">
        <v>569</v>
      </c>
      <c r="D106" s="198">
        <v>338</v>
      </c>
      <c r="E106" s="199">
        <v>395</v>
      </c>
      <c r="F106" s="196">
        <v>1191</v>
      </c>
      <c r="G106" s="200">
        <v>618</v>
      </c>
      <c r="H106" s="198">
        <v>1189</v>
      </c>
      <c r="I106" s="199">
        <v>926</v>
      </c>
      <c r="J106" s="196">
        <v>107</v>
      </c>
      <c r="K106" s="200">
        <v>384</v>
      </c>
      <c r="L106" s="198">
        <v>404</v>
      </c>
      <c r="M106" s="196">
        <v>1034</v>
      </c>
      <c r="N106" s="201">
        <v>1032</v>
      </c>
      <c r="O106" s="202">
        <v>1578</v>
      </c>
      <c r="P106" s="196">
        <v>711</v>
      </c>
      <c r="Q106" s="200">
        <v>724</v>
      </c>
      <c r="R106" s="198">
        <v>815</v>
      </c>
      <c r="S106" s="199">
        <v>567</v>
      </c>
      <c r="T106" s="196">
        <v>131</v>
      </c>
      <c r="U106" s="200">
        <v>404</v>
      </c>
      <c r="V106" s="198">
        <v>427</v>
      </c>
      <c r="W106" s="199">
        <v>730</v>
      </c>
      <c r="X106" s="196">
        <v>530</v>
      </c>
      <c r="Y106" s="200">
        <v>533</v>
      </c>
      <c r="Z106" s="198">
        <v>1123</v>
      </c>
      <c r="AA106" s="196">
        <v>934</v>
      </c>
      <c r="AB106" s="172">
        <f t="shared" si="255"/>
        <v>9078</v>
      </c>
      <c r="AC106" s="173">
        <f t="shared" si="256"/>
        <v>9396</v>
      </c>
      <c r="BI106" s="146" t="s">
        <v>20</v>
      </c>
      <c r="BJ106" s="129">
        <f>B106/B126</f>
        <v>9.3864070919520246E-2</v>
      </c>
      <c r="BK106" s="130">
        <f t="shared" ref="BK106" si="339">C106/C126</f>
        <v>4.3921265920494015E-2</v>
      </c>
      <c r="BL106" s="131">
        <f t="shared" ref="BL106" si="340">D106/D126</f>
        <v>7.5564498099709373E-2</v>
      </c>
      <c r="BM106" s="132">
        <f t="shared" ref="BM106" si="341">E106/E126</f>
        <v>6.7567567567567571E-2</v>
      </c>
      <c r="BN106" s="129">
        <f t="shared" ref="BN106" si="342">F106/F126</f>
        <v>9.132034963962582E-2</v>
      </c>
      <c r="BO106" s="130">
        <f t="shared" ref="BO106" si="343">G106/G126</f>
        <v>5.6681647253049618E-2</v>
      </c>
      <c r="BP106" s="131">
        <f t="shared" ref="BP106" si="344">H106/H126</f>
        <v>7.705767984445884E-2</v>
      </c>
      <c r="BQ106" s="132">
        <f t="shared" ref="BQ106" si="345">I106/I126</f>
        <v>5.990813223782105E-2</v>
      </c>
      <c r="BR106" s="129">
        <f t="shared" ref="BR106" si="346">J106/J126</f>
        <v>3.4717715768981181E-2</v>
      </c>
      <c r="BS106" s="130">
        <f t="shared" ref="BS106" si="347">K106/K126</f>
        <v>0.13583303855677398</v>
      </c>
      <c r="BT106" s="131">
        <f t="shared" ref="BT106" si="348">L106/L126</f>
        <v>4.7317873038182245E-2</v>
      </c>
      <c r="BU106" s="129">
        <f t="shared" ref="BU106" si="349">M106/M126</f>
        <v>0.11968977890959602</v>
      </c>
      <c r="BV106" s="133">
        <f t="shared" ref="BV106" si="350">N106/N126</f>
        <v>6.5494700767912667E-2</v>
      </c>
      <c r="BW106" s="134">
        <f t="shared" ref="BW106" si="351">O106/O126</f>
        <v>0.10157708400386224</v>
      </c>
      <c r="BX106" s="129">
        <f t="shared" ref="BX106" si="352">P106/P126</f>
        <v>8.6834391792867616E-2</v>
      </c>
      <c r="BY106" s="130">
        <f t="shared" ref="BY106" si="353">Q106/Q126</f>
        <v>9.6649312508343341E-2</v>
      </c>
      <c r="BZ106" s="131">
        <f t="shared" ref="BZ106" si="354">R106/R126</f>
        <v>8.4316159735154148E-2</v>
      </c>
      <c r="CA106" s="132">
        <f t="shared" ref="CA106" si="355">S106/S126</f>
        <v>6.1099137931034483E-2</v>
      </c>
      <c r="CB106" s="129">
        <f t="shared" ref="CB106" si="356">T106/T126</f>
        <v>5.4743000417885497E-2</v>
      </c>
      <c r="CC106" s="130">
        <f t="shared" ref="CC106" si="357">U106/U126</f>
        <v>0.17534722222222221</v>
      </c>
      <c r="CD106" s="131">
        <f t="shared" ref="CD106" si="358">V106/V126</f>
        <v>4.8357870894677239E-2</v>
      </c>
      <c r="CE106" s="132">
        <f t="shared" ref="CE106" si="359">W106/W126</f>
        <v>7.7800277096877327E-2</v>
      </c>
      <c r="CF106" s="129">
        <f t="shared" ref="CF106" si="360">X106/X126</f>
        <v>7.6578529114289848E-2</v>
      </c>
      <c r="CG106" s="130">
        <f t="shared" ref="CG106" si="361">Y106/Y126</f>
        <v>0.11719437115215479</v>
      </c>
      <c r="CH106" s="131">
        <f t="shared" ref="CH106" si="362">Z106/Z126</f>
        <v>8.0704275961192951E-2</v>
      </c>
      <c r="CI106" s="129">
        <f t="shared" ref="CI106" si="363">AA106/AA126</f>
        <v>5.7430978294287643E-2</v>
      </c>
      <c r="CJ106" s="135">
        <f t="shared" ref="CJ106" si="364">AB106/AB126</f>
        <v>7.4568140560698534E-2</v>
      </c>
      <c r="CK106" s="136">
        <f t="shared" ref="CK106" si="365">AC106/AC126</f>
        <v>7.7377275983892088E-2</v>
      </c>
    </row>
    <row r="107" spans="1:89" ht="14" thickBot="1" x14ac:dyDescent="0.2">
      <c r="A107" s="137" t="s">
        <v>21</v>
      </c>
      <c r="B107" s="189">
        <v>897</v>
      </c>
      <c r="C107" s="190">
        <v>582</v>
      </c>
      <c r="D107" s="191">
        <v>286</v>
      </c>
      <c r="E107" s="192">
        <v>330</v>
      </c>
      <c r="F107" s="189">
        <v>1163</v>
      </c>
      <c r="G107" s="193">
        <v>483</v>
      </c>
      <c r="H107" s="191">
        <v>1114</v>
      </c>
      <c r="I107" s="192">
        <v>838</v>
      </c>
      <c r="J107" s="189">
        <v>123</v>
      </c>
      <c r="K107" s="193">
        <v>356</v>
      </c>
      <c r="L107" s="191">
        <v>315</v>
      </c>
      <c r="M107" s="189">
        <v>865</v>
      </c>
      <c r="N107" s="194">
        <v>978</v>
      </c>
      <c r="O107" s="195">
        <v>1265</v>
      </c>
      <c r="P107" s="189">
        <v>590</v>
      </c>
      <c r="Q107" s="193">
        <v>540</v>
      </c>
      <c r="R107" s="191">
        <v>763</v>
      </c>
      <c r="S107" s="192">
        <v>518</v>
      </c>
      <c r="T107" s="189">
        <v>97</v>
      </c>
      <c r="U107" s="193">
        <v>273</v>
      </c>
      <c r="V107" s="191">
        <v>361</v>
      </c>
      <c r="W107" s="192">
        <v>654</v>
      </c>
      <c r="X107" s="189">
        <v>523</v>
      </c>
      <c r="Y107" s="193">
        <v>406</v>
      </c>
      <c r="Z107" s="191">
        <v>1074</v>
      </c>
      <c r="AA107" s="189">
        <v>911</v>
      </c>
      <c r="AB107" s="172">
        <f t="shared" si="255"/>
        <v>8284</v>
      </c>
      <c r="AC107" s="173">
        <f t="shared" si="256"/>
        <v>8021</v>
      </c>
      <c r="AE107" s="272" t="s">
        <v>85</v>
      </c>
      <c r="BI107" s="137" t="s">
        <v>21</v>
      </c>
      <c r="BJ107" s="129">
        <f>B107/B126</f>
        <v>7.7959325569268212E-2</v>
      </c>
      <c r="BK107" s="130">
        <f t="shared" ref="BK107" si="366">C107/C126</f>
        <v>4.4924739482825167E-2</v>
      </c>
      <c r="BL107" s="131">
        <f t="shared" ref="BL107" si="367">D107/D126</f>
        <v>6.3939190699754081E-2</v>
      </c>
      <c r="BM107" s="132">
        <f t="shared" ref="BM107" si="368">E107/E126</f>
        <v>5.6448853917208344E-2</v>
      </c>
      <c r="BN107" s="129">
        <f t="shared" ref="BN107" si="369">F107/F126</f>
        <v>8.9173439656494408E-2</v>
      </c>
      <c r="BO107" s="130">
        <f t="shared" ref="BO107" si="370">G107/G126</f>
        <v>4.429973401816014E-2</v>
      </c>
      <c r="BP107" s="131">
        <f t="shared" ref="BP107" si="371">H107/H126</f>
        <v>7.2197018794556062E-2</v>
      </c>
      <c r="BQ107" s="132">
        <f t="shared" ref="BQ107" si="372">I107/I126</f>
        <v>5.4214918807013006E-2</v>
      </c>
      <c r="BR107" s="129">
        <f t="shared" ref="BR107" si="373">J107/J126</f>
        <v>3.9909149902660611E-2</v>
      </c>
      <c r="BS107" s="130">
        <f t="shared" ref="BS107" si="374">K107/K126</f>
        <v>0.12592854616200919</v>
      </c>
      <c r="BT107" s="131">
        <f t="shared" ref="BT107" si="375">L107/L126</f>
        <v>3.6893886156008436E-2</v>
      </c>
      <c r="BU107" s="129">
        <f t="shared" ref="BU107" si="376">M107/M126</f>
        <v>0.10012732955203149</v>
      </c>
      <c r="BV107" s="133">
        <f t="shared" ref="BV107" si="377">N107/N126</f>
        <v>6.2067652471917242E-2</v>
      </c>
      <c r="BW107" s="134">
        <f t="shared" ref="BW107" si="378">O107/O126</f>
        <v>8.1429031219826198E-2</v>
      </c>
      <c r="BX107" s="129">
        <f t="shared" ref="BX107" si="379">P107/P126</f>
        <v>7.2056668295065948E-2</v>
      </c>
      <c r="BY107" s="130">
        <f t="shared" ref="BY107" si="380">Q107/Q126</f>
        <v>7.208650380456548E-2</v>
      </c>
      <c r="BZ107" s="131">
        <f t="shared" ref="BZ107" si="381">R107/R126</f>
        <v>7.8936478377819155E-2</v>
      </c>
      <c r="CA107" s="132">
        <f t="shared" ref="CA107" si="382">S107/S126</f>
        <v>5.581896551724138E-2</v>
      </c>
      <c r="CB107" s="129">
        <f t="shared" ref="CB107" si="383">T107/T126</f>
        <v>4.053489343919766E-2</v>
      </c>
      <c r="CC107" s="130">
        <f t="shared" ref="CC107" si="384">U107/U126</f>
        <v>0.11848958333333333</v>
      </c>
      <c r="CD107" s="131">
        <f t="shared" ref="CD107" si="385">V107/V126</f>
        <v>4.0883352208380519E-2</v>
      </c>
      <c r="CE107" s="132">
        <f t="shared" ref="CE107" si="386">W107/W126</f>
        <v>6.970052222103805E-2</v>
      </c>
      <c r="CF107" s="129">
        <f t="shared" ref="CF107" si="387">X107/X126</f>
        <v>7.5567114578818095E-2</v>
      </c>
      <c r="CG107" s="130">
        <f t="shared" ref="CG107" si="388">Y107/Y126</f>
        <v>8.9270008795074754E-2</v>
      </c>
      <c r="CH107" s="131">
        <f t="shared" ref="CH107" si="389">Z107/Z126</f>
        <v>7.7182896155228164E-2</v>
      </c>
      <c r="CI107" s="129">
        <f t="shared" ref="CI107" si="390">AA107/AA126</f>
        <v>5.6016725081473283E-2</v>
      </c>
      <c r="CJ107" s="135">
        <f t="shared" ref="CJ107" si="391">AB107/AB126</f>
        <v>6.8046097863497093E-2</v>
      </c>
      <c r="CK107" s="136">
        <f t="shared" ref="CK107" si="392">AC107/AC126</f>
        <v>6.6053973038186289E-2</v>
      </c>
    </row>
    <row r="108" spans="1:89" ht="15" thickTop="1" thickBot="1" x14ac:dyDescent="0.2">
      <c r="A108" s="146" t="s">
        <v>22</v>
      </c>
      <c r="B108" s="196">
        <v>904</v>
      </c>
      <c r="C108" s="197">
        <v>858</v>
      </c>
      <c r="D108" s="198">
        <v>308</v>
      </c>
      <c r="E108" s="199">
        <v>304</v>
      </c>
      <c r="F108" s="196">
        <v>1239</v>
      </c>
      <c r="G108" s="200">
        <v>462</v>
      </c>
      <c r="H108" s="198">
        <v>1159</v>
      </c>
      <c r="I108" s="199">
        <v>882</v>
      </c>
      <c r="J108" s="196">
        <v>157</v>
      </c>
      <c r="K108" s="200">
        <v>324</v>
      </c>
      <c r="L108" s="198">
        <v>328</v>
      </c>
      <c r="M108" s="196">
        <v>997</v>
      </c>
      <c r="N108" s="201">
        <v>850</v>
      </c>
      <c r="O108" s="202">
        <v>1254</v>
      </c>
      <c r="P108" s="196">
        <v>530</v>
      </c>
      <c r="Q108" s="200">
        <v>482</v>
      </c>
      <c r="R108" s="198">
        <v>831</v>
      </c>
      <c r="S108" s="199">
        <v>587</v>
      </c>
      <c r="T108" s="196">
        <v>112</v>
      </c>
      <c r="U108" s="200">
        <v>165</v>
      </c>
      <c r="V108" s="198">
        <v>368</v>
      </c>
      <c r="W108" s="199">
        <v>843</v>
      </c>
      <c r="X108" s="196">
        <v>440</v>
      </c>
      <c r="Y108" s="200">
        <v>315</v>
      </c>
      <c r="Z108" s="198">
        <v>992</v>
      </c>
      <c r="AA108" s="196">
        <v>956</v>
      </c>
      <c r="AB108" s="172">
        <f t="shared" si="255"/>
        <v>8218</v>
      </c>
      <c r="AC108" s="173">
        <f t="shared" si="256"/>
        <v>8429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7.8567703806709549E-2</v>
      </c>
      <c r="BK108" s="130">
        <f t="shared" ref="BK108" si="393">C108/C126</f>
        <v>6.6229255113855648E-2</v>
      </c>
      <c r="BL108" s="131">
        <f t="shared" ref="BL108" si="394">D108/D126</f>
        <v>6.8857589984350542E-2</v>
      </c>
      <c r="BM108" s="132">
        <f t="shared" ref="BM108" si="395">E108/E126</f>
        <v>5.2001368457064656E-2</v>
      </c>
      <c r="BN108" s="129">
        <f t="shared" ref="BN108" si="396">F108/F126</f>
        <v>9.5000766753565405E-2</v>
      </c>
      <c r="BO108" s="130">
        <f t="shared" ref="BO108" si="397">G108/G126</f>
        <v>4.2373658626066221E-2</v>
      </c>
      <c r="BP108" s="131">
        <f t="shared" ref="BP108" si="398">H108/H126</f>
        <v>7.5113415424497731E-2</v>
      </c>
      <c r="BQ108" s="132">
        <f t="shared" ref="BQ108" si="399">I108/I126</f>
        <v>5.7061525522417028E-2</v>
      </c>
      <c r="BR108" s="129">
        <f t="shared" ref="BR108" si="400">J108/J126</f>
        <v>5.0940947436729396E-2</v>
      </c>
      <c r="BS108" s="130">
        <f t="shared" ref="BS108" si="401">K108/K126</f>
        <v>0.11460912628227804</v>
      </c>
      <c r="BT108" s="131">
        <f t="shared" ref="BT108" si="402">L108/L126</f>
        <v>3.8416490981494494E-2</v>
      </c>
      <c r="BU108" s="129">
        <f t="shared" ref="BU108" si="403">M108/M126</f>
        <v>0.1154068757958097</v>
      </c>
      <c r="BV108" s="133">
        <f t="shared" ref="BV108" si="404">N108/N126</f>
        <v>5.3944278733261408E-2</v>
      </c>
      <c r="BW108" s="134">
        <f t="shared" ref="BW108" si="405">O108/O126</f>
        <v>8.0720952687479891E-2</v>
      </c>
      <c r="BX108" s="129">
        <f t="shared" ref="BX108" si="406">P108/P126</f>
        <v>6.472887151929653E-2</v>
      </c>
      <c r="BY108" s="130">
        <f t="shared" ref="BY108" si="407">Q108/Q126</f>
        <v>6.4343879321852884E-2</v>
      </c>
      <c r="BZ108" s="131">
        <f t="shared" ref="BZ108" si="408">R108/R126</f>
        <v>8.5971446306641844E-2</v>
      </c>
      <c r="CA108" s="132">
        <f t="shared" ref="CA108" si="409">S108/S126</f>
        <v>6.3254310344827591E-2</v>
      </c>
      <c r="CB108" s="129">
        <f t="shared" ref="CB108" si="410">T108/T126</f>
        <v>4.6803175929795236E-2</v>
      </c>
      <c r="CC108" s="130">
        <f t="shared" ref="CC108" si="411">U108/U126</f>
        <v>7.1614583333333329E-2</v>
      </c>
      <c r="CD108" s="131">
        <f t="shared" ref="CD108" si="412">V108/V126</f>
        <v>4.1676104190260473E-2</v>
      </c>
      <c r="CE108" s="132">
        <f t="shared" ref="CE108" si="413">W108/W126</f>
        <v>8.9843333688585741E-2</v>
      </c>
      <c r="CF108" s="129">
        <f t="shared" ref="CF108" si="414">X108/X126</f>
        <v>6.3574627943938741E-2</v>
      </c>
      <c r="CG108" s="130">
        <f t="shared" ref="CG108" si="415">Y108/Y126</f>
        <v>6.9261213720316628E-2</v>
      </c>
      <c r="CH108" s="131">
        <f t="shared" ref="CH108" si="416">Z108/Z126</f>
        <v>7.1289974847287094E-2</v>
      </c>
      <c r="CI108" s="129">
        <f t="shared" ref="CI108" si="417">AA108/AA126</f>
        <v>5.8783742236979644E-2</v>
      </c>
      <c r="CJ108" s="135">
        <f t="shared" ref="CJ108" si="418">AB108/AB126</f>
        <v>6.7503963331991684E-2</v>
      </c>
      <c r="CK108" s="136">
        <f t="shared" ref="CK108" si="419">AC108/AC126</f>
        <v>6.9413905839530263E-2</v>
      </c>
    </row>
    <row r="109" spans="1:89" ht="15" thickTop="1" thickBot="1" x14ac:dyDescent="0.2">
      <c r="A109" s="137" t="s">
        <v>23</v>
      </c>
      <c r="B109" s="189">
        <v>671</v>
      </c>
      <c r="C109" s="190">
        <v>646</v>
      </c>
      <c r="D109" s="191">
        <v>281</v>
      </c>
      <c r="E109" s="192">
        <v>299</v>
      </c>
      <c r="F109" s="189">
        <v>878</v>
      </c>
      <c r="G109" s="193">
        <v>368</v>
      </c>
      <c r="H109" s="191">
        <v>934</v>
      </c>
      <c r="I109" s="192">
        <v>754</v>
      </c>
      <c r="J109" s="189">
        <v>172</v>
      </c>
      <c r="K109" s="193">
        <v>266</v>
      </c>
      <c r="L109" s="191">
        <v>378</v>
      </c>
      <c r="M109" s="189">
        <v>755</v>
      </c>
      <c r="N109" s="194">
        <v>801</v>
      </c>
      <c r="O109" s="195">
        <v>1165</v>
      </c>
      <c r="P109" s="189">
        <v>428</v>
      </c>
      <c r="Q109" s="193">
        <v>365</v>
      </c>
      <c r="R109" s="191">
        <v>656</v>
      </c>
      <c r="S109" s="192">
        <v>469</v>
      </c>
      <c r="T109" s="189">
        <v>82</v>
      </c>
      <c r="U109" s="193">
        <v>139</v>
      </c>
      <c r="V109" s="191">
        <v>360</v>
      </c>
      <c r="W109" s="192">
        <v>722</v>
      </c>
      <c r="X109" s="189">
        <v>356</v>
      </c>
      <c r="Y109" s="193">
        <v>275</v>
      </c>
      <c r="Z109" s="191">
        <v>881</v>
      </c>
      <c r="AA109" s="189">
        <v>1028</v>
      </c>
      <c r="AB109" s="172">
        <f t="shared" si="255"/>
        <v>6878</v>
      </c>
      <c r="AC109" s="173">
        <f t="shared" si="256"/>
        <v>7251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5.8317399617590825E-2</v>
      </c>
      <c r="BK109" s="130">
        <f t="shared" ref="BK109" si="420">C109/C126</f>
        <v>4.9864917020455424E-2</v>
      </c>
      <c r="BL109" s="131">
        <f t="shared" ref="BL109" si="421">D109/D126</f>
        <v>6.2821372680527607E-2</v>
      </c>
      <c r="BM109" s="132">
        <f t="shared" ref="BM109" si="422">E109/E126</f>
        <v>5.1146082791652413E-2</v>
      </c>
      <c r="BN109" s="129">
        <f t="shared" ref="BN109" si="423">F109/F126</f>
        <v>6.7320963042478144E-2</v>
      </c>
      <c r="BO109" s="130">
        <f t="shared" ref="BO109" si="424">G109/G126</f>
        <v>3.375217829955058E-2</v>
      </c>
      <c r="BP109" s="131">
        <f t="shared" ref="BP109" si="425">H109/H126</f>
        <v>6.0531432274789368E-2</v>
      </c>
      <c r="BQ109" s="132">
        <f t="shared" ref="BQ109" si="426">I109/I126</f>
        <v>4.878048780487805E-2</v>
      </c>
      <c r="BR109" s="129">
        <f t="shared" ref="BR109" si="427">J109/J126</f>
        <v>5.5807916937053864E-2</v>
      </c>
      <c r="BS109" s="130">
        <f t="shared" ref="BS109" si="428">K109/K126</f>
        <v>9.4092677750265294E-2</v>
      </c>
      <c r="BT109" s="131">
        <f t="shared" ref="BT109" si="429">L109/L126</f>
        <v>4.4272663387210122E-2</v>
      </c>
      <c r="BU109" s="129">
        <f t="shared" ref="BU109" si="430">M109/M126</f>
        <v>8.7394374348882975E-2</v>
      </c>
      <c r="BV109" s="133">
        <f t="shared" ref="BV109" si="431">N109/N126</f>
        <v>5.0834549723932219E-2</v>
      </c>
      <c r="BW109" s="134">
        <f t="shared" ref="BW109" si="432">O109/O126</f>
        <v>7.4991953653041524E-2</v>
      </c>
      <c r="BX109" s="129">
        <f t="shared" ref="BX109" si="433">P109/P126</f>
        <v>5.2271617000488518E-2</v>
      </c>
      <c r="BY109" s="130">
        <f t="shared" ref="BY109" si="434">Q109/Q126</f>
        <v>4.8725136830863706E-2</v>
      </c>
      <c r="BZ109" s="131">
        <f t="shared" ref="BZ109" si="435">R109/R126</f>
        <v>6.7866749430995243E-2</v>
      </c>
      <c r="CA109" s="132">
        <f t="shared" ref="CA109" si="436">S109/S126</f>
        <v>5.0538793103448276E-2</v>
      </c>
      <c r="CB109" s="129">
        <f t="shared" ref="CB109" si="437">T109/T126</f>
        <v>3.4266610948600083E-2</v>
      </c>
      <c r="CC109" s="130">
        <f t="shared" ref="CC109" si="438">U109/U126</f>
        <v>6.0329861111111112E-2</v>
      </c>
      <c r="CD109" s="131">
        <f t="shared" ref="CD109" si="439">V109/V126</f>
        <v>4.0770101925254813E-2</v>
      </c>
      <c r="CE109" s="132">
        <f t="shared" ref="CE109" si="440">W109/W126</f>
        <v>7.6947671320473199E-2</v>
      </c>
      <c r="CF109" s="129">
        <f t="shared" ref="CF109" si="441">X109/X126</f>
        <v>5.1437653518277705E-2</v>
      </c>
      <c r="CG109" s="130">
        <f t="shared" ref="CG109" si="442">Y109/Y126</f>
        <v>6.0466138962181178E-2</v>
      </c>
      <c r="CH109" s="131">
        <f t="shared" ref="CH109" si="443">Z109/Z126</f>
        <v>6.3312971613366867E-2</v>
      </c>
      <c r="CI109" s="129">
        <f t="shared" ref="CI109" si="444">AA109/AA126</f>
        <v>6.3210969685789833E-2</v>
      </c>
      <c r="CJ109" s="135">
        <f t="shared" ref="CJ109" si="445">AB109/AB126</f>
        <v>5.6496989510518229E-2</v>
      </c>
      <c r="CK109" s="136">
        <f t="shared" ref="CK109" si="446">AC109/AC126</f>
        <v>5.9712923388591049E-2</v>
      </c>
    </row>
    <row r="110" spans="1:89" ht="14" thickTop="1" x14ac:dyDescent="0.15">
      <c r="A110" s="146" t="s">
        <v>24</v>
      </c>
      <c r="B110" s="203">
        <v>663</v>
      </c>
      <c r="C110" s="197">
        <v>687</v>
      </c>
      <c r="D110" s="198">
        <v>243</v>
      </c>
      <c r="E110" s="199">
        <v>286</v>
      </c>
      <c r="F110" s="196">
        <v>895</v>
      </c>
      <c r="G110" s="200">
        <v>373</v>
      </c>
      <c r="H110" s="198">
        <v>938</v>
      </c>
      <c r="I110" s="199">
        <v>868</v>
      </c>
      <c r="J110" s="196">
        <v>150</v>
      </c>
      <c r="K110" s="200">
        <v>200</v>
      </c>
      <c r="L110" s="198">
        <v>411</v>
      </c>
      <c r="M110" s="196">
        <v>616</v>
      </c>
      <c r="N110" s="201">
        <v>813</v>
      </c>
      <c r="O110" s="204">
        <v>972</v>
      </c>
      <c r="P110" s="196">
        <v>412</v>
      </c>
      <c r="Q110" s="200">
        <v>333</v>
      </c>
      <c r="R110" s="198">
        <v>599</v>
      </c>
      <c r="S110" s="199">
        <v>511</v>
      </c>
      <c r="T110" s="196">
        <v>101</v>
      </c>
      <c r="U110" s="200">
        <v>152</v>
      </c>
      <c r="V110" s="198">
        <v>400</v>
      </c>
      <c r="W110" s="205">
        <v>679</v>
      </c>
      <c r="X110" s="196">
        <v>313</v>
      </c>
      <c r="Y110" s="200">
        <v>214</v>
      </c>
      <c r="Z110" s="198">
        <v>866</v>
      </c>
      <c r="AA110" s="196">
        <v>1008</v>
      </c>
      <c r="AB110" s="172">
        <f t="shared" si="255"/>
        <v>6804</v>
      </c>
      <c r="AC110" s="173">
        <f t="shared" si="256"/>
        <v>6899</v>
      </c>
      <c r="AE110" s="275" t="str">
        <f>$AE$17</f>
        <v>17:00 - 17:59</v>
      </c>
      <c r="AF110" s="126">
        <f t="shared" ref="AF110:AU111" si="447">SUMIF($A$9:$A$32,$AE110,B$102:B$125)</f>
        <v>683</v>
      </c>
      <c r="AG110" s="186">
        <f t="shared" si="447"/>
        <v>914</v>
      </c>
      <c r="AH110" s="127">
        <f t="shared" si="447"/>
        <v>369</v>
      </c>
      <c r="AI110" s="180">
        <f t="shared" si="447"/>
        <v>397</v>
      </c>
      <c r="AJ110" s="126">
        <f t="shared" si="447"/>
        <v>740</v>
      </c>
      <c r="AK110" s="128">
        <f t="shared" si="447"/>
        <v>799</v>
      </c>
      <c r="AL110" s="127">
        <f t="shared" si="447"/>
        <v>1093</v>
      </c>
      <c r="AM110" s="180">
        <f t="shared" si="447"/>
        <v>925</v>
      </c>
      <c r="AN110" s="126">
        <f t="shared" si="447"/>
        <v>410</v>
      </c>
      <c r="AO110" s="128">
        <f t="shared" si="447"/>
        <v>54</v>
      </c>
      <c r="AP110" s="127">
        <f t="shared" si="447"/>
        <v>694</v>
      </c>
      <c r="AQ110" s="126">
        <f t="shared" si="447"/>
        <v>215</v>
      </c>
      <c r="AR110" s="179">
        <f t="shared" si="447"/>
        <v>1029</v>
      </c>
      <c r="AS110" s="181">
        <f t="shared" si="447"/>
        <v>531</v>
      </c>
      <c r="AT110" s="126">
        <f t="shared" si="447"/>
        <v>459</v>
      </c>
      <c r="AU110" s="128">
        <f t="shared" si="447"/>
        <v>351</v>
      </c>
      <c r="AV110" s="127">
        <f t="shared" ref="AP110:BE111" si="448">SUMIF($A$9:$A$32,$AE110,R$102:R$125)</f>
        <v>404</v>
      </c>
      <c r="AW110" s="180">
        <f t="shared" si="448"/>
        <v>545</v>
      </c>
      <c r="AX110" s="126">
        <f t="shared" si="448"/>
        <v>232</v>
      </c>
      <c r="AY110" s="128">
        <f t="shared" si="448"/>
        <v>47</v>
      </c>
      <c r="AZ110" s="127">
        <f t="shared" si="448"/>
        <v>597</v>
      </c>
      <c r="BA110" s="180">
        <f t="shared" si="448"/>
        <v>317</v>
      </c>
      <c r="BB110" s="126">
        <f t="shared" si="448"/>
        <v>461</v>
      </c>
      <c r="BC110" s="128">
        <f t="shared" si="448"/>
        <v>154</v>
      </c>
      <c r="BD110" s="184">
        <f t="shared" si="448"/>
        <v>757</v>
      </c>
      <c r="BE110" s="185">
        <f t="shared" si="448"/>
        <v>780</v>
      </c>
      <c r="BF110" s="170">
        <f>AF110+AH110+AJ110+AL110+AN110+AP110+AR110+AT110+AV110+AX110+AZ110+BB110+BD110</f>
        <v>7928</v>
      </c>
      <c r="BG110" s="171">
        <f>AG110+AI110+AK110+AM110+AO110+AQ110+AS110+AU110+AW110+AY110+BA110+BC110+BE110</f>
        <v>6029</v>
      </c>
      <c r="BI110" s="146" t="s">
        <v>24</v>
      </c>
      <c r="BJ110" s="129">
        <f>B110/B126</f>
        <v>5.7622110203372157E-2</v>
      </c>
      <c r="BK110" s="130">
        <f t="shared" ref="BK110" si="449">C110/C126</f>
        <v>5.3029718255499805E-2</v>
      </c>
      <c r="BL110" s="131">
        <f t="shared" ref="BL110" si="450">D110/D126</f>
        <v>5.4325955734406441E-2</v>
      </c>
      <c r="BM110" s="132">
        <f t="shared" ref="BM110" si="451">E110/E126</f>
        <v>4.8922340061580569E-2</v>
      </c>
      <c r="BN110" s="129">
        <f t="shared" ref="BN110" si="452">F110/F126</f>
        <v>6.8624444103665083E-2</v>
      </c>
      <c r="BO110" s="130">
        <f t="shared" ref="BO110" si="453">G110/G126</f>
        <v>3.4210767678620566E-2</v>
      </c>
      <c r="BP110" s="131">
        <f t="shared" ref="BP110" si="454">H110/H126</f>
        <v>6.0790667530784187E-2</v>
      </c>
      <c r="BQ110" s="132">
        <f t="shared" ref="BQ110" si="455">I110/I126</f>
        <v>5.6155787022061199E-2</v>
      </c>
      <c r="BR110" s="129">
        <f t="shared" ref="BR110" si="456">J110/J126</f>
        <v>4.8669695003244647E-2</v>
      </c>
      <c r="BS110" s="130">
        <f t="shared" ref="BS110" si="457">K110/K126</f>
        <v>7.0746374248319768E-2</v>
      </c>
      <c r="BT110" s="131">
        <f t="shared" ref="BT110" si="458">L110/L126</f>
        <v>4.8137737174982431E-2</v>
      </c>
      <c r="BU110" s="129">
        <f t="shared" ref="BU110" si="459">M110/M126</f>
        <v>7.1304549137631665E-2</v>
      </c>
      <c r="BV110" s="133">
        <f t="shared" ref="BV110" si="460">N110/N126</f>
        <v>5.1596116011931203E-2</v>
      </c>
      <c r="BW110" s="134">
        <f t="shared" ref="BW110" si="461">O110/O126</f>
        <v>6.256839394914708E-2</v>
      </c>
      <c r="BX110" s="129">
        <f t="shared" ref="BX110" si="462">P110/P126</f>
        <v>5.031753786028334E-2</v>
      </c>
      <c r="BY110" s="130">
        <f t="shared" ref="BY110" si="463">Q110/Q126</f>
        <v>4.445334401281538E-2</v>
      </c>
      <c r="BZ110" s="131">
        <f t="shared" ref="BZ110" si="464">R110/R126</f>
        <v>6.1969791020070351E-2</v>
      </c>
      <c r="CA110" s="132">
        <f t="shared" ref="CA110" si="465">S110/S126</f>
        <v>5.5064655172413796E-2</v>
      </c>
      <c r="CB110" s="129">
        <f t="shared" ref="CB110" si="466">T110/T126</f>
        <v>4.2206435436690344E-2</v>
      </c>
      <c r="CC110" s="130">
        <f t="shared" ref="CC110" si="467">U110/U126</f>
        <v>6.5972222222222224E-2</v>
      </c>
      <c r="CD110" s="131">
        <f t="shared" ref="CD110" si="468">V110/V126</f>
        <v>4.5300113250283124E-2</v>
      </c>
      <c r="CE110" s="132">
        <f t="shared" ref="CE110" si="469">W110/W126</f>
        <v>7.2364915272300975E-2</v>
      </c>
      <c r="CF110" s="129">
        <f t="shared" ref="CF110" si="470">X110/X126</f>
        <v>4.5224678514665509E-2</v>
      </c>
      <c r="CG110" s="130">
        <f t="shared" ref="CG110" si="471">Y110/Y126</f>
        <v>4.7053649956024624E-2</v>
      </c>
      <c r="CH110" s="131">
        <f t="shared" ref="CH110" si="472">Z110/Z126</f>
        <v>6.2234998203377648E-2</v>
      </c>
      <c r="CI110" s="129">
        <f t="shared" ref="CI110" si="473">AA110/AA126</f>
        <v>6.1981184283342559E-2</v>
      </c>
      <c r="CJ110" s="135">
        <f t="shared" ref="CJ110" si="474">AB110/AB126</f>
        <v>5.5889141702466713E-2</v>
      </c>
      <c r="CK110" s="136">
        <f t="shared" ref="CK110" si="475">AC110/AC126</f>
        <v>5.681415783449037E-2</v>
      </c>
    </row>
    <row r="111" spans="1:89" x14ac:dyDescent="0.15">
      <c r="A111" s="137" t="s">
        <v>25</v>
      </c>
      <c r="B111" s="206">
        <v>636</v>
      </c>
      <c r="C111" s="190">
        <v>742</v>
      </c>
      <c r="D111" s="191">
        <v>239</v>
      </c>
      <c r="E111" s="192">
        <v>333</v>
      </c>
      <c r="F111" s="189">
        <v>761</v>
      </c>
      <c r="G111" s="193">
        <v>377</v>
      </c>
      <c r="H111" s="191">
        <v>871</v>
      </c>
      <c r="I111" s="192">
        <v>752</v>
      </c>
      <c r="J111" s="189">
        <v>156</v>
      </c>
      <c r="K111" s="190">
        <v>188</v>
      </c>
      <c r="L111" s="191">
        <v>397</v>
      </c>
      <c r="M111" s="189">
        <v>533</v>
      </c>
      <c r="N111" s="194">
        <v>779</v>
      </c>
      <c r="O111" s="207">
        <v>842</v>
      </c>
      <c r="P111" s="189">
        <v>414</v>
      </c>
      <c r="Q111" s="190">
        <v>318</v>
      </c>
      <c r="R111" s="191">
        <v>575</v>
      </c>
      <c r="S111" s="192">
        <v>479</v>
      </c>
      <c r="T111" s="198">
        <v>115</v>
      </c>
      <c r="U111" s="189">
        <v>120</v>
      </c>
      <c r="V111" s="191">
        <v>424</v>
      </c>
      <c r="W111" s="208">
        <v>671</v>
      </c>
      <c r="X111" s="189">
        <v>286</v>
      </c>
      <c r="Y111" s="193">
        <v>215</v>
      </c>
      <c r="Z111" s="191">
        <v>886</v>
      </c>
      <c r="AA111" s="189">
        <v>884</v>
      </c>
      <c r="AB111" s="172">
        <f t="shared" si="255"/>
        <v>6539</v>
      </c>
      <c r="AC111" s="173">
        <f t="shared" si="256"/>
        <v>6454</v>
      </c>
      <c r="AE111" s="277" t="str">
        <f>$AE$18</f>
        <v>18:00 - 18:59</v>
      </c>
      <c r="AF111" s="126">
        <f t="shared" si="447"/>
        <v>700</v>
      </c>
      <c r="AG111" s="190">
        <f t="shared" si="447"/>
        <v>1588</v>
      </c>
      <c r="AH111" s="191">
        <f t="shared" si="447"/>
        <v>297</v>
      </c>
      <c r="AI111" s="192">
        <f t="shared" si="447"/>
        <v>564</v>
      </c>
      <c r="AJ111" s="278">
        <f t="shared" si="447"/>
        <v>594</v>
      </c>
      <c r="AK111" s="193">
        <f t="shared" si="447"/>
        <v>1409</v>
      </c>
      <c r="AL111" s="191">
        <f t="shared" si="447"/>
        <v>1057</v>
      </c>
      <c r="AM111" s="192">
        <f t="shared" si="447"/>
        <v>1568</v>
      </c>
      <c r="AN111" s="278">
        <f t="shared" si="447"/>
        <v>268</v>
      </c>
      <c r="AO111" s="193">
        <f t="shared" si="447"/>
        <v>116</v>
      </c>
      <c r="AP111" s="191">
        <f t="shared" si="448"/>
        <v>884</v>
      </c>
      <c r="AQ111" s="278">
        <f t="shared" si="448"/>
        <v>375</v>
      </c>
      <c r="AR111" s="194">
        <f t="shared" si="448"/>
        <v>1551</v>
      </c>
      <c r="AS111" s="195">
        <f t="shared" si="448"/>
        <v>1162</v>
      </c>
      <c r="AT111" s="278">
        <f t="shared" si="448"/>
        <v>759</v>
      </c>
      <c r="AU111" s="193">
        <f t="shared" si="448"/>
        <v>773</v>
      </c>
      <c r="AV111" s="191">
        <f t="shared" si="448"/>
        <v>615</v>
      </c>
      <c r="AW111" s="192">
        <f t="shared" si="448"/>
        <v>1033</v>
      </c>
      <c r="AX111" s="278">
        <f t="shared" si="448"/>
        <v>314</v>
      </c>
      <c r="AY111" s="193">
        <f t="shared" si="448"/>
        <v>74</v>
      </c>
      <c r="AZ111" s="191">
        <f t="shared" si="448"/>
        <v>1026</v>
      </c>
      <c r="BA111" s="192">
        <f t="shared" si="448"/>
        <v>724</v>
      </c>
      <c r="BB111" s="278">
        <f t="shared" si="448"/>
        <v>732</v>
      </c>
      <c r="BC111" s="193">
        <f t="shared" si="448"/>
        <v>396</v>
      </c>
      <c r="BD111" s="191">
        <f t="shared" si="448"/>
        <v>890</v>
      </c>
      <c r="BE111" s="278">
        <f t="shared" si="448"/>
        <v>1979</v>
      </c>
      <c r="BF111" s="172">
        <f>SUM(AF111,AH111,AJ111,AL111,AN111,AP111,AR111,AT111,AV111,AX111,AZ111,BB111,BD111)</f>
        <v>9687</v>
      </c>
      <c r="BG111" s="173">
        <f>SUM(AG111,AI111,AK111,AM111,AO111,AQ111,AS111,AU111,AW111,AY111,BA111,BC111,BE111)</f>
        <v>11761</v>
      </c>
      <c r="BI111" s="137" t="s">
        <v>25</v>
      </c>
      <c r="BJ111" s="129">
        <f>B111/B126</f>
        <v>5.5275508430384146E-2</v>
      </c>
      <c r="BK111" s="130">
        <f t="shared" ref="BK111" si="476">C111/C126</f>
        <v>5.7275183326900812E-2</v>
      </c>
      <c r="BL111" s="131">
        <f t="shared" ref="BL111" si="477">D111/D126</f>
        <v>5.3431701319025263E-2</v>
      </c>
      <c r="BM111" s="132">
        <f t="shared" ref="BM111" si="478">E111/E126</f>
        <v>5.6962025316455694E-2</v>
      </c>
      <c r="BN111" s="129">
        <f t="shared" ref="BN111" si="479">F111/F126</f>
        <v>5.8349946327250421E-2</v>
      </c>
      <c r="BO111" s="130">
        <f t="shared" ref="BO111" si="480">G111/G126</f>
        <v>3.4577639181876549E-2</v>
      </c>
      <c r="BP111" s="131">
        <f t="shared" ref="BP111" si="481">H111/H126</f>
        <v>5.6448476992871033E-2</v>
      </c>
      <c r="BQ111" s="132">
        <f t="shared" ref="BQ111" si="482">I111/I126</f>
        <v>4.8651096590541502E-2</v>
      </c>
      <c r="BR111" s="129">
        <f t="shared" ref="BR111" si="483">J111/J126</f>
        <v>5.0616482803374434E-2</v>
      </c>
      <c r="BS111" s="130">
        <f t="shared" ref="BS111" si="484">K111/K126</f>
        <v>6.6501591793420592E-2</v>
      </c>
      <c r="BT111" s="131">
        <f t="shared" ref="BT111" si="485">L111/L126</f>
        <v>4.649800890138206E-2</v>
      </c>
      <c r="BU111" s="129">
        <f t="shared" ref="BU111" si="486">M111/M126</f>
        <v>6.1696955666165065E-2</v>
      </c>
      <c r="BV111" s="133">
        <f t="shared" ref="BV111" si="487">N111/N126</f>
        <v>4.943834486260075E-2</v>
      </c>
      <c r="BW111" s="134">
        <f t="shared" ref="BW111" si="488">O111/O126</f>
        <v>5.4200193112327003E-2</v>
      </c>
      <c r="BX111" s="129">
        <f t="shared" ref="BX111" si="489">P111/P126</f>
        <v>5.0561797752808987E-2</v>
      </c>
      <c r="BY111" s="130">
        <f t="shared" ref="BY111" si="490">Q111/Q126</f>
        <v>4.2450941129355227E-2</v>
      </c>
      <c r="BZ111" s="131">
        <f t="shared" ref="BZ111" si="491">R111/R126</f>
        <v>5.9486861162838814E-2</v>
      </c>
      <c r="CA111" s="132">
        <f t="shared" ref="CA111" si="492">S111/S126</f>
        <v>5.161637931034483E-2</v>
      </c>
      <c r="CB111" s="129">
        <f t="shared" ref="CB111" si="493">T111/T126</f>
        <v>4.8056832427914753E-2</v>
      </c>
      <c r="CC111" s="130">
        <f t="shared" ref="CC111" si="494">U111/U126</f>
        <v>5.2083333333333336E-2</v>
      </c>
      <c r="CD111" s="131">
        <f t="shared" ref="CD111" si="495">V111/V126</f>
        <v>4.8018120045300115E-2</v>
      </c>
      <c r="CE111" s="132">
        <f t="shared" ref="CE111" si="496">W111/W126</f>
        <v>7.1512309495896834E-2</v>
      </c>
      <c r="CF111" s="129">
        <f t="shared" ref="CF111" si="497">X111/X126</f>
        <v>4.1323508163560181E-2</v>
      </c>
      <c r="CG111" s="130">
        <f t="shared" ref="CG111" si="498">Y111/Y126</f>
        <v>4.7273526824978013E-2</v>
      </c>
      <c r="CH111" s="131">
        <f t="shared" ref="CH111" si="499">Z111/Z126</f>
        <v>6.3672296083363278E-2</v>
      </c>
      <c r="CI111" s="129">
        <f t="shared" ref="CI111" si="500">AA111/AA126</f>
        <v>5.4356514788169462E-2</v>
      </c>
      <c r="CJ111" s="135">
        <f t="shared" ref="CJ111" si="501">AB111/AB126</f>
        <v>5.371238941687681E-2</v>
      </c>
      <c r="CK111" s="136">
        <f t="shared" ref="CK111" si="502">AC111/AC126</f>
        <v>5.314952524478922E-2</v>
      </c>
    </row>
    <row r="112" spans="1:89" ht="14" thickBot="1" x14ac:dyDescent="0.2">
      <c r="A112" s="146" t="s">
        <v>26</v>
      </c>
      <c r="B112" s="203">
        <v>536</v>
      </c>
      <c r="C112" s="197">
        <v>677</v>
      </c>
      <c r="D112" s="198">
        <v>236</v>
      </c>
      <c r="E112" s="199">
        <v>374</v>
      </c>
      <c r="F112" s="196">
        <v>625</v>
      </c>
      <c r="G112" s="200">
        <v>417</v>
      </c>
      <c r="H112" s="198">
        <v>812</v>
      </c>
      <c r="I112" s="199">
        <v>773</v>
      </c>
      <c r="J112" s="196">
        <v>148</v>
      </c>
      <c r="K112" s="197">
        <v>153</v>
      </c>
      <c r="L112" s="198">
        <v>375</v>
      </c>
      <c r="M112" s="196">
        <v>453</v>
      </c>
      <c r="N112" s="201">
        <v>726</v>
      </c>
      <c r="O112" s="204">
        <v>773</v>
      </c>
      <c r="P112" s="196">
        <v>390</v>
      </c>
      <c r="Q112" s="197">
        <v>334</v>
      </c>
      <c r="R112" s="198">
        <v>634</v>
      </c>
      <c r="S112" s="199">
        <v>459</v>
      </c>
      <c r="T112" s="196">
        <v>117</v>
      </c>
      <c r="U112" s="200">
        <v>112</v>
      </c>
      <c r="V112" s="198">
        <v>449</v>
      </c>
      <c r="W112" s="205">
        <v>500</v>
      </c>
      <c r="X112" s="196">
        <v>318</v>
      </c>
      <c r="Y112" s="200">
        <v>214</v>
      </c>
      <c r="Z112" s="198">
        <v>868</v>
      </c>
      <c r="AA112" s="196">
        <v>1146</v>
      </c>
      <c r="AB112" s="172">
        <f t="shared" si="255"/>
        <v>6234</v>
      </c>
      <c r="AC112" s="173">
        <f t="shared" si="256"/>
        <v>6385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4.6584390752650792E-2</v>
      </c>
      <c r="BK112" s="130">
        <f t="shared" ref="BK112" si="503">C112/C126</f>
        <v>5.2257815515245082E-2</v>
      </c>
      <c r="BL112" s="131">
        <f t="shared" ref="BL112" si="504">D112/D126</f>
        <v>5.2761010507489381E-2</v>
      </c>
      <c r="BM112" s="132">
        <f t="shared" ref="BM112" si="505">E112/E126</f>
        <v>6.3975367772836134E-2</v>
      </c>
      <c r="BN112" s="129">
        <f t="shared" ref="BN112" si="506">F112/F126</f>
        <v>4.7922097837754946E-2</v>
      </c>
      <c r="BO112" s="130">
        <f t="shared" ref="BO112" si="507">G112/G126</f>
        <v>3.8246354214436395E-2</v>
      </c>
      <c r="BP112" s="131">
        <f t="shared" ref="BP112" si="508">H112/H126</f>
        <v>5.2624756966947503E-2</v>
      </c>
      <c r="BQ112" s="132">
        <f t="shared" ref="BQ112" si="509">I112/I126</f>
        <v>5.000970434107524E-2</v>
      </c>
      <c r="BR112" s="129">
        <f t="shared" ref="BR112" si="510">J112/J126</f>
        <v>4.8020765736534715E-2</v>
      </c>
      <c r="BS112" s="130">
        <f t="shared" ref="BS112" si="511">K112/K126</f>
        <v>5.4120976299964624E-2</v>
      </c>
      <c r="BT112" s="131">
        <f t="shared" ref="BT112" si="512">L112/L126</f>
        <v>4.3921293042867182E-2</v>
      </c>
      <c r="BU112" s="129">
        <f t="shared" ref="BU112" si="513">M112/M126</f>
        <v>5.2436624609329782E-2</v>
      </c>
      <c r="BV112" s="133">
        <f t="shared" ref="BV112" si="514">N112/N126</f>
        <v>4.6074760423938564E-2</v>
      </c>
      <c r="BW112" s="134">
        <f t="shared" ref="BW112" si="515">O112/O126</f>
        <v>4.9758609591245576E-2</v>
      </c>
      <c r="BX112" s="129">
        <f t="shared" ref="BX112" si="516">P112/P126</f>
        <v>4.763067904250122E-2</v>
      </c>
      <c r="BY112" s="130">
        <f t="shared" ref="BY112" si="517">Q112/Q126</f>
        <v>4.4586837538379387E-2</v>
      </c>
      <c r="BZ112" s="131">
        <f t="shared" ref="BZ112" si="518">R112/R126</f>
        <v>6.5590730395199665E-2</v>
      </c>
      <c r="CA112" s="132">
        <f t="shared" ref="CA112" si="519">S112/S126</f>
        <v>4.9461206896551722E-2</v>
      </c>
      <c r="CB112" s="129">
        <f t="shared" ref="CB112" si="520">T112/T126</f>
        <v>4.8892603426661095E-2</v>
      </c>
      <c r="CC112" s="130">
        <f t="shared" ref="CC112" si="521">U112/U126</f>
        <v>4.8611111111111112E-2</v>
      </c>
      <c r="CD112" s="131">
        <f t="shared" ref="CD112" si="522">V112/V126</f>
        <v>5.0849377123442806E-2</v>
      </c>
      <c r="CE112" s="132">
        <f t="shared" ref="CE112" si="523">W112/W126</f>
        <v>5.3287861025258447E-2</v>
      </c>
      <c r="CF112" s="129">
        <f t="shared" ref="CF112" si="524">X112/X126</f>
        <v>4.5947117468573904E-2</v>
      </c>
      <c r="CG112" s="130">
        <f t="shared" ref="CG112" si="525">Y112/Y126</f>
        <v>4.7053649956024624E-2</v>
      </c>
      <c r="CH112" s="131">
        <f t="shared" ref="CH112" si="526">Z112/Z126</f>
        <v>6.2378727991376212E-2</v>
      </c>
      <c r="CI112" s="129">
        <f t="shared" ref="CI112" si="527">AA112/AA126</f>
        <v>7.0466703560228744E-2</v>
      </c>
      <c r="CJ112" s="135">
        <f t="shared" ref="CJ112" si="528">AB112/AB126</f>
        <v>5.1207070748556363E-2</v>
      </c>
      <c r="CK112" s="136">
        <f t="shared" ref="CK112" si="529">AC112/AC126</f>
        <v>5.2581301315150167E-2</v>
      </c>
    </row>
    <row r="113" spans="1:89" ht="15" thickTop="1" thickBot="1" x14ac:dyDescent="0.2">
      <c r="A113" s="137" t="s">
        <v>27</v>
      </c>
      <c r="B113" s="206">
        <v>520</v>
      </c>
      <c r="C113" s="190">
        <v>742</v>
      </c>
      <c r="D113" s="191">
        <v>249</v>
      </c>
      <c r="E113" s="192">
        <v>379</v>
      </c>
      <c r="F113" s="189">
        <v>592</v>
      </c>
      <c r="G113" s="193">
        <v>486</v>
      </c>
      <c r="H113" s="191">
        <v>729</v>
      </c>
      <c r="I113" s="192">
        <v>882</v>
      </c>
      <c r="J113" s="189">
        <v>196</v>
      </c>
      <c r="K113" s="190">
        <v>102</v>
      </c>
      <c r="L113" s="191">
        <v>487</v>
      </c>
      <c r="M113" s="189">
        <v>354</v>
      </c>
      <c r="N113" s="194">
        <v>819</v>
      </c>
      <c r="O113" s="207">
        <v>664</v>
      </c>
      <c r="P113" s="189">
        <v>461</v>
      </c>
      <c r="Q113" s="190">
        <v>341</v>
      </c>
      <c r="R113" s="191">
        <v>527</v>
      </c>
      <c r="S113" s="192">
        <v>502</v>
      </c>
      <c r="T113" s="189">
        <v>128</v>
      </c>
      <c r="U113" s="193">
        <v>109</v>
      </c>
      <c r="V113" s="191">
        <v>548</v>
      </c>
      <c r="W113" s="208">
        <v>504</v>
      </c>
      <c r="X113" s="189">
        <v>351</v>
      </c>
      <c r="Y113" s="193">
        <v>166</v>
      </c>
      <c r="Z113" s="191">
        <v>844</v>
      </c>
      <c r="AA113" s="189">
        <v>917</v>
      </c>
      <c r="AB113" s="172">
        <f t="shared" si="255"/>
        <v>6451</v>
      </c>
      <c r="AC113" s="173">
        <f t="shared" si="256"/>
        <v>6148</v>
      </c>
      <c r="AE113" s="269" t="s">
        <v>13</v>
      </c>
      <c r="AF113" s="20">
        <f t="shared" ref="AF113:BG113" si="530">SUM(AF110:AF112)</f>
        <v>1383</v>
      </c>
      <c r="AG113" s="21">
        <f t="shared" si="530"/>
        <v>2502</v>
      </c>
      <c r="AH113" s="20">
        <f t="shared" si="530"/>
        <v>666</v>
      </c>
      <c r="AI113" s="21">
        <f t="shared" si="530"/>
        <v>961</v>
      </c>
      <c r="AJ113" s="20">
        <f t="shared" si="530"/>
        <v>1334</v>
      </c>
      <c r="AK113" s="21">
        <f t="shared" si="530"/>
        <v>2208</v>
      </c>
      <c r="AL113" s="20">
        <f t="shared" si="530"/>
        <v>2150</v>
      </c>
      <c r="AM113" s="21">
        <f t="shared" si="530"/>
        <v>2493</v>
      </c>
      <c r="AN113" s="20">
        <f t="shared" si="530"/>
        <v>678</v>
      </c>
      <c r="AO113" s="21">
        <f t="shared" si="530"/>
        <v>170</v>
      </c>
      <c r="AP113" s="20">
        <f t="shared" si="530"/>
        <v>1578</v>
      </c>
      <c r="AQ113" s="21">
        <f t="shared" si="530"/>
        <v>590</v>
      </c>
      <c r="AR113" s="20">
        <f t="shared" si="530"/>
        <v>2580</v>
      </c>
      <c r="AS113" s="21">
        <f t="shared" si="530"/>
        <v>1693</v>
      </c>
      <c r="AT113" s="20">
        <f t="shared" si="530"/>
        <v>1218</v>
      </c>
      <c r="AU113" s="21">
        <f t="shared" si="530"/>
        <v>1124</v>
      </c>
      <c r="AV113" s="20">
        <f t="shared" si="530"/>
        <v>1019</v>
      </c>
      <c r="AW113" s="21">
        <f t="shared" si="530"/>
        <v>1578</v>
      </c>
      <c r="AX113" s="20">
        <f t="shared" si="530"/>
        <v>546</v>
      </c>
      <c r="AY113" s="21">
        <f t="shared" si="530"/>
        <v>121</v>
      </c>
      <c r="AZ113" s="20">
        <f t="shared" si="530"/>
        <v>1623</v>
      </c>
      <c r="BA113" s="21">
        <f t="shared" si="530"/>
        <v>1041</v>
      </c>
      <c r="BB113" s="20">
        <f t="shared" si="530"/>
        <v>1193</v>
      </c>
      <c r="BC113" s="21">
        <f t="shared" si="530"/>
        <v>550</v>
      </c>
      <c r="BD113" s="20">
        <f t="shared" si="530"/>
        <v>1647</v>
      </c>
      <c r="BE113" s="21">
        <f t="shared" si="530"/>
        <v>2759</v>
      </c>
      <c r="BF113" s="174">
        <f t="shared" si="530"/>
        <v>17615</v>
      </c>
      <c r="BG113" s="175">
        <f t="shared" si="530"/>
        <v>17790</v>
      </c>
      <c r="BI113" s="137" t="s">
        <v>27</v>
      </c>
      <c r="BJ113" s="129">
        <f>B113/B126</f>
        <v>4.5193811924213456E-2</v>
      </c>
      <c r="BK113" s="130">
        <f t="shared" ref="BK113" si="531">C113/C126</f>
        <v>5.7275183326900812E-2</v>
      </c>
      <c r="BL113" s="131">
        <f t="shared" ref="BL113" si="532">D113/D126</f>
        <v>5.5667337357478204E-2</v>
      </c>
      <c r="BM113" s="132">
        <f t="shared" ref="BM113" si="533">E113/E126</f>
        <v>6.483065343824837E-2</v>
      </c>
      <c r="BN113" s="129">
        <f t="shared" ref="BN113" si="534">F113/F126</f>
        <v>4.5391811071921487E-2</v>
      </c>
      <c r="BO113" s="130">
        <f t="shared" ref="BO113" si="535">G113/G126</f>
        <v>4.4574887645602128E-2</v>
      </c>
      <c r="BP113" s="131">
        <f t="shared" ref="BP113" si="536">H113/H126</f>
        <v>4.7245625405055086E-2</v>
      </c>
      <c r="BQ113" s="132">
        <f t="shared" ref="BQ113" si="537">I113/I126</f>
        <v>5.7061525522417028E-2</v>
      </c>
      <c r="BR113" s="129">
        <f t="shared" ref="BR113" si="538">J113/J126</f>
        <v>6.3595068137572999E-2</v>
      </c>
      <c r="BS113" s="130">
        <f t="shared" ref="BS113" si="539">K113/K126</f>
        <v>3.6080650866643083E-2</v>
      </c>
      <c r="BT113" s="131">
        <f t="shared" ref="BT113" si="540">L113/L126</f>
        <v>5.7039119231670182E-2</v>
      </c>
      <c r="BU113" s="129">
        <f t="shared" ref="BU113" si="541">M113/M126</f>
        <v>4.0976964926496121E-2</v>
      </c>
      <c r="BV113" s="133">
        <f t="shared" ref="BV113" si="542">N113/N126</f>
        <v>5.1976899155930699E-2</v>
      </c>
      <c r="BW113" s="134">
        <f t="shared" ref="BW113" si="543">O113/O126</f>
        <v>4.2742195043450275E-2</v>
      </c>
      <c r="BX113" s="129">
        <f t="shared" ref="BX113" si="544">P113/P126</f>
        <v>5.6301905227161698E-2</v>
      </c>
      <c r="BY113" s="130">
        <f t="shared" ref="BY113" si="545">Q113/Q126</f>
        <v>4.552129221732746E-2</v>
      </c>
      <c r="BZ113" s="131">
        <f t="shared" ref="BZ113" si="546">R113/R126</f>
        <v>5.4521001448375753E-2</v>
      </c>
      <c r="CA113" s="132">
        <f t="shared" ref="CA113" si="547">S113/S126</f>
        <v>5.4094827586206894E-2</v>
      </c>
      <c r="CB113" s="129">
        <f t="shared" ref="CB113" si="548">T113/T126</f>
        <v>5.3489343919765987E-2</v>
      </c>
      <c r="CC113" s="130">
        <f t="shared" ref="CC113" si="549">U113/U126</f>
        <v>4.7309027777777776E-2</v>
      </c>
      <c r="CD113" s="131">
        <f t="shared" ref="CD113" si="550">V113/V126</f>
        <v>6.2061155152887883E-2</v>
      </c>
      <c r="CE113" s="132">
        <f t="shared" ref="CE113" si="551">W113/W126</f>
        <v>5.3714163913460511E-2</v>
      </c>
      <c r="CF113" s="129">
        <f t="shared" ref="CF113" si="552">X113/X126</f>
        <v>5.071521456436931E-2</v>
      </c>
      <c r="CG113" s="130">
        <f t="shared" ref="CG113" si="553">Y113/Y126</f>
        <v>3.6499560246262094E-2</v>
      </c>
      <c r="CH113" s="131">
        <f t="shared" ref="CH113" si="554">Z113/Z126</f>
        <v>6.065397053539346E-2</v>
      </c>
      <c r="CI113" s="129">
        <f t="shared" ref="CI113" si="555">AA113/AA126</f>
        <v>5.6385660702207463E-2</v>
      </c>
      <c r="CJ113" s="135">
        <f t="shared" ref="CJ113" si="556">AB113/AB126</f>
        <v>5.2989543374869601E-2</v>
      </c>
      <c r="CK113" s="136">
        <f t="shared" ref="CK113" si="557">AC113/AC126</f>
        <v>5.062957564378124E-2</v>
      </c>
    </row>
    <row r="114" spans="1:89" ht="14" thickTop="1" x14ac:dyDescent="0.15">
      <c r="A114" s="146" t="s">
        <v>28</v>
      </c>
      <c r="B114" s="203">
        <v>512</v>
      </c>
      <c r="C114" s="197">
        <v>1060</v>
      </c>
      <c r="D114" s="198">
        <v>323</v>
      </c>
      <c r="E114" s="199">
        <v>372</v>
      </c>
      <c r="F114" s="196">
        <v>577</v>
      </c>
      <c r="G114" s="200">
        <v>629</v>
      </c>
      <c r="H114" s="198">
        <v>875</v>
      </c>
      <c r="I114" s="199">
        <v>1053</v>
      </c>
      <c r="J114" s="196">
        <v>189</v>
      </c>
      <c r="K114" s="197">
        <v>107</v>
      </c>
      <c r="L114" s="198">
        <v>672</v>
      </c>
      <c r="M114" s="196">
        <v>398</v>
      </c>
      <c r="N114" s="201">
        <v>1018</v>
      </c>
      <c r="O114" s="204">
        <v>785</v>
      </c>
      <c r="P114" s="196">
        <v>529</v>
      </c>
      <c r="Q114" s="197">
        <v>356</v>
      </c>
      <c r="R114" s="198">
        <v>543</v>
      </c>
      <c r="S114" s="199">
        <v>589</v>
      </c>
      <c r="T114" s="196">
        <v>240</v>
      </c>
      <c r="U114" s="200">
        <v>97</v>
      </c>
      <c r="V114" s="198">
        <v>699</v>
      </c>
      <c r="W114" s="205">
        <v>528</v>
      </c>
      <c r="X114" s="196">
        <v>523</v>
      </c>
      <c r="Y114" s="200">
        <v>169</v>
      </c>
      <c r="Z114" s="198">
        <v>882</v>
      </c>
      <c r="AA114" s="196">
        <v>1247</v>
      </c>
      <c r="AB114" s="172">
        <f t="shared" si="255"/>
        <v>7582</v>
      </c>
      <c r="AC114" s="173">
        <f t="shared" si="256"/>
        <v>7390</v>
      </c>
      <c r="BI114" s="146" t="s">
        <v>28</v>
      </c>
      <c r="BJ114" s="129">
        <f>B114/B126</f>
        <v>4.4498522509994788E-2</v>
      </c>
      <c r="BK114" s="130">
        <f t="shared" ref="BK114" si="558">C114/C126</f>
        <v>8.1821690467001162E-2</v>
      </c>
      <c r="BL114" s="131">
        <f t="shared" ref="BL114" si="559">D114/D126</f>
        <v>7.2211044042029951E-2</v>
      </c>
      <c r="BM114" s="132">
        <f t="shared" ref="BM114" si="560">E114/E126</f>
        <v>6.3633253506671233E-2</v>
      </c>
      <c r="BN114" s="129">
        <f t="shared" ref="BN114" si="561">F114/F126</f>
        <v>4.4241680723815367E-2</v>
      </c>
      <c r="BO114" s="130">
        <f t="shared" ref="BO114" si="562">G114/G126</f>
        <v>5.7690543887003579E-2</v>
      </c>
      <c r="BP114" s="131">
        <f t="shared" ref="BP114" si="563">H114/H126</f>
        <v>5.6707712248865845E-2</v>
      </c>
      <c r="BQ114" s="132">
        <f t="shared" ref="BQ114" si="564">I114/I126</f>
        <v>6.8124474348191758E-2</v>
      </c>
      <c r="BR114" s="129">
        <f t="shared" ref="BR114" si="565">J114/J126</f>
        <v>6.1323815704088257E-2</v>
      </c>
      <c r="BS114" s="130">
        <f t="shared" ref="BS114" si="566">K114/K126</f>
        <v>3.7849310222851082E-2</v>
      </c>
      <c r="BT114" s="131">
        <f t="shared" ref="BT114" si="567">L114/L126</f>
        <v>7.8706957132817987E-2</v>
      </c>
      <c r="BU114" s="129">
        <f t="shared" ref="BU114" si="568">M114/M126</f>
        <v>4.6070147007755524E-2</v>
      </c>
      <c r="BV114" s="133">
        <f t="shared" ref="BV114" si="569">N114/N126</f>
        <v>6.4606206765247198E-2</v>
      </c>
      <c r="BW114" s="134">
        <f t="shared" ref="BW114" si="570">O114/O126</f>
        <v>5.0531058899259733E-2</v>
      </c>
      <c r="BX114" s="129">
        <f t="shared" ref="BX114" si="571">P114/P126</f>
        <v>6.4606741573033713E-2</v>
      </c>
      <c r="BY114" s="130">
        <f t="shared" ref="BY114" si="572">Q114/Q126</f>
        <v>4.7523695100787612E-2</v>
      </c>
      <c r="BZ114" s="131">
        <f t="shared" ref="BZ114" si="573">R114/R126</f>
        <v>5.6176288019863442E-2</v>
      </c>
      <c r="CA114" s="132">
        <f t="shared" ref="CA114" si="574">S114/S126</f>
        <v>6.3469827586206895E-2</v>
      </c>
      <c r="CB114" s="129">
        <f t="shared" ref="CB114" si="575">T114/T126</f>
        <v>0.10029251984956122</v>
      </c>
      <c r="CC114" s="130">
        <f t="shared" ref="CC114" si="576">U114/U126</f>
        <v>4.2100694444444448E-2</v>
      </c>
      <c r="CD114" s="131">
        <f t="shared" ref="CD114" si="577">V114/V126</f>
        <v>7.9161947904869759E-2</v>
      </c>
      <c r="CE114" s="132">
        <f t="shared" ref="CE114" si="578">W114/W126</f>
        <v>5.6271981242672922E-2</v>
      </c>
      <c r="CF114" s="129">
        <f t="shared" ref="CF114" si="579">X114/X126</f>
        <v>7.5567114578818095E-2</v>
      </c>
      <c r="CG114" s="130">
        <f t="shared" ref="CG114" si="580">Y114/Y126</f>
        <v>3.7159190853122248E-2</v>
      </c>
      <c r="CH114" s="131">
        <f t="shared" ref="CH114" si="581">Z114/Z126</f>
        <v>6.3384836507366149E-2</v>
      </c>
      <c r="CI114" s="129">
        <f t="shared" ref="CI114" si="582">AA114/AA126</f>
        <v>7.6677119842587474E-2</v>
      </c>
      <c r="CJ114" s="135">
        <f t="shared" ref="CJ114" si="583">AB114/AB126</f>
        <v>6.2279757846575926E-2</v>
      </c>
      <c r="CK114" s="136">
        <f t="shared" ref="CK114" si="584">AC114/AC126</f>
        <v>6.0857606377284219E-2</v>
      </c>
    </row>
    <row r="115" spans="1:89" x14ac:dyDescent="0.15">
      <c r="A115" s="137" t="s">
        <v>29</v>
      </c>
      <c r="B115" s="206">
        <v>571</v>
      </c>
      <c r="C115" s="190">
        <v>1058</v>
      </c>
      <c r="D115" s="191">
        <v>350</v>
      </c>
      <c r="E115" s="192">
        <v>406</v>
      </c>
      <c r="F115" s="189">
        <v>703</v>
      </c>
      <c r="G115" s="193">
        <v>983</v>
      </c>
      <c r="H115" s="191">
        <v>975</v>
      </c>
      <c r="I115" s="192">
        <v>1251</v>
      </c>
      <c r="J115" s="189">
        <v>286</v>
      </c>
      <c r="K115" s="190">
        <v>90</v>
      </c>
      <c r="L115" s="191">
        <v>867</v>
      </c>
      <c r="M115" s="189">
        <v>345</v>
      </c>
      <c r="N115" s="194">
        <v>1253</v>
      </c>
      <c r="O115" s="207">
        <v>815</v>
      </c>
      <c r="P115" s="189">
        <v>699</v>
      </c>
      <c r="Q115" s="190">
        <v>420</v>
      </c>
      <c r="R115" s="191">
        <v>623</v>
      </c>
      <c r="S115" s="192">
        <v>699</v>
      </c>
      <c r="T115" s="189">
        <v>356</v>
      </c>
      <c r="U115" s="193">
        <v>91</v>
      </c>
      <c r="V115" s="191">
        <v>703</v>
      </c>
      <c r="W115" s="208">
        <v>540</v>
      </c>
      <c r="X115" s="189">
        <v>652</v>
      </c>
      <c r="Y115" s="193">
        <v>245</v>
      </c>
      <c r="Z115" s="191">
        <v>999</v>
      </c>
      <c r="AA115" s="189">
        <v>1046</v>
      </c>
      <c r="AB115" s="172">
        <f t="shared" si="255"/>
        <v>9037</v>
      </c>
      <c r="AC115" s="173">
        <f t="shared" si="256"/>
        <v>7989</v>
      </c>
      <c r="BI115" s="137" t="s">
        <v>29</v>
      </c>
      <c r="BJ115" s="129">
        <f>B115/B126</f>
        <v>4.9626281939857464E-2</v>
      </c>
      <c r="BK115" s="130">
        <f t="shared" ref="BK115" si="585">C115/C126</f>
        <v>8.1667309918950215E-2</v>
      </c>
      <c r="BL115" s="131">
        <f t="shared" ref="BL115" si="586">D115/D126</f>
        <v>7.82472613458529E-2</v>
      </c>
      <c r="BM115" s="132">
        <f t="shared" ref="BM115" si="587">E115/E126</f>
        <v>6.9449196031474508E-2</v>
      </c>
      <c r="BN115" s="129">
        <f t="shared" ref="BN115" si="588">F115/F126</f>
        <v>5.3902775647906763E-2</v>
      </c>
      <c r="BO115" s="130">
        <f t="shared" ref="BO115" si="589">G115/G126</f>
        <v>9.015867192515821E-2</v>
      </c>
      <c r="BP115" s="131">
        <f t="shared" ref="BP115" si="590">H115/H126</f>
        <v>6.3188593648736233E-2</v>
      </c>
      <c r="BQ115" s="132">
        <f t="shared" ref="BQ115" si="591">I115/I126</f>
        <v>8.0934204567509868E-2</v>
      </c>
      <c r="BR115" s="129">
        <f t="shared" ref="BR115" si="592">J115/J126</f>
        <v>9.2796885139519794E-2</v>
      </c>
      <c r="BS115" s="130">
        <f t="shared" ref="BS115" si="593">K115/K126</f>
        <v>3.1835868411743899E-2</v>
      </c>
      <c r="BT115" s="131">
        <f t="shared" ref="BT115" si="594">L115/L126</f>
        <v>0.10154602951510892</v>
      </c>
      <c r="BU115" s="129">
        <f t="shared" ref="BU115" si="595">M115/M126</f>
        <v>3.9935177682602151E-2</v>
      </c>
      <c r="BV115" s="133">
        <f t="shared" ref="BV115" si="596">N115/N126</f>
        <v>7.9520213238560636E-2</v>
      </c>
      <c r="BW115" s="134">
        <f t="shared" ref="BW115" si="597">O115/O126</f>
        <v>5.2462182169295143E-2</v>
      </c>
      <c r="BX115" s="129">
        <f t="shared" ref="BX115" si="598">P115/P126</f>
        <v>8.5368832437713732E-2</v>
      </c>
      <c r="BY115" s="130">
        <f t="shared" ref="BY115" si="599">Q115/Q126</f>
        <v>5.6067280736884259E-2</v>
      </c>
      <c r="BZ115" s="131">
        <f t="shared" ref="BZ115" si="600">R115/R126</f>
        <v>6.4452720877301889E-2</v>
      </c>
      <c r="CA115" s="132">
        <f t="shared" ref="CA115" si="601">S115/S126</f>
        <v>7.5323275862068967E-2</v>
      </c>
      <c r="CB115" s="129">
        <f t="shared" ref="CB115" si="602">T115/T126</f>
        <v>0.14876723777684914</v>
      </c>
      <c r="CC115" s="130">
        <f t="shared" ref="CC115" si="603">U115/U126</f>
        <v>3.9496527777777776E-2</v>
      </c>
      <c r="CD115" s="131">
        <f t="shared" ref="CD115" si="604">V115/V126</f>
        <v>7.9614949037372595E-2</v>
      </c>
      <c r="CE115" s="132">
        <f t="shared" ref="CE115" si="605">W115/W126</f>
        <v>5.7550889907279121E-2</v>
      </c>
      <c r="CF115" s="129">
        <f t="shared" ref="CF115" si="606">X115/X126</f>
        <v>9.4206039589654678E-2</v>
      </c>
      <c r="CG115" s="130">
        <f t="shared" ref="CG115" si="607">Y115/Y126</f>
        <v>5.3869832893579599E-2</v>
      </c>
      <c r="CH115" s="131">
        <f t="shared" ref="CH115" si="608">Z115/Z126</f>
        <v>7.1793029105282069E-2</v>
      </c>
      <c r="CI115" s="129">
        <f t="shared" ref="CI115" si="609">AA115/AA126</f>
        <v>6.4317776547992381E-2</v>
      </c>
      <c r="CJ115" s="135">
        <f t="shared" ref="CJ115" si="610">AB115/AB126</f>
        <v>7.4231360018399722E-2</v>
      </c>
      <c r="CK115" s="136">
        <f t="shared" ref="CK115" si="611">AC115/AC126</f>
        <v>6.5790448896904413E-2</v>
      </c>
    </row>
    <row r="116" spans="1:89" x14ac:dyDescent="0.15">
      <c r="A116" s="146" t="s">
        <v>30</v>
      </c>
      <c r="B116" s="203">
        <v>683</v>
      </c>
      <c r="C116" s="197">
        <v>914</v>
      </c>
      <c r="D116" s="198">
        <v>369</v>
      </c>
      <c r="E116" s="199">
        <v>397</v>
      </c>
      <c r="F116" s="196">
        <v>740</v>
      </c>
      <c r="G116" s="200">
        <v>799</v>
      </c>
      <c r="H116" s="198">
        <v>1093</v>
      </c>
      <c r="I116" s="199">
        <v>925</v>
      </c>
      <c r="J116" s="196">
        <v>410</v>
      </c>
      <c r="K116" s="197">
        <v>54</v>
      </c>
      <c r="L116" s="198">
        <v>694</v>
      </c>
      <c r="M116" s="196">
        <v>215</v>
      </c>
      <c r="N116" s="201">
        <v>1029</v>
      </c>
      <c r="O116" s="204">
        <v>531</v>
      </c>
      <c r="P116" s="196">
        <v>459</v>
      </c>
      <c r="Q116" s="197">
        <v>351</v>
      </c>
      <c r="R116" s="198">
        <v>404</v>
      </c>
      <c r="S116" s="199">
        <v>545</v>
      </c>
      <c r="T116" s="196">
        <v>232</v>
      </c>
      <c r="U116" s="200">
        <v>47</v>
      </c>
      <c r="V116" s="198">
        <v>597</v>
      </c>
      <c r="W116" s="205">
        <v>317</v>
      </c>
      <c r="X116" s="196">
        <v>461</v>
      </c>
      <c r="Y116" s="200">
        <v>154</v>
      </c>
      <c r="Z116" s="198">
        <v>757</v>
      </c>
      <c r="AA116" s="196">
        <v>780</v>
      </c>
      <c r="AB116" s="172">
        <f t="shared" si="255"/>
        <v>7928</v>
      </c>
      <c r="AC116" s="173">
        <f t="shared" si="256"/>
        <v>6029</v>
      </c>
      <c r="BI116" s="146" t="s">
        <v>30</v>
      </c>
      <c r="BJ116" s="129">
        <f>B116/B126</f>
        <v>5.9360333738918823E-2</v>
      </c>
      <c r="BK116" s="130">
        <f t="shared" ref="BK116" si="612">C116/C126</f>
        <v>7.0551910459282136E-2</v>
      </c>
      <c r="BL116" s="131">
        <f t="shared" ref="BL116" si="613">D116/D126</f>
        <v>8.249496981891348E-2</v>
      </c>
      <c r="BM116" s="132">
        <f t="shared" ref="BM116" si="614">E116/E126</f>
        <v>6.7909681833732471E-2</v>
      </c>
      <c r="BN116" s="129">
        <f t="shared" ref="BN116" si="615">F116/F126</f>
        <v>5.6739763839901855E-2</v>
      </c>
      <c r="BO116" s="130">
        <f t="shared" ref="BO116" si="616">G116/G126</f>
        <v>7.3282582775382923E-2</v>
      </c>
      <c r="BP116" s="131">
        <f t="shared" ref="BP116" si="617">H116/H126</f>
        <v>7.0836033700583279E-2</v>
      </c>
      <c r="BQ116" s="132">
        <f t="shared" ref="BQ116" si="618">I116/I126</f>
        <v>5.984343663065278E-2</v>
      </c>
      <c r="BR116" s="129">
        <f t="shared" ref="BR116" si="619">J116/J126</f>
        <v>0.13303049967553537</v>
      </c>
      <c r="BS116" s="130">
        <f t="shared" ref="BS116" si="620">K116/K126</f>
        <v>1.9101521047046339E-2</v>
      </c>
      <c r="BT116" s="131">
        <f t="shared" ref="BT116" si="621">L116/L126</f>
        <v>8.1283672991332864E-2</v>
      </c>
      <c r="BU116" s="129">
        <f t="shared" ref="BU116" si="622">M116/M126</f>
        <v>2.4887139715244821E-2</v>
      </c>
      <c r="BV116" s="133">
        <f t="shared" ref="BV116" si="623">N116/N126</f>
        <v>6.530430919591293E-2</v>
      </c>
      <c r="BW116" s="134">
        <f t="shared" ref="BW116" si="624">O116/O126</f>
        <v>3.4180881879626653E-2</v>
      </c>
      <c r="BX116" s="129">
        <f t="shared" ref="BX116" si="625">P116/P126</f>
        <v>5.6057645334636051E-2</v>
      </c>
      <c r="BY116" s="130">
        <f t="shared" ref="BY116" si="626">Q116/Q126</f>
        <v>4.6856227472967561E-2</v>
      </c>
      <c r="BZ116" s="131">
        <f t="shared" ref="BZ116" si="627">R116/R126</f>
        <v>4.1795985930064145E-2</v>
      </c>
      <c r="CA116" s="132">
        <f t="shared" ref="CA116" si="628">S116/S126</f>
        <v>5.8728448275862072E-2</v>
      </c>
      <c r="CB116" s="129">
        <f t="shared" ref="CB116" si="629">T116/T126</f>
        <v>9.6949435854575841E-2</v>
      </c>
      <c r="CC116" s="130">
        <f t="shared" ref="CC116" si="630">U116/U126</f>
        <v>2.0399305555555556E-2</v>
      </c>
      <c r="CD116" s="131">
        <f t="shared" ref="CD116" si="631">V116/V126</f>
        <v>6.7610419026047572E-2</v>
      </c>
      <c r="CE116" s="132">
        <f t="shared" ref="CE116" si="632">W116/W126</f>
        <v>3.3784503890013855E-2</v>
      </c>
      <c r="CF116" s="129">
        <f t="shared" ref="CF116" si="633">X116/X126</f>
        <v>6.6608871550353999E-2</v>
      </c>
      <c r="CG116" s="130">
        <f t="shared" ref="CG116" si="634">Y116/Y126</f>
        <v>3.3861037818821459E-2</v>
      </c>
      <c r="CH116" s="131">
        <f t="shared" ref="CH116" si="635">Z116/Z126</f>
        <v>5.4401724757455985E-2</v>
      </c>
      <c r="CI116" s="129">
        <f t="shared" ref="CI116" si="636">AA116/AA126</f>
        <v>4.7961630695443645E-2</v>
      </c>
      <c r="CJ116" s="135">
        <f t="shared" ref="CJ116" si="637">AB116/AB126</f>
        <v>6.5121857057195198E-2</v>
      </c>
      <c r="CK116" s="136">
        <f t="shared" ref="CK116" si="638">AC116/AC126</f>
        <v>4.9649595243389251E-2</v>
      </c>
    </row>
    <row r="117" spans="1:89" x14ac:dyDescent="0.15">
      <c r="A117" s="137" t="s">
        <v>31</v>
      </c>
      <c r="B117" s="206">
        <v>700</v>
      </c>
      <c r="C117" s="190">
        <v>1588</v>
      </c>
      <c r="D117" s="191">
        <v>297</v>
      </c>
      <c r="E117" s="192">
        <v>564</v>
      </c>
      <c r="F117" s="189">
        <v>594</v>
      </c>
      <c r="G117" s="193">
        <v>1409</v>
      </c>
      <c r="H117" s="191">
        <v>1057</v>
      </c>
      <c r="I117" s="192">
        <v>1568</v>
      </c>
      <c r="J117" s="189">
        <v>268</v>
      </c>
      <c r="K117" s="190">
        <v>116</v>
      </c>
      <c r="L117" s="191">
        <v>884</v>
      </c>
      <c r="M117" s="189">
        <v>375</v>
      </c>
      <c r="N117" s="194">
        <v>1551</v>
      </c>
      <c r="O117" s="207">
        <v>1162</v>
      </c>
      <c r="P117" s="189">
        <v>759</v>
      </c>
      <c r="Q117" s="190">
        <v>773</v>
      </c>
      <c r="R117" s="191">
        <v>615</v>
      </c>
      <c r="S117" s="192">
        <v>1033</v>
      </c>
      <c r="T117" s="189">
        <v>314</v>
      </c>
      <c r="U117" s="193">
        <v>74</v>
      </c>
      <c r="V117" s="191">
        <v>1026</v>
      </c>
      <c r="W117" s="208">
        <v>724</v>
      </c>
      <c r="X117" s="189">
        <v>732</v>
      </c>
      <c r="Y117" s="193">
        <v>396</v>
      </c>
      <c r="Z117" s="191">
        <v>890</v>
      </c>
      <c r="AA117" s="189">
        <v>1979</v>
      </c>
      <c r="AB117" s="172">
        <f t="shared" si="255"/>
        <v>9687</v>
      </c>
      <c r="AC117" s="173">
        <f t="shared" si="256"/>
        <v>11761</v>
      </c>
      <c r="BI117" s="137" t="s">
        <v>31</v>
      </c>
      <c r="BJ117" s="129">
        <f>B117/B126</f>
        <v>6.0837823744133497E-2</v>
      </c>
      <c r="BK117" s="130">
        <f t="shared" ref="BK117" si="639">C117/C126</f>
        <v>0.1225781551524508</v>
      </c>
      <c r="BL117" s="131">
        <f t="shared" ref="BL117" si="640">D117/D126</f>
        <v>6.6398390342052319E-2</v>
      </c>
      <c r="BM117" s="132">
        <f t="shared" ref="BM117" si="641">E117/E126</f>
        <v>9.6476223058501537E-2</v>
      </c>
      <c r="BN117" s="129">
        <f t="shared" ref="BN117" si="642">F117/F126</f>
        <v>4.55451617850023E-2</v>
      </c>
      <c r="BO117" s="130">
        <f t="shared" ref="BO117" si="643">G117/G126</f>
        <v>0.12923048702192058</v>
      </c>
      <c r="BP117" s="131">
        <f t="shared" ref="BP117" si="644">H117/H126</f>
        <v>6.8502916396629948E-2</v>
      </c>
      <c r="BQ117" s="132">
        <f t="shared" ref="BQ117" si="645">I117/I126</f>
        <v>0.1014427120398525</v>
      </c>
      <c r="BR117" s="129">
        <f t="shared" ref="BR117" si="646">J117/J126</f>
        <v>8.6956521739130432E-2</v>
      </c>
      <c r="BS117" s="130">
        <f t="shared" ref="BS117" si="647">K117/K126</f>
        <v>4.1032897064025471E-2</v>
      </c>
      <c r="BT117" s="131">
        <f t="shared" ref="BT117" si="648">L117/L126</f>
        <v>0.10353712813305224</v>
      </c>
      <c r="BU117" s="129">
        <f t="shared" ref="BU117" si="649">M117/M126</f>
        <v>4.3407801828915384E-2</v>
      </c>
      <c r="BV117" s="133">
        <f t="shared" ref="BV117" si="650">N117/N126</f>
        <v>9.8432442723868752E-2</v>
      </c>
      <c r="BW117" s="134">
        <f t="shared" ref="BW117" si="651">O117/O126</f>
        <v>7.4798841326037979E-2</v>
      </c>
      <c r="BX117" s="129">
        <f t="shared" ref="BX117" si="652">P117/P126</f>
        <v>9.269662921348315E-2</v>
      </c>
      <c r="BY117" s="130">
        <f t="shared" ref="BY117" si="653">Q117/Q126</f>
        <v>0.10319049526097984</v>
      </c>
      <c r="BZ117" s="131">
        <f t="shared" ref="BZ117" si="654">R117/R126</f>
        <v>6.3625077591558041E-2</v>
      </c>
      <c r="CA117" s="132">
        <f t="shared" ref="CA117" si="655">S117/S126</f>
        <v>0.11131465517241379</v>
      </c>
      <c r="CB117" s="129">
        <f t="shared" ref="CB117" si="656">T117/T126</f>
        <v>0.13121604680317592</v>
      </c>
      <c r="CC117" s="130">
        <f t="shared" ref="CC117" si="657">U117/U126</f>
        <v>3.2118055555555552E-2</v>
      </c>
      <c r="CD117" s="131">
        <f t="shared" ref="CD117" si="658">V117/V126</f>
        <v>0.11619479048697622</v>
      </c>
      <c r="CE117" s="132">
        <f t="shared" ref="CE117" si="659">W117/W126</f>
        <v>7.7160822764574227E-2</v>
      </c>
      <c r="CF117" s="129">
        <f t="shared" ref="CF117" si="660">X117/X126</f>
        <v>0.10576506285218899</v>
      </c>
      <c r="CG117" s="130">
        <f t="shared" ref="CG117" si="661">Y117/Y126</f>
        <v>8.7071240105540904E-2</v>
      </c>
      <c r="CH117" s="131">
        <f t="shared" ref="CH117" si="662">Z117/Z126</f>
        <v>6.3959755659360407E-2</v>
      </c>
      <c r="CI117" s="129">
        <f t="shared" ref="CI117" si="663">AA117/AA126</f>
        <v>0.12168726557215766</v>
      </c>
      <c r="CJ117" s="135">
        <f t="shared" ref="CJ117" si="664">AB117/AB126</f>
        <v>7.9570563737771174E-2</v>
      </c>
      <c r="CK117" s="136">
        <f t="shared" ref="CK117" si="665">AC117/AC126</f>
        <v>9.6853357050506045E-2</v>
      </c>
    </row>
    <row r="118" spans="1:89" x14ac:dyDescent="0.15">
      <c r="A118" s="146" t="s">
        <v>32</v>
      </c>
      <c r="B118" s="203">
        <v>702</v>
      </c>
      <c r="C118" s="197">
        <v>1089</v>
      </c>
      <c r="D118" s="198">
        <v>177</v>
      </c>
      <c r="E118" s="199">
        <v>437</v>
      </c>
      <c r="F118" s="196">
        <v>426</v>
      </c>
      <c r="G118" s="200">
        <v>1203</v>
      </c>
      <c r="H118" s="198">
        <v>857</v>
      </c>
      <c r="I118" s="199">
        <v>1356</v>
      </c>
      <c r="J118" s="196">
        <v>243</v>
      </c>
      <c r="K118" s="197">
        <v>60</v>
      </c>
      <c r="L118" s="198">
        <v>728</v>
      </c>
      <c r="M118" s="196">
        <v>296</v>
      </c>
      <c r="N118" s="201">
        <v>1079</v>
      </c>
      <c r="O118" s="204">
        <v>864</v>
      </c>
      <c r="P118" s="196">
        <v>397</v>
      </c>
      <c r="Q118" s="197">
        <v>536</v>
      </c>
      <c r="R118" s="198">
        <v>482</v>
      </c>
      <c r="S118" s="199">
        <v>644</v>
      </c>
      <c r="T118" s="196">
        <v>123</v>
      </c>
      <c r="U118" s="200">
        <v>54</v>
      </c>
      <c r="V118" s="198">
        <v>810</v>
      </c>
      <c r="W118" s="205">
        <v>452</v>
      </c>
      <c r="X118" s="196">
        <v>427</v>
      </c>
      <c r="Y118" s="200">
        <v>239</v>
      </c>
      <c r="Z118" s="198">
        <v>684</v>
      </c>
      <c r="AA118" s="196">
        <v>1164</v>
      </c>
      <c r="AB118" s="172">
        <f t="shared" si="255"/>
        <v>7135</v>
      </c>
      <c r="AC118" s="173">
        <f t="shared" si="256"/>
        <v>8394</v>
      </c>
      <c r="BI118" s="146" t="s">
        <v>32</v>
      </c>
      <c r="BJ118" s="129">
        <f>B118/B126</f>
        <v>6.1011646097688166E-2</v>
      </c>
      <c r="BK118" s="130">
        <f t="shared" ref="BK118" si="666">C118/C126</f>
        <v>8.4060208413739873E-2</v>
      </c>
      <c r="BL118" s="131">
        <f t="shared" ref="BL118" si="667">D118/D126</f>
        <v>3.9570757880617036E-2</v>
      </c>
      <c r="BM118" s="132">
        <f t="shared" ref="BM118" si="668">E118/E126</f>
        <v>7.4751967157030447E-2</v>
      </c>
      <c r="BN118" s="129">
        <f t="shared" ref="BN118" si="669">F118/F126</f>
        <v>3.2663701886213772E-2</v>
      </c>
      <c r="BO118" s="130">
        <f t="shared" ref="BO118" si="670">G118/G126</f>
        <v>0.11033660460423736</v>
      </c>
      <c r="BP118" s="131">
        <f t="shared" ref="BP118" si="671">H118/H126</f>
        <v>5.554115359688918E-2</v>
      </c>
      <c r="BQ118" s="132">
        <f t="shared" ref="BQ118" si="672">I118/I126</f>
        <v>8.7727243320178561E-2</v>
      </c>
      <c r="BR118" s="129">
        <f t="shared" ref="BR118" si="673">J118/J126</f>
        <v>7.8844905905256321E-2</v>
      </c>
      <c r="BS118" s="130">
        <f t="shared" ref="BS118" si="674">K118/K126</f>
        <v>2.122391227449593E-2</v>
      </c>
      <c r="BT118" s="131">
        <f t="shared" ref="BT118" si="675">L118/L126</f>
        <v>8.5265870227219487E-2</v>
      </c>
      <c r="BU118" s="129">
        <f t="shared" ref="BU118" si="676">M118/M126</f>
        <v>3.4263224910290546E-2</v>
      </c>
      <c r="BV118" s="133">
        <f t="shared" ref="BV118" si="677">N118/N126</f>
        <v>6.8477502062575357E-2</v>
      </c>
      <c r="BW118" s="134">
        <f t="shared" ref="BW118" si="678">O118/O126</f>
        <v>5.561635017701963E-2</v>
      </c>
      <c r="BX118" s="129">
        <f t="shared" ref="BX118" si="679">P118/P126</f>
        <v>4.8485588666340985E-2</v>
      </c>
      <c r="BY118" s="130">
        <f t="shared" ref="BY118" si="680">Q118/Q126</f>
        <v>7.1552529702309436E-2</v>
      </c>
      <c r="BZ118" s="131">
        <f t="shared" ref="BZ118" si="681">R118/R126</f>
        <v>4.9865507966066626E-2</v>
      </c>
      <c r="CA118" s="132">
        <f t="shared" ref="CA118" si="682">S118/S126</f>
        <v>6.9396551724137931E-2</v>
      </c>
      <c r="CB118" s="129">
        <f t="shared" ref="CB118" si="683">T118/T126</f>
        <v>5.1399916422900128E-2</v>
      </c>
      <c r="CC118" s="130">
        <f t="shared" ref="CC118" si="684">U118/U126</f>
        <v>2.34375E-2</v>
      </c>
      <c r="CD118" s="131">
        <f t="shared" ref="CD118" si="685">V118/V126</f>
        <v>9.1732729331823332E-2</v>
      </c>
      <c r="CE118" s="132">
        <f t="shared" ref="CE118" si="686">W118/W126</f>
        <v>4.8172226366833638E-2</v>
      </c>
      <c r="CF118" s="129">
        <f t="shared" ref="CF118" si="687">X118/X126</f>
        <v>6.1696286663776911E-2</v>
      </c>
      <c r="CG118" s="130">
        <f t="shared" ref="CG118" si="688">Y118/Y126</f>
        <v>5.2550571679859277E-2</v>
      </c>
      <c r="CH118" s="131">
        <f t="shared" ref="CH118" si="689">Z118/Z126</f>
        <v>4.9155587495508447E-2</v>
      </c>
      <c r="CI118" s="129">
        <f t="shared" ref="CI118" si="690">AA118/AA126</f>
        <v>7.1573510422431291E-2</v>
      </c>
      <c r="CJ118" s="135">
        <f t="shared" ref="CJ118" si="691">AB118/AB126</f>
        <v>5.8608028519562018E-2</v>
      </c>
      <c r="CK118" s="136">
        <f t="shared" ref="CK118" si="692">AC118/AC126</f>
        <v>6.9125676310003215E-2</v>
      </c>
    </row>
    <row r="119" spans="1:89" x14ac:dyDescent="0.15">
      <c r="A119" s="137" t="s">
        <v>33</v>
      </c>
      <c r="B119" s="206">
        <v>489</v>
      </c>
      <c r="C119" s="190">
        <v>707</v>
      </c>
      <c r="D119" s="191">
        <v>138</v>
      </c>
      <c r="E119" s="192">
        <v>324</v>
      </c>
      <c r="F119" s="189">
        <v>383</v>
      </c>
      <c r="G119" s="193">
        <v>823</v>
      </c>
      <c r="H119" s="191">
        <v>716</v>
      </c>
      <c r="I119" s="192">
        <v>899</v>
      </c>
      <c r="J119" s="189">
        <v>189</v>
      </c>
      <c r="K119" s="190">
        <v>46</v>
      </c>
      <c r="L119" s="191">
        <v>498</v>
      </c>
      <c r="M119" s="189">
        <v>250</v>
      </c>
      <c r="N119" s="194">
        <v>803</v>
      </c>
      <c r="O119" s="207">
        <v>708</v>
      </c>
      <c r="P119" s="189">
        <v>309</v>
      </c>
      <c r="Q119" s="190">
        <v>445</v>
      </c>
      <c r="R119" s="191">
        <v>404</v>
      </c>
      <c r="S119" s="192">
        <v>537</v>
      </c>
      <c r="T119" s="189">
        <v>83</v>
      </c>
      <c r="U119" s="193">
        <v>37</v>
      </c>
      <c r="V119" s="191">
        <v>610</v>
      </c>
      <c r="W119" s="208">
        <v>332</v>
      </c>
      <c r="X119" s="189">
        <v>215</v>
      </c>
      <c r="Y119" s="193">
        <v>185</v>
      </c>
      <c r="Z119" s="191">
        <v>506</v>
      </c>
      <c r="AA119" s="189">
        <v>628</v>
      </c>
      <c r="AB119" s="172">
        <f t="shared" si="255"/>
        <v>5343</v>
      </c>
      <c r="AC119" s="173">
        <f t="shared" si="256"/>
        <v>5921</v>
      </c>
      <c r="BI119" s="137" t="s">
        <v>33</v>
      </c>
      <c r="BJ119" s="129">
        <f>B119/B126</f>
        <v>4.2499565444116115E-2</v>
      </c>
      <c r="BK119" s="130">
        <f t="shared" ref="BK119" si="693">C119/C126</f>
        <v>5.4573523736009266E-2</v>
      </c>
      <c r="BL119" s="131">
        <f t="shared" ref="BL119" si="694">D119/D126</f>
        <v>3.085177733065057E-2</v>
      </c>
      <c r="BM119" s="132">
        <f t="shared" ref="BM119" si="695">E119/E126</f>
        <v>5.5422511118713651E-2</v>
      </c>
      <c r="BN119" s="129">
        <f t="shared" ref="BN119" si="696">F119/F126</f>
        <v>2.936666155497623E-2</v>
      </c>
      <c r="BO119" s="130">
        <f t="shared" ref="BO119" si="697">G119/G126</f>
        <v>7.5483811794918823E-2</v>
      </c>
      <c r="BP119" s="131">
        <f t="shared" ref="BP119" si="698">H119/H126</f>
        <v>4.6403110823071934E-2</v>
      </c>
      <c r="BQ119" s="132">
        <f t="shared" ref="BQ119" si="699">I119/I126</f>
        <v>5.8161350844277676E-2</v>
      </c>
      <c r="BR119" s="129">
        <f t="shared" ref="BR119" si="700">J119/J126</f>
        <v>6.1323815704088257E-2</v>
      </c>
      <c r="BS119" s="130">
        <f t="shared" ref="BS119" si="701">K119/K126</f>
        <v>1.6271666077113549E-2</v>
      </c>
      <c r="BT119" s="131">
        <f t="shared" ref="BT119" si="702">L119/L126</f>
        <v>5.8327477160927621E-2</v>
      </c>
      <c r="BU119" s="129">
        <f t="shared" ref="BU119" si="703">M119/M126</f>
        <v>2.8938534552610255E-2</v>
      </c>
      <c r="BV119" s="133">
        <f t="shared" ref="BV119" si="704">N119/N126</f>
        <v>5.0961477438598718E-2</v>
      </c>
      <c r="BW119" s="134">
        <f t="shared" ref="BW119" si="705">O119/O126</f>
        <v>4.557450917283553E-2</v>
      </c>
      <c r="BX119" s="129">
        <f t="shared" ref="BX119" si="706">P119/P126</f>
        <v>3.7738153395212505E-2</v>
      </c>
      <c r="BY119" s="130">
        <f t="shared" ref="BY119" si="707">Q119/Q126</f>
        <v>5.9404618875984513E-2</v>
      </c>
      <c r="BZ119" s="131">
        <f t="shared" ref="BZ119" si="708">R119/R126</f>
        <v>4.1795985930064145E-2</v>
      </c>
      <c r="CA119" s="132">
        <f t="shared" ref="CA119" si="709">S119/S126</f>
        <v>5.7866379310344829E-2</v>
      </c>
      <c r="CB119" s="129">
        <f t="shared" ref="CB119" si="710">T119/T126</f>
        <v>3.4684496447973258E-2</v>
      </c>
      <c r="CC119" s="130">
        <f t="shared" ref="CC119" si="711">U119/U126</f>
        <v>1.6059027777777776E-2</v>
      </c>
      <c r="CD119" s="131">
        <f t="shared" ref="CD119" si="712">V119/V126</f>
        <v>6.9082672706681766E-2</v>
      </c>
      <c r="CE119" s="132">
        <f t="shared" ref="CE119" si="713">W119/W126</f>
        <v>3.538313972077161E-2</v>
      </c>
      <c r="CF119" s="129">
        <f t="shared" ref="CF119" si="714">X119/X126</f>
        <v>3.1064875018060975E-2</v>
      </c>
      <c r="CG119" s="130">
        <f t="shared" ref="CG119" si="715">Y119/Y126</f>
        <v>4.0677220756376427E-2</v>
      </c>
      <c r="CH119" s="131">
        <f t="shared" ref="CH119" si="716">Z119/Z126</f>
        <v>3.6363636363636362E-2</v>
      </c>
      <c r="CI119" s="129">
        <f t="shared" ref="CI119" si="717">AA119/AA126</f>
        <v>3.8615261636844374E-2</v>
      </c>
      <c r="CJ119" s="135">
        <f t="shared" ref="CJ119" si="718">AB119/AB126</f>
        <v>4.3888254573233337E-2</v>
      </c>
      <c r="CK119" s="136">
        <f t="shared" ref="CK119" si="719">AC119/AC126</f>
        <v>4.8760201266562907E-2</v>
      </c>
    </row>
    <row r="120" spans="1:89" x14ac:dyDescent="0.15">
      <c r="A120" s="146" t="s">
        <v>34</v>
      </c>
      <c r="B120" s="203">
        <v>276</v>
      </c>
      <c r="C120" s="197">
        <v>451</v>
      </c>
      <c r="D120" s="198">
        <v>76</v>
      </c>
      <c r="E120" s="199">
        <v>232</v>
      </c>
      <c r="F120" s="196">
        <v>163</v>
      </c>
      <c r="G120" s="200">
        <v>696</v>
      </c>
      <c r="H120" s="198">
        <v>364</v>
      </c>
      <c r="I120" s="199">
        <v>695</v>
      </c>
      <c r="J120" s="196">
        <v>129</v>
      </c>
      <c r="K120" s="197">
        <v>62</v>
      </c>
      <c r="L120" s="198">
        <v>407</v>
      </c>
      <c r="M120" s="196">
        <v>165</v>
      </c>
      <c r="N120" s="201">
        <v>725</v>
      </c>
      <c r="O120" s="204">
        <v>491</v>
      </c>
      <c r="P120" s="196">
        <v>227</v>
      </c>
      <c r="Q120" s="197">
        <v>314</v>
      </c>
      <c r="R120" s="198">
        <v>279</v>
      </c>
      <c r="S120" s="199">
        <v>393</v>
      </c>
      <c r="T120" s="196">
        <v>61</v>
      </c>
      <c r="U120" s="200">
        <v>56</v>
      </c>
      <c r="V120" s="198">
        <v>446</v>
      </c>
      <c r="W120" s="205">
        <v>265</v>
      </c>
      <c r="X120" s="196">
        <v>152</v>
      </c>
      <c r="Y120" s="200">
        <v>192</v>
      </c>
      <c r="Z120" s="198">
        <v>317</v>
      </c>
      <c r="AA120" s="196">
        <v>545</v>
      </c>
      <c r="AB120" s="172">
        <f t="shared" si="255"/>
        <v>3622</v>
      </c>
      <c r="AC120" s="173">
        <f t="shared" si="256"/>
        <v>4557</v>
      </c>
      <c r="BI120" s="146" t="s">
        <v>34</v>
      </c>
      <c r="BJ120" s="129">
        <f>B120/B126</f>
        <v>2.3987484790544064E-2</v>
      </c>
      <c r="BK120" s="130">
        <f t="shared" ref="BK120" si="720">C120/C126</f>
        <v>3.4812813585488225E-2</v>
      </c>
      <c r="BL120" s="131">
        <f t="shared" ref="BL120" si="721">D120/D126</f>
        <v>1.6990833892242343E-2</v>
      </c>
      <c r="BM120" s="132">
        <f t="shared" ref="BM120" si="722">E120/E126</f>
        <v>3.9685254875128292E-2</v>
      </c>
      <c r="BN120" s="129">
        <f t="shared" ref="BN120" si="723">F120/F126</f>
        <v>1.2498083116086489E-2</v>
      </c>
      <c r="BO120" s="130">
        <f t="shared" ref="BO120" si="724">G120/G126</f>
        <v>6.3835641566541312E-2</v>
      </c>
      <c r="BP120" s="131">
        <f t="shared" ref="BP120" si="725">H120/H126</f>
        <v>2.3590408295528192E-2</v>
      </c>
      <c r="BQ120" s="132">
        <f t="shared" ref="BQ120" si="726">I120/I126</f>
        <v>4.4963446981949928E-2</v>
      </c>
      <c r="BR120" s="129">
        <f t="shared" ref="BR120" si="727">J120/J126</f>
        <v>4.1855937702790398E-2</v>
      </c>
      <c r="BS120" s="130">
        <f t="shared" ref="BS120" si="728">K120/K126</f>
        <v>2.1931376016979129E-2</v>
      </c>
      <c r="BT120" s="131">
        <f t="shared" ref="BT120" si="729">L120/L126</f>
        <v>4.7669243382525178E-2</v>
      </c>
      <c r="BU120" s="129">
        <f t="shared" ref="BU120" si="730">M120/M126</f>
        <v>1.9099432804722767E-2</v>
      </c>
      <c r="BV120" s="133">
        <f t="shared" ref="BV120" si="731">N120/N126</f>
        <v>4.6011296566605318E-2</v>
      </c>
      <c r="BW120" s="134">
        <f t="shared" ref="BW120" si="732">O120/O126</f>
        <v>3.1606050852912779E-2</v>
      </c>
      <c r="BX120" s="129">
        <f t="shared" ref="BX120" si="733">P120/P126</f>
        <v>2.7723497801660966E-2</v>
      </c>
      <c r="BY120" s="130">
        <f t="shared" ref="BY120" si="734">Q120/Q126</f>
        <v>4.1916967027099183E-2</v>
      </c>
      <c r="BZ120" s="131">
        <f t="shared" ref="BZ120" si="735">R120/R126</f>
        <v>2.8864059590316574E-2</v>
      </c>
      <c r="CA120" s="132">
        <f t="shared" ref="CA120" si="736">S120/S126</f>
        <v>4.2349137931034481E-2</v>
      </c>
      <c r="CB120" s="129">
        <f t="shared" ref="CB120" si="737">T120/T126</f>
        <v>2.5491015461763477E-2</v>
      </c>
      <c r="CC120" s="130">
        <f t="shared" ref="CC120" si="738">U120/U126</f>
        <v>2.4305555555555556E-2</v>
      </c>
      <c r="CD120" s="131">
        <f t="shared" ref="CD120" si="739">V120/V126</f>
        <v>5.0509626274065682E-2</v>
      </c>
      <c r="CE120" s="132">
        <f t="shared" ref="CE120" si="740">W120/W126</f>
        <v>2.8242566343386975E-2</v>
      </c>
      <c r="CF120" s="129">
        <f t="shared" ref="CF120" si="741">X120/X126</f>
        <v>2.19621441988152E-2</v>
      </c>
      <c r="CG120" s="130">
        <f t="shared" ref="CG120" si="742">Y120/Y126</f>
        <v>4.221635883905013E-2</v>
      </c>
      <c r="CH120" s="131">
        <f t="shared" ref="CH120" si="743">Z120/Z126</f>
        <v>2.278117139777219E-2</v>
      </c>
      <c r="CI120" s="129">
        <f t="shared" ref="CI120" si="744">AA120/AA126</f>
        <v>3.3511652216688191E-2</v>
      </c>
      <c r="CJ120" s="135">
        <f t="shared" ref="CJ120" si="745">AB120/AB126</f>
        <v>2.9751685956251387E-2</v>
      </c>
      <c r="CK120" s="136">
        <f t="shared" ref="CK120" si="746">AC120/AC126</f>
        <v>3.7527484744422759E-2</v>
      </c>
    </row>
    <row r="121" spans="1:89" x14ac:dyDescent="0.15">
      <c r="A121" s="137" t="s">
        <v>35</v>
      </c>
      <c r="B121" s="206">
        <v>0</v>
      </c>
      <c r="C121" s="190">
        <v>220</v>
      </c>
      <c r="D121" s="191">
        <v>4</v>
      </c>
      <c r="E121" s="192">
        <v>131</v>
      </c>
      <c r="F121" s="189">
        <v>3</v>
      </c>
      <c r="G121" s="193">
        <v>277</v>
      </c>
      <c r="H121" s="191">
        <v>47</v>
      </c>
      <c r="I121" s="192">
        <v>260</v>
      </c>
      <c r="J121" s="189">
        <v>11</v>
      </c>
      <c r="K121" s="190">
        <v>18</v>
      </c>
      <c r="L121" s="191">
        <v>298</v>
      </c>
      <c r="M121" s="189">
        <v>29</v>
      </c>
      <c r="N121" s="194">
        <v>106</v>
      </c>
      <c r="O121" s="207">
        <v>90</v>
      </c>
      <c r="P121" s="189">
        <v>43</v>
      </c>
      <c r="Q121" s="190">
        <v>54</v>
      </c>
      <c r="R121" s="191">
        <v>42</v>
      </c>
      <c r="S121" s="192">
        <v>43</v>
      </c>
      <c r="T121" s="189">
        <v>9</v>
      </c>
      <c r="U121" s="193">
        <v>3</v>
      </c>
      <c r="V121" s="191">
        <v>123</v>
      </c>
      <c r="W121" s="208">
        <v>7</v>
      </c>
      <c r="X121" s="189">
        <v>3</v>
      </c>
      <c r="Y121" s="193">
        <v>25</v>
      </c>
      <c r="Z121" s="191">
        <v>37</v>
      </c>
      <c r="AA121" s="189">
        <v>79</v>
      </c>
      <c r="AB121" s="172">
        <f t="shared" si="255"/>
        <v>726</v>
      </c>
      <c r="AC121" s="173">
        <f t="shared" si="256"/>
        <v>1236</v>
      </c>
      <c r="BI121" s="137" t="s">
        <v>35</v>
      </c>
      <c r="BJ121" s="129">
        <f>B121/B126</f>
        <v>0</v>
      </c>
      <c r="BK121" s="130">
        <f t="shared" ref="BK121" si="747">C121/C126</f>
        <v>1.6981860285604014E-2</v>
      </c>
      <c r="BL121" s="131">
        <f t="shared" ref="BL121" si="748">D121/D126</f>
        <v>8.94254415381176E-4</v>
      </c>
      <c r="BM121" s="132">
        <f t="shared" ref="BM121" si="749">E121/E126</f>
        <v>2.240848443380089E-2</v>
      </c>
      <c r="BN121" s="129">
        <f t="shared" ref="BN121" si="750">F121/F126</f>
        <v>2.3002606962122373E-4</v>
      </c>
      <c r="BO121" s="130">
        <f t="shared" ref="BO121" si="751">G121/G126</f>
        <v>2.5405851600476932E-2</v>
      </c>
      <c r="BP121" s="131">
        <f t="shared" ref="BP121" si="752">H121/H126</f>
        <v>3.0460142579390799E-3</v>
      </c>
      <c r="BQ121" s="132">
        <f t="shared" ref="BQ121" si="753">I121/I126</f>
        <v>1.6820857863751051E-2</v>
      </c>
      <c r="BR121" s="129">
        <f t="shared" ref="BR121" si="754">J121/J126</f>
        <v>3.5691109669046075E-3</v>
      </c>
      <c r="BS121" s="130">
        <f t="shared" ref="BS121" si="755">K121/K126</f>
        <v>6.3671736823487793E-3</v>
      </c>
      <c r="BT121" s="131">
        <f t="shared" ref="BT121" si="756">L121/L126</f>
        <v>3.4902787538065118E-2</v>
      </c>
      <c r="BU121" s="129">
        <f t="shared" ref="BU121" si="757">M121/M126</f>
        <v>3.3568700081027898E-3</v>
      </c>
      <c r="BV121" s="133">
        <f t="shared" ref="BV121" si="758">N121/N126</f>
        <v>6.7271688773243637E-3</v>
      </c>
      <c r="BW121" s="134">
        <f t="shared" ref="BW121" si="759">O121/O126</f>
        <v>5.7933698101062117E-3</v>
      </c>
      <c r="BX121" s="129">
        <f t="shared" ref="BX121" si="760">P121/P126</f>
        <v>5.2515876893014166E-3</v>
      </c>
      <c r="BY121" s="130">
        <f t="shared" ref="BY121" si="761">Q121/Q126</f>
        <v>7.2086503804565478E-3</v>
      </c>
      <c r="BZ121" s="131">
        <f t="shared" ref="BZ121" si="762">R121/R126</f>
        <v>4.3451272501551829E-3</v>
      </c>
      <c r="CA121" s="132">
        <f t="shared" ref="CA121" si="763">S121/S126</f>
        <v>4.6336206896551721E-3</v>
      </c>
      <c r="CB121" s="129">
        <f t="shared" ref="CB121" si="764">T121/T126</f>
        <v>3.7609694943585457E-3</v>
      </c>
      <c r="CC121" s="130">
        <f t="shared" ref="CC121" si="765">U121/U126</f>
        <v>1.3020833333333333E-3</v>
      </c>
      <c r="CD121" s="131">
        <f t="shared" ref="CD121" si="766">V121/V126</f>
        <v>1.3929784824462062E-2</v>
      </c>
      <c r="CE121" s="132">
        <f t="shared" ref="CE121" si="767">W121/W126</f>
        <v>7.4603005435361824E-4</v>
      </c>
      <c r="CF121" s="129">
        <f t="shared" ref="CF121" si="768">X121/X126</f>
        <v>4.3346337234503684E-4</v>
      </c>
      <c r="CG121" s="130">
        <f t="shared" ref="CG121" si="769">Y121/Y126</f>
        <v>5.4969217238346529E-3</v>
      </c>
      <c r="CH121" s="131">
        <f t="shared" ref="CH121" si="770">Z121/Z126</f>
        <v>2.6590010779734101E-3</v>
      </c>
      <c r="CI121" s="129">
        <f t="shared" ref="CI121" si="771">AA121/AA126</f>
        <v>4.8576523396667284E-3</v>
      </c>
      <c r="CJ121" s="135">
        <f t="shared" ref="CJ121" si="772">AB121/AB126</f>
        <v>5.9634798465594994E-3</v>
      </c>
      <c r="CK121" s="136">
        <f t="shared" ref="CK121" si="773">AC121/AC126</f>
        <v>1.0178619957012625E-2</v>
      </c>
    </row>
    <row r="122" spans="1:89" x14ac:dyDescent="0.15">
      <c r="A122" s="146" t="s">
        <v>36</v>
      </c>
      <c r="B122" s="203">
        <v>0</v>
      </c>
      <c r="C122" s="197">
        <v>26</v>
      </c>
      <c r="D122" s="198">
        <v>0</v>
      </c>
      <c r="E122" s="199">
        <v>11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1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255"/>
        <v>0</v>
      </c>
      <c r="AC122" s="173">
        <f t="shared" si="256"/>
        <v>38</v>
      </c>
      <c r="BI122" s="146" t="s">
        <v>36</v>
      </c>
      <c r="BJ122" s="129">
        <f>B122/B126</f>
        <v>0</v>
      </c>
      <c r="BK122" s="130">
        <f t="shared" ref="BK122" si="774">C122/C126</f>
        <v>2.0069471246622925E-3</v>
      </c>
      <c r="BL122" s="131">
        <f t="shared" ref="BL122" si="775">D122/D126</f>
        <v>0</v>
      </c>
      <c r="BM122" s="132">
        <f t="shared" ref="BM122" si="776">E122/E126</f>
        <v>1.881628463906945E-3</v>
      </c>
      <c r="BN122" s="129">
        <f t="shared" ref="BN122" si="777">F122/F126</f>
        <v>0</v>
      </c>
      <c r="BO122" s="130">
        <f t="shared" ref="BO122" si="778">G122/G126</f>
        <v>0</v>
      </c>
      <c r="BP122" s="131">
        <f t="shared" ref="BP122" si="779">H122/H126</f>
        <v>0</v>
      </c>
      <c r="BQ122" s="132">
        <f t="shared" ref="BQ122" si="780">I122/I126</f>
        <v>0</v>
      </c>
      <c r="BR122" s="129">
        <f t="shared" ref="BR122" si="781">J122/J126</f>
        <v>0</v>
      </c>
      <c r="BS122" s="130">
        <f t="shared" ref="BS122" si="782">K122/K126</f>
        <v>0</v>
      </c>
      <c r="BT122" s="131">
        <f t="shared" ref="BT122" si="783">L122/L126</f>
        <v>0</v>
      </c>
      <c r="BU122" s="129">
        <f t="shared" ref="BU122" si="784">M122/M126</f>
        <v>1.1575413821044102E-4</v>
      </c>
      <c r="BV122" s="133">
        <f t="shared" ref="BV122" si="785">N122/N126</f>
        <v>0</v>
      </c>
      <c r="BW122" s="134">
        <f t="shared" ref="BW122" si="786">O122/O126</f>
        <v>0</v>
      </c>
      <c r="BX122" s="129">
        <f t="shared" ref="BX122" si="787">P122/P126</f>
        <v>0</v>
      </c>
      <c r="BY122" s="130">
        <f t="shared" ref="BY122" si="788">Q122/Q126</f>
        <v>0</v>
      </c>
      <c r="BZ122" s="131">
        <f t="shared" ref="BZ122" si="789">R122/R126</f>
        <v>0</v>
      </c>
      <c r="CA122" s="132">
        <f t="shared" ref="CA122" si="790">S122/S126</f>
        <v>0</v>
      </c>
      <c r="CB122" s="129">
        <f t="shared" ref="CB122" si="791">T122/T126</f>
        <v>0</v>
      </c>
      <c r="CC122" s="130">
        <f t="shared" ref="CC122" si="792">U122/U126</f>
        <v>0</v>
      </c>
      <c r="CD122" s="131">
        <f t="shared" ref="CD122" si="793">V122/V126</f>
        <v>0</v>
      </c>
      <c r="CE122" s="132">
        <f t="shared" ref="CE122" si="794">W122/W126</f>
        <v>0</v>
      </c>
      <c r="CF122" s="129">
        <f t="shared" ref="CF122" si="795">X122/X126</f>
        <v>0</v>
      </c>
      <c r="CG122" s="130">
        <f t="shared" ref="CG122" si="796">Y122/Y126</f>
        <v>0</v>
      </c>
      <c r="CH122" s="131">
        <f t="shared" ref="CH122" si="797">Z122/Z126</f>
        <v>0</v>
      </c>
      <c r="CI122" s="129">
        <f t="shared" ref="CI122" si="798">AA122/AA126</f>
        <v>0</v>
      </c>
      <c r="CJ122" s="135">
        <f t="shared" ref="CJ122" si="799">AB122/AB126</f>
        <v>0</v>
      </c>
      <c r="CK122" s="136">
        <f t="shared" ref="CK122" si="800">AC122/AC126</f>
        <v>3.1293491777223279E-4</v>
      </c>
    </row>
    <row r="123" spans="1:89" x14ac:dyDescent="0.15">
      <c r="A123" s="137" t="s">
        <v>37</v>
      </c>
      <c r="B123" s="59">
        <v>0</v>
      </c>
      <c r="C123" s="60">
        <v>0</v>
      </c>
      <c r="D123" s="139">
        <v>0</v>
      </c>
      <c r="E123" s="140">
        <v>0</v>
      </c>
      <c r="F123" s="138">
        <v>0</v>
      </c>
      <c r="G123" s="141">
        <v>0</v>
      </c>
      <c r="H123" s="139">
        <v>0</v>
      </c>
      <c r="I123" s="140">
        <v>0</v>
      </c>
      <c r="J123" s="138">
        <v>0</v>
      </c>
      <c r="K123" s="141">
        <v>0</v>
      </c>
      <c r="L123" s="139">
        <v>0</v>
      </c>
      <c r="M123" s="138">
        <v>0</v>
      </c>
      <c r="N123" s="142">
        <v>0</v>
      </c>
      <c r="O123" s="143">
        <v>0</v>
      </c>
      <c r="P123" s="138">
        <v>0</v>
      </c>
      <c r="Q123" s="141">
        <v>0</v>
      </c>
      <c r="R123" s="139"/>
      <c r="S123" s="140">
        <v>0</v>
      </c>
      <c r="T123" s="138">
        <v>0</v>
      </c>
      <c r="U123" s="141">
        <v>0</v>
      </c>
      <c r="V123" s="139">
        <v>0</v>
      </c>
      <c r="W123" s="140">
        <v>0</v>
      </c>
      <c r="X123" s="138">
        <v>0</v>
      </c>
      <c r="Y123" s="141">
        <v>0</v>
      </c>
      <c r="Z123" s="144">
        <v>0</v>
      </c>
      <c r="AA123" s="145">
        <v>0</v>
      </c>
      <c r="AB123" s="172">
        <f t="shared" si="255"/>
        <v>0</v>
      </c>
      <c r="AC123" s="173">
        <f t="shared" si="256"/>
        <v>0</v>
      </c>
      <c r="BI123" s="137" t="s">
        <v>37</v>
      </c>
      <c r="BJ123" s="129">
        <f>B123/B126</f>
        <v>0</v>
      </c>
      <c r="BK123" s="130">
        <f t="shared" ref="BK123" si="801">C123/C126</f>
        <v>0</v>
      </c>
      <c r="BL123" s="131">
        <f t="shared" ref="BL123" si="802">D123/D126</f>
        <v>0</v>
      </c>
      <c r="BM123" s="132">
        <f t="shared" ref="BM123" si="803">E123/E126</f>
        <v>0</v>
      </c>
      <c r="BN123" s="129">
        <f t="shared" ref="BN123" si="804">F123/F126</f>
        <v>0</v>
      </c>
      <c r="BO123" s="130">
        <f t="shared" ref="BO123" si="805">G123/G126</f>
        <v>0</v>
      </c>
      <c r="BP123" s="131">
        <f t="shared" ref="BP123" si="806">H123/H126</f>
        <v>0</v>
      </c>
      <c r="BQ123" s="132">
        <f t="shared" ref="BQ123" si="807">I123/I126</f>
        <v>0</v>
      </c>
      <c r="BR123" s="129">
        <f t="shared" ref="BR123" si="808">J123/J126</f>
        <v>0</v>
      </c>
      <c r="BS123" s="130">
        <f t="shared" ref="BS123" si="809">K123/K126</f>
        <v>0</v>
      </c>
      <c r="BT123" s="131">
        <f t="shared" ref="BT123" si="810">L123/L126</f>
        <v>0</v>
      </c>
      <c r="BU123" s="129">
        <f t="shared" ref="BU123" si="811">M123/M126</f>
        <v>0</v>
      </c>
      <c r="BV123" s="133">
        <f t="shared" ref="BV123" si="812">N123/N126</f>
        <v>0</v>
      </c>
      <c r="BW123" s="134">
        <f t="shared" ref="BW123" si="813">O123/O126</f>
        <v>0</v>
      </c>
      <c r="BX123" s="129">
        <f t="shared" ref="BX123" si="814">P123/P126</f>
        <v>0</v>
      </c>
      <c r="BY123" s="130">
        <f t="shared" ref="BY123" si="815">Q123/Q126</f>
        <v>0</v>
      </c>
      <c r="BZ123" s="131">
        <f t="shared" ref="BZ123" si="816">R123/R126</f>
        <v>0</v>
      </c>
      <c r="CA123" s="132">
        <f t="shared" ref="CA123" si="817">S123/S126</f>
        <v>0</v>
      </c>
      <c r="CB123" s="129">
        <f t="shared" ref="CB123" si="818">T123/T126</f>
        <v>0</v>
      </c>
      <c r="CC123" s="130">
        <f t="shared" ref="CC123" si="819">U123/U126</f>
        <v>0</v>
      </c>
      <c r="CD123" s="131">
        <f t="shared" ref="CD123" si="820">V123/V126</f>
        <v>0</v>
      </c>
      <c r="CE123" s="132">
        <f t="shared" ref="CE123" si="821">W123/W126</f>
        <v>0</v>
      </c>
      <c r="CF123" s="129">
        <f t="shared" ref="CF123" si="822">X123/X126</f>
        <v>0</v>
      </c>
      <c r="CG123" s="130">
        <f t="shared" ref="CG123" si="823">Y123/Y126</f>
        <v>0</v>
      </c>
      <c r="CH123" s="131">
        <f t="shared" ref="CH123" si="824">Z123/Z126</f>
        <v>0</v>
      </c>
      <c r="CI123" s="129">
        <f t="shared" ref="CI123" si="825">AA123/AA126</f>
        <v>0</v>
      </c>
      <c r="CJ123" s="135">
        <f t="shared" ref="CJ123" si="826">AB123/AB126</f>
        <v>0</v>
      </c>
      <c r="CK123" s="136">
        <f t="shared" ref="CK123" si="827">AC123/AC126</f>
        <v>0</v>
      </c>
    </row>
    <row r="124" spans="1:89" x14ac:dyDescent="0.15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>
        <f t="shared" si="255"/>
        <v>0</v>
      </c>
      <c r="AC124" s="173">
        <f t="shared" si="256"/>
        <v>0</v>
      </c>
      <c r="BI124" s="146" t="s">
        <v>38</v>
      </c>
      <c r="BJ124" s="129">
        <f>B124/B126</f>
        <v>0</v>
      </c>
      <c r="BK124" s="130">
        <f t="shared" ref="BK124" si="828">C124/C126</f>
        <v>0</v>
      </c>
      <c r="BL124" s="131">
        <f t="shared" ref="BL124" si="829">D124/D126</f>
        <v>0</v>
      </c>
      <c r="BM124" s="132">
        <f t="shared" ref="BM124" si="830">E124/E126</f>
        <v>0</v>
      </c>
      <c r="BN124" s="129">
        <f t="shared" ref="BN124" si="831">F124/F126</f>
        <v>0</v>
      </c>
      <c r="BO124" s="130">
        <f t="shared" ref="BO124" si="832">G124/G126</f>
        <v>0</v>
      </c>
      <c r="BP124" s="131">
        <f t="shared" ref="BP124" si="833">H124/H126</f>
        <v>0</v>
      </c>
      <c r="BQ124" s="132">
        <f t="shared" ref="BQ124" si="834">I124/I126</f>
        <v>0</v>
      </c>
      <c r="BR124" s="129">
        <f t="shared" ref="BR124" si="835">J124/J126</f>
        <v>0</v>
      </c>
      <c r="BS124" s="130">
        <f t="shared" ref="BS124" si="836">K124/K126</f>
        <v>0</v>
      </c>
      <c r="BT124" s="131">
        <f t="shared" ref="BT124" si="837">L124/L126</f>
        <v>0</v>
      </c>
      <c r="BU124" s="129">
        <f t="shared" ref="BU124" si="838">M124/M126</f>
        <v>0</v>
      </c>
      <c r="BV124" s="133">
        <f t="shared" ref="BV124" si="839">N124/N126</f>
        <v>0</v>
      </c>
      <c r="BW124" s="134">
        <f t="shared" ref="BW124" si="840">O124/O126</f>
        <v>0</v>
      </c>
      <c r="BX124" s="129">
        <f t="shared" ref="BX124" si="841">P124/P126</f>
        <v>0</v>
      </c>
      <c r="BY124" s="130">
        <f t="shared" ref="BY124" si="842">Q124/Q126</f>
        <v>0</v>
      </c>
      <c r="BZ124" s="131">
        <f t="shared" ref="BZ124" si="843">R124/R126</f>
        <v>0</v>
      </c>
      <c r="CA124" s="132">
        <f t="shared" ref="CA124" si="844">S124/S126</f>
        <v>0</v>
      </c>
      <c r="CB124" s="129">
        <f t="shared" ref="CB124" si="845">T124/T126</f>
        <v>0</v>
      </c>
      <c r="CC124" s="130">
        <f t="shared" ref="CC124" si="846">U124/U126</f>
        <v>0</v>
      </c>
      <c r="CD124" s="131">
        <f t="shared" ref="CD124" si="847">V124/V126</f>
        <v>0</v>
      </c>
      <c r="CE124" s="132">
        <f t="shared" ref="CE124" si="848">W124/W126</f>
        <v>0</v>
      </c>
      <c r="CF124" s="129">
        <f t="shared" ref="CF124" si="849">X124/X126</f>
        <v>0</v>
      </c>
      <c r="CG124" s="130">
        <f t="shared" ref="CG124" si="850">Y124/Y126</f>
        <v>0</v>
      </c>
      <c r="CH124" s="131">
        <f t="shared" ref="CH124" si="851">Z124/Z126</f>
        <v>0</v>
      </c>
      <c r="CI124" s="129">
        <f t="shared" ref="CI124" si="852">AA124/AA126</f>
        <v>0</v>
      </c>
      <c r="CJ124" s="135">
        <f t="shared" ref="CJ124" si="853">AB124/AB126</f>
        <v>0</v>
      </c>
      <c r="CK124" s="136">
        <f t="shared" ref="CK124" si="854">AC124/AC126</f>
        <v>0</v>
      </c>
    </row>
    <row r="125" spans="1:89" ht="14" thickBot="1" x14ac:dyDescent="0.2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>
        <f t="shared" si="255"/>
        <v>0</v>
      </c>
      <c r="AC125" s="173">
        <f t="shared" si="256"/>
        <v>0</v>
      </c>
      <c r="BI125" s="137" t="s">
        <v>39</v>
      </c>
      <c r="BJ125" s="129">
        <f>B125/B126</f>
        <v>0</v>
      </c>
      <c r="BK125" s="130">
        <f t="shared" ref="BK125" si="855">C125/C126</f>
        <v>0</v>
      </c>
      <c r="BL125" s="131">
        <f t="shared" ref="BL125" si="856">D125/D126</f>
        <v>0</v>
      </c>
      <c r="BM125" s="132">
        <f t="shared" ref="BM125" si="857">E125/E126</f>
        <v>0</v>
      </c>
      <c r="BN125" s="129">
        <f t="shared" ref="BN125" si="858">F125/F126</f>
        <v>0</v>
      </c>
      <c r="BO125" s="130">
        <f t="shared" ref="BO125" si="859">G125/G126</f>
        <v>0</v>
      </c>
      <c r="BP125" s="131">
        <f t="shared" ref="BP125" si="860">H125/H126</f>
        <v>0</v>
      </c>
      <c r="BQ125" s="132">
        <f t="shared" ref="BQ125" si="861">I125/I126</f>
        <v>0</v>
      </c>
      <c r="BR125" s="129">
        <f t="shared" ref="BR125" si="862">J125/J126</f>
        <v>0</v>
      </c>
      <c r="BS125" s="130">
        <f t="shared" ref="BS125" si="863">K125/K126</f>
        <v>0</v>
      </c>
      <c r="BT125" s="131">
        <f t="shared" ref="BT125" si="864">L125/L126</f>
        <v>0</v>
      </c>
      <c r="BU125" s="129">
        <f t="shared" ref="BU125" si="865">M125/M126</f>
        <v>0</v>
      </c>
      <c r="BV125" s="133">
        <f t="shared" ref="BV125" si="866">N125/N126</f>
        <v>0</v>
      </c>
      <c r="BW125" s="134">
        <f t="shared" ref="BW125" si="867">O125/O126</f>
        <v>0</v>
      </c>
      <c r="BX125" s="129">
        <f t="shared" ref="BX125" si="868">P125/P126</f>
        <v>0</v>
      </c>
      <c r="BY125" s="130">
        <f t="shared" ref="BY125" si="869">Q125/Q126</f>
        <v>0</v>
      </c>
      <c r="BZ125" s="131">
        <f t="shared" ref="BZ125" si="870">R125/R126</f>
        <v>0</v>
      </c>
      <c r="CA125" s="132">
        <f t="shared" ref="CA125" si="871">S125/S126</f>
        <v>0</v>
      </c>
      <c r="CB125" s="129">
        <f t="shared" ref="CB125" si="872">T125/T126</f>
        <v>0</v>
      </c>
      <c r="CC125" s="130">
        <f t="shared" ref="CC125" si="873">U125/U126</f>
        <v>0</v>
      </c>
      <c r="CD125" s="131">
        <f t="shared" ref="CD125" si="874">V125/V126</f>
        <v>0</v>
      </c>
      <c r="CE125" s="132">
        <f t="shared" ref="CE125" si="875">W125/W126</f>
        <v>0</v>
      </c>
      <c r="CF125" s="129">
        <f t="shared" ref="CF125" si="876">X125/X126</f>
        <v>0</v>
      </c>
      <c r="CG125" s="130">
        <f t="shared" ref="CG125" si="877">Y125/Y126</f>
        <v>0</v>
      </c>
      <c r="CH125" s="131">
        <f t="shared" ref="CH125" si="878">Z125/Z126</f>
        <v>0</v>
      </c>
      <c r="CI125" s="129">
        <f t="shared" ref="CI125" si="879">AA125/AA126</f>
        <v>0</v>
      </c>
      <c r="CJ125" s="135">
        <f t="shared" ref="CJ125" si="880">AB125/AB126</f>
        <v>0</v>
      </c>
      <c r="CK125" s="136">
        <f t="shared" ref="CK125" si="881">AC125/AC126</f>
        <v>0</v>
      </c>
    </row>
    <row r="126" spans="1:89" ht="15" thickTop="1" thickBot="1" x14ac:dyDescent="0.2">
      <c r="A126" s="269" t="s">
        <v>13</v>
      </c>
      <c r="B126" s="20">
        <f t="shared" ref="B126" si="882">SUM(B103:B125)</f>
        <v>11506</v>
      </c>
      <c r="C126" s="21">
        <f t="shared" ref="C126" si="883">SUM(C103:C125)</f>
        <v>12955</v>
      </c>
      <c r="D126" s="20">
        <f t="shared" ref="D126" si="884">SUM(D103:D125)</f>
        <v>4473</v>
      </c>
      <c r="E126" s="21">
        <f t="shared" ref="E126" si="885">SUM(E103:E125)</f>
        <v>5846</v>
      </c>
      <c r="F126" s="20">
        <f t="shared" ref="F126" si="886">SUM(F103:F125)</f>
        <v>13042</v>
      </c>
      <c r="G126" s="21">
        <f t="shared" ref="G126" si="887">SUM(G103:G125)</f>
        <v>10903</v>
      </c>
      <c r="H126" s="20">
        <f t="shared" ref="H126" si="888">SUM(H103:H125)</f>
        <v>15430</v>
      </c>
      <c r="I126" s="21">
        <f t="shared" ref="I126" si="889">SUM(I103:I125)</f>
        <v>15457</v>
      </c>
      <c r="J126" s="20">
        <f t="shared" ref="J126" si="890">SUM(J103:J125)</f>
        <v>3082</v>
      </c>
      <c r="K126" s="21">
        <f t="shared" ref="K126" si="891">SUM(K103:K125)</f>
        <v>2827</v>
      </c>
      <c r="L126" s="20">
        <f t="shared" ref="L126" si="892">SUM(L103:L125)</f>
        <v>8538</v>
      </c>
      <c r="M126" s="21">
        <f t="shared" ref="M126" si="893">SUM(M103:M125)</f>
        <v>8639</v>
      </c>
      <c r="N126" s="20">
        <f t="shared" ref="N126" si="894">SUM(N103:N125)</f>
        <v>15757</v>
      </c>
      <c r="O126" s="21">
        <f t="shared" ref="O126" si="895">SUM(O103:O125)</f>
        <v>15535</v>
      </c>
      <c r="P126" s="20">
        <f t="shared" ref="P126" si="896">SUM(P103:P125)</f>
        <v>8188</v>
      </c>
      <c r="Q126" s="21">
        <f t="shared" ref="Q126" si="897">SUM(Q103:Q125)</f>
        <v>7491</v>
      </c>
      <c r="R126" s="20">
        <f t="shared" ref="R126" si="898">SUM(R103:R125)</f>
        <v>9666</v>
      </c>
      <c r="S126" s="21">
        <f t="shared" ref="S126" si="899">SUM(S103:S125)</f>
        <v>9280</v>
      </c>
      <c r="T126" s="20">
        <f t="shared" ref="T126" si="900">SUM(T103:T125)</f>
        <v>2393</v>
      </c>
      <c r="U126" s="21">
        <f t="shared" ref="U126" si="901">SUM(U103:U125)</f>
        <v>2304</v>
      </c>
      <c r="V126" s="20">
        <f t="shared" ref="V126" si="902">SUM(V103:V125)</f>
        <v>8830</v>
      </c>
      <c r="W126" s="21">
        <f t="shared" ref="W126" si="903">SUM(W103:W125)</f>
        <v>9383</v>
      </c>
      <c r="X126" s="20">
        <f t="shared" ref="X126" si="904">SUM(X103:X125)</f>
        <v>6921</v>
      </c>
      <c r="Y126" s="21">
        <f t="shared" ref="Y126" si="905">SUM(Y103:Y125)</f>
        <v>4548</v>
      </c>
      <c r="Z126" s="20">
        <f t="shared" ref="Z126" si="906">SUM(Z103:Z125)</f>
        <v>13915</v>
      </c>
      <c r="AA126" s="21">
        <f t="shared" ref="AA126" si="907">SUM(AA103:AA125)</f>
        <v>16263</v>
      </c>
      <c r="AB126" s="174">
        <f t="shared" ref="AB126:AC126" si="908">SUM(AB102:AB125)</f>
        <v>121741</v>
      </c>
      <c r="AC126" s="175">
        <f t="shared" si="908"/>
        <v>121431</v>
      </c>
      <c r="BI126" s="269" t="s">
        <v>13</v>
      </c>
      <c r="BJ126" s="155">
        <f>SUM(BJ102:BJ125)</f>
        <v>1.0000000000000002</v>
      </c>
      <c r="BK126" s="156">
        <f t="shared" ref="BK126:CK126" si="909">SUM(BK102:BK125)</f>
        <v>1</v>
      </c>
      <c r="BL126" s="155">
        <f t="shared" si="909"/>
        <v>1</v>
      </c>
      <c r="BM126" s="156">
        <f t="shared" si="909"/>
        <v>1</v>
      </c>
      <c r="BN126" s="155">
        <f t="shared" si="909"/>
        <v>1.0000000000000002</v>
      </c>
      <c r="BO126" s="156">
        <f t="shared" si="909"/>
        <v>1</v>
      </c>
      <c r="BP126" s="155">
        <f t="shared" si="909"/>
        <v>0.99999999999999978</v>
      </c>
      <c r="BQ126" s="156">
        <f t="shared" si="909"/>
        <v>1</v>
      </c>
      <c r="BR126" s="155">
        <f t="shared" si="909"/>
        <v>1</v>
      </c>
      <c r="BS126" s="156">
        <f t="shared" si="909"/>
        <v>1</v>
      </c>
      <c r="BT126" s="155">
        <f t="shared" si="909"/>
        <v>1.0000000000000002</v>
      </c>
      <c r="BU126" s="156">
        <f t="shared" si="909"/>
        <v>1.0000000000000002</v>
      </c>
      <c r="BV126" s="155">
        <f t="shared" si="909"/>
        <v>0.99999999999999989</v>
      </c>
      <c r="BW126" s="156">
        <f t="shared" si="909"/>
        <v>0.99999999999999989</v>
      </c>
      <c r="BX126" s="155">
        <f t="shared" si="909"/>
        <v>1</v>
      </c>
      <c r="BY126" s="156">
        <f t="shared" si="909"/>
        <v>0.99999999999999989</v>
      </c>
      <c r="BZ126" s="155">
        <f t="shared" si="909"/>
        <v>1</v>
      </c>
      <c r="CA126" s="156">
        <f t="shared" si="909"/>
        <v>1</v>
      </c>
      <c r="CB126" s="155">
        <f t="shared" si="909"/>
        <v>0.99999999999999989</v>
      </c>
      <c r="CC126" s="156">
        <f t="shared" si="909"/>
        <v>1.0000000000000002</v>
      </c>
      <c r="CD126" s="155">
        <f t="shared" si="909"/>
        <v>0.99999999999999989</v>
      </c>
      <c r="CE126" s="156">
        <f t="shared" si="909"/>
        <v>0.99999999999999989</v>
      </c>
      <c r="CF126" s="155">
        <f t="shared" si="909"/>
        <v>1</v>
      </c>
      <c r="CG126" s="156">
        <f t="shared" si="909"/>
        <v>1.0000000000000002</v>
      </c>
      <c r="CH126" s="155">
        <f t="shared" si="909"/>
        <v>1</v>
      </c>
      <c r="CI126" s="156">
        <f t="shared" si="909"/>
        <v>1</v>
      </c>
      <c r="CJ126" s="155">
        <f t="shared" si="909"/>
        <v>1</v>
      </c>
      <c r="CK126" s="156">
        <f t="shared" si="909"/>
        <v>1</v>
      </c>
    </row>
    <row r="127" spans="1:89" ht="14" thickTop="1" x14ac:dyDescent="0.15">
      <c r="A127" s="187"/>
    </row>
    <row r="129" spans="1:89" x14ac:dyDescent="0.15">
      <c r="A129" s="296">
        <f>+A98+1</f>
        <v>44170</v>
      </c>
      <c r="B129" s="296"/>
      <c r="C129" s="296"/>
      <c r="D129" s="296"/>
      <c r="BI129" s="301">
        <f>+BI98+1</f>
        <v>44170</v>
      </c>
      <c r="BJ129" s="301"/>
      <c r="BK129" s="301"/>
      <c r="BL129" s="301"/>
    </row>
    <row r="130" spans="1:89" ht="14" thickBot="1" x14ac:dyDescent="0.2">
      <c r="AE130" s="272" t="s">
        <v>84</v>
      </c>
    </row>
    <row r="131" spans="1:89" ht="15" thickTop="1" thickBot="1" x14ac:dyDescent="0.2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 x14ac:dyDescent="0.2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 x14ac:dyDescent="0.15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690</v>
      </c>
      <c r="AG133" s="186">
        <f t="shared" ref="AG133:AV134" si="910">SUMIF($A$9:$A$32,$AE133,C$133:C$156)</f>
        <v>668</v>
      </c>
      <c r="AH133" s="127">
        <f t="shared" si="910"/>
        <v>209</v>
      </c>
      <c r="AI133" s="180">
        <f t="shared" si="910"/>
        <v>260</v>
      </c>
      <c r="AJ133" s="126">
        <f t="shared" si="910"/>
        <v>916</v>
      </c>
      <c r="AK133" s="128">
        <f t="shared" si="910"/>
        <v>486</v>
      </c>
      <c r="AL133" s="127">
        <f t="shared" si="910"/>
        <v>826</v>
      </c>
      <c r="AM133" s="180">
        <f t="shared" si="910"/>
        <v>762</v>
      </c>
      <c r="AN133" s="126">
        <f t="shared" si="910"/>
        <v>81</v>
      </c>
      <c r="AO133" s="128">
        <f t="shared" si="910"/>
        <v>225</v>
      </c>
      <c r="AP133" s="127">
        <f t="shared" si="910"/>
        <v>286</v>
      </c>
      <c r="AQ133" s="126">
        <f t="shared" si="910"/>
        <v>513</v>
      </c>
      <c r="AR133" s="179">
        <f t="shared" si="910"/>
        <v>820</v>
      </c>
      <c r="AS133" s="181">
        <f t="shared" si="910"/>
        <v>924</v>
      </c>
      <c r="AT133" s="126">
        <f t="shared" si="910"/>
        <v>482</v>
      </c>
      <c r="AU133" s="128">
        <f t="shared" si="910"/>
        <v>424</v>
      </c>
      <c r="AV133" s="127">
        <f t="shared" si="910"/>
        <v>605</v>
      </c>
      <c r="AW133" s="180">
        <f t="shared" ref="AW133:BE134" si="911">SUMIF($A$9:$A$32,$AE133,S$133:S$156)</f>
        <v>449</v>
      </c>
      <c r="AX133" s="126">
        <f t="shared" si="911"/>
        <v>103</v>
      </c>
      <c r="AY133" s="128">
        <f t="shared" si="911"/>
        <v>127</v>
      </c>
      <c r="AZ133" s="127">
        <f t="shared" si="911"/>
        <v>355</v>
      </c>
      <c r="BA133" s="180">
        <f t="shared" si="911"/>
        <v>514</v>
      </c>
      <c r="BB133" s="126">
        <f t="shared" si="911"/>
        <v>423</v>
      </c>
      <c r="BC133" s="128">
        <f t="shared" si="911"/>
        <v>313</v>
      </c>
      <c r="BD133" s="184">
        <f t="shared" si="911"/>
        <v>695</v>
      </c>
      <c r="BE133" s="185">
        <f t="shared" si="911"/>
        <v>762</v>
      </c>
      <c r="BF133" s="170">
        <f>AF133+AH133+AJ133+AL133+AN133+AP133+AR133+AT133+AV133+AX133+AZ133+BB133+BD133</f>
        <v>6491</v>
      </c>
      <c r="BG133" s="171">
        <f>AG133+AI133+AK133+AM133+AO133+AQ133+AS133+AU133+AW133+AY133+BA133+BC133+BE133</f>
        <v>6427</v>
      </c>
      <c r="BI133" s="125" t="s">
        <v>16</v>
      </c>
      <c r="BJ133" s="129">
        <f>B133/B157</f>
        <v>0</v>
      </c>
      <c r="BK133" s="130">
        <f t="shared" ref="BK133" si="912">C133/C157</f>
        <v>0</v>
      </c>
      <c r="BL133" s="131">
        <f t="shared" ref="BL133" si="913">D133/D157</f>
        <v>0</v>
      </c>
      <c r="BM133" s="132">
        <f t="shared" ref="BM133" si="914">E133/E157</f>
        <v>0</v>
      </c>
      <c r="BN133" s="129">
        <f t="shared" ref="BN133" si="915">F133/F157</f>
        <v>0</v>
      </c>
      <c r="BO133" s="130">
        <f t="shared" ref="BO133" si="916">G133/G157</f>
        <v>0</v>
      </c>
      <c r="BP133" s="131">
        <f t="shared" ref="BP133" si="917">H133/H157</f>
        <v>0</v>
      </c>
      <c r="BQ133" s="132">
        <f t="shared" ref="BQ133" si="918">I133/I157</f>
        <v>0</v>
      </c>
      <c r="BR133" s="129">
        <f t="shared" ref="BR133" si="919">J133/J157</f>
        <v>0</v>
      </c>
      <c r="BS133" s="130">
        <f t="shared" ref="BS133" si="920">K133/K157</f>
        <v>0</v>
      </c>
      <c r="BT133" s="131">
        <f t="shared" ref="BT133" si="921">L133/L157</f>
        <v>0</v>
      </c>
      <c r="BU133" s="129">
        <f t="shared" ref="BU133" si="922">M133/M157</f>
        <v>0</v>
      </c>
      <c r="BV133" s="133">
        <f t="shared" ref="BV133" si="923">N133/N157</f>
        <v>0</v>
      </c>
      <c r="BW133" s="134">
        <f t="shared" ref="BW133" si="924">O133/O157</f>
        <v>0</v>
      </c>
      <c r="BX133" s="129">
        <f t="shared" ref="BX133" si="925">P133/P157</f>
        <v>0</v>
      </c>
      <c r="BY133" s="130">
        <f t="shared" ref="BY133" si="926">Q133/Q157</f>
        <v>0</v>
      </c>
      <c r="BZ133" s="131">
        <f t="shared" ref="BZ133" si="927">R133/R157</f>
        <v>0</v>
      </c>
      <c r="CA133" s="132">
        <f t="shared" ref="CA133" si="928">S133/S157</f>
        <v>0</v>
      </c>
      <c r="CB133" s="129">
        <f t="shared" ref="CB133" si="929">T133/T157</f>
        <v>0</v>
      </c>
      <c r="CC133" s="130">
        <f t="shared" ref="CC133" si="930">U133/U157</f>
        <v>0</v>
      </c>
      <c r="CD133" s="131">
        <f t="shared" ref="CD133" si="931">V133/V157</f>
        <v>0</v>
      </c>
      <c r="CE133" s="132">
        <f t="shared" ref="CE133" si="932">W133/W157</f>
        <v>0</v>
      </c>
      <c r="CF133" s="129">
        <f t="shared" ref="CF133" si="933">X133/X157</f>
        <v>0</v>
      </c>
      <c r="CG133" s="130">
        <f t="shared" ref="CG133" si="934">Y133/Y157</f>
        <v>0</v>
      </c>
      <c r="CH133" s="131">
        <f t="shared" ref="CH133" si="935">Z133/Z157</f>
        <v>0</v>
      </c>
      <c r="CI133" s="129">
        <f t="shared" ref="CI133" si="936">AA133/AA157</f>
        <v>0</v>
      </c>
      <c r="CJ133" s="135">
        <f t="shared" ref="CJ133" si="937">AB133/AB157</f>
        <v>0</v>
      </c>
      <c r="CK133" s="136">
        <f t="shared" ref="CK133" si="938">AC133/AC157</f>
        <v>0</v>
      </c>
    </row>
    <row r="134" spans="1:89" x14ac:dyDescent="0.15">
      <c r="A134" s="137" t="s">
        <v>17</v>
      </c>
      <c r="B134" s="189">
        <v>88</v>
      </c>
      <c r="C134" s="190">
        <v>0</v>
      </c>
      <c r="D134" s="191">
        <v>29</v>
      </c>
      <c r="E134" s="192">
        <v>0</v>
      </c>
      <c r="F134" s="189">
        <v>151</v>
      </c>
      <c r="G134" s="193">
        <v>0</v>
      </c>
      <c r="H134" s="191">
        <v>114</v>
      </c>
      <c r="I134" s="192">
        <v>17</v>
      </c>
      <c r="J134" s="189">
        <v>7</v>
      </c>
      <c r="K134" s="193">
        <v>2</v>
      </c>
      <c r="L134" s="191">
        <v>4</v>
      </c>
      <c r="M134" s="189">
        <v>15</v>
      </c>
      <c r="N134" s="194">
        <v>36</v>
      </c>
      <c r="O134" s="195">
        <v>31</v>
      </c>
      <c r="P134" s="189">
        <v>19</v>
      </c>
      <c r="Q134" s="193">
        <v>16</v>
      </c>
      <c r="R134" s="191">
        <v>2</v>
      </c>
      <c r="S134" s="192">
        <v>0</v>
      </c>
      <c r="T134" s="189">
        <v>0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56" si="939">SUM(B134,D134,F134,H134,J134,L134,N134,P134,R134,T134,V134,X134,Z134)</f>
        <v>450</v>
      </c>
      <c r="AC134" s="173">
        <f t="shared" ref="AC134:AC156" si="940">SUM(C134,E134,G134,I134,K134,M134,O134,Q134,S134,U134,W134,Y134,AA134)</f>
        <v>81</v>
      </c>
      <c r="AE134" s="277" t="str">
        <f>$AE$10</f>
        <v>08:00 - 08:59</v>
      </c>
      <c r="AF134" s="126">
        <f>SUMIF($A$9:$A$32,$AE134,B$133:B$156)</f>
        <v>707</v>
      </c>
      <c r="AG134" s="190">
        <f t="shared" si="910"/>
        <v>626</v>
      </c>
      <c r="AH134" s="191">
        <f t="shared" si="910"/>
        <v>228</v>
      </c>
      <c r="AI134" s="192">
        <f t="shared" si="910"/>
        <v>259</v>
      </c>
      <c r="AJ134" s="278">
        <f t="shared" si="910"/>
        <v>991</v>
      </c>
      <c r="AK134" s="193">
        <f t="shared" si="910"/>
        <v>419</v>
      </c>
      <c r="AL134" s="191">
        <f t="shared" si="910"/>
        <v>971</v>
      </c>
      <c r="AM134" s="192">
        <f t="shared" si="910"/>
        <v>714</v>
      </c>
      <c r="AN134" s="278">
        <f t="shared" si="910"/>
        <v>111</v>
      </c>
      <c r="AO134" s="193">
        <f t="shared" si="910"/>
        <v>227</v>
      </c>
      <c r="AP134" s="191">
        <f t="shared" si="910"/>
        <v>248</v>
      </c>
      <c r="AQ134" s="278">
        <f t="shared" si="910"/>
        <v>630</v>
      </c>
      <c r="AR134" s="194">
        <f t="shared" si="910"/>
        <v>816</v>
      </c>
      <c r="AS134" s="195">
        <f t="shared" si="910"/>
        <v>1077</v>
      </c>
      <c r="AT134" s="278">
        <f t="shared" si="910"/>
        <v>489</v>
      </c>
      <c r="AU134" s="193">
        <f t="shared" si="910"/>
        <v>349</v>
      </c>
      <c r="AV134" s="191">
        <f t="shared" si="910"/>
        <v>706</v>
      </c>
      <c r="AW134" s="192">
        <f t="shared" si="911"/>
        <v>494</v>
      </c>
      <c r="AX134" s="278">
        <f t="shared" si="911"/>
        <v>77</v>
      </c>
      <c r="AY134" s="193">
        <f t="shared" si="911"/>
        <v>133</v>
      </c>
      <c r="AZ134" s="191">
        <f t="shared" si="911"/>
        <v>322</v>
      </c>
      <c r="BA134" s="192">
        <f t="shared" si="911"/>
        <v>617</v>
      </c>
      <c r="BB134" s="278">
        <f t="shared" si="911"/>
        <v>426</v>
      </c>
      <c r="BC134" s="193">
        <f t="shared" si="911"/>
        <v>256</v>
      </c>
      <c r="BD134" s="191">
        <f t="shared" si="911"/>
        <v>739</v>
      </c>
      <c r="BE134" s="278">
        <f t="shared" si="911"/>
        <v>874</v>
      </c>
      <c r="BF134" s="172">
        <f>SUM(AF134,AH134,AJ134,AL134,AN134,AP134,AR134,AT134,AV134,AX134,AZ134,BB134,BD134)</f>
        <v>6831</v>
      </c>
      <c r="BG134" s="173">
        <f>SUM(AG134,AI134,AK134,AM134,AO134,AQ134,AS134,AU134,AW134,AY134,BA134,BC134,BE134)</f>
        <v>6675</v>
      </c>
      <c r="BI134" s="137" t="s">
        <v>17</v>
      </c>
      <c r="BJ134" s="129">
        <f>B134/B157</f>
        <v>8.779806445176095E-3</v>
      </c>
      <c r="BK134" s="130">
        <f t="shared" ref="BK134" si="941">C134/C157</f>
        <v>0</v>
      </c>
      <c r="BL134" s="131">
        <f t="shared" ref="BL134" si="942">D134/D157</f>
        <v>8.9478556001234191E-3</v>
      </c>
      <c r="BM134" s="132">
        <f t="shared" ref="BM134" si="943">E134/E157</f>
        <v>0</v>
      </c>
      <c r="BN134" s="129">
        <f t="shared" ref="BN134" si="944">F134/F157</f>
        <v>1.4698724812615594E-2</v>
      </c>
      <c r="BO134" s="130">
        <f t="shared" ref="BO134" si="945">G134/G157</f>
        <v>0</v>
      </c>
      <c r="BP134" s="131">
        <f t="shared" ref="BP134" si="946">H134/H157</f>
        <v>8.3559334457230811E-3</v>
      </c>
      <c r="BQ134" s="132">
        <f t="shared" ref="BQ134" si="947">I134/I157</f>
        <v>1.1949110845575314E-3</v>
      </c>
      <c r="BR134" s="129">
        <f t="shared" ref="BR134" si="948">J134/J157</f>
        <v>3.116651825467498E-3</v>
      </c>
      <c r="BS134" s="130">
        <f t="shared" ref="BS134" si="949">K134/K157</f>
        <v>1.0411244143675169E-3</v>
      </c>
      <c r="BT134" s="131">
        <f t="shared" ref="BT134" si="950">L134/L157</f>
        <v>6.0386473429951688E-4</v>
      </c>
      <c r="BU134" s="129">
        <f t="shared" ref="BU134" si="951">M134/M157</f>
        <v>2.4614374794880208E-3</v>
      </c>
      <c r="BV134" s="133">
        <f t="shared" ref="BV134" si="952">N134/N157</f>
        <v>2.6615407363596039E-3</v>
      </c>
      <c r="BW134" s="134">
        <f t="shared" ref="BW134" si="953">O134/O157</f>
        <v>2.508699522537833E-3</v>
      </c>
      <c r="BX134" s="129">
        <f t="shared" ref="BX134" si="954">P134/P157</f>
        <v>2.620689655172414E-3</v>
      </c>
      <c r="BY134" s="130">
        <f t="shared" ref="BY134" si="955">Q134/Q157</f>
        <v>2.7734442711041776E-3</v>
      </c>
      <c r="BZ134" s="131">
        <f t="shared" ref="BZ134" si="956">R134/R157</f>
        <v>2.2581009371118888E-4</v>
      </c>
      <c r="CA134" s="132">
        <f t="shared" ref="CA134" si="957">S134/S157</f>
        <v>0</v>
      </c>
      <c r="CB134" s="129">
        <f t="shared" ref="CB134" si="958">T134/T157</f>
        <v>0</v>
      </c>
      <c r="CC134" s="130">
        <f t="shared" ref="CC134" si="959">U134/U157</f>
        <v>0</v>
      </c>
      <c r="CD134" s="131">
        <f t="shared" ref="CD134" si="960">V134/V157</f>
        <v>0</v>
      </c>
      <c r="CE134" s="132">
        <f t="shared" ref="CE134" si="961">W134/W157</f>
        <v>0</v>
      </c>
      <c r="CF134" s="129">
        <f t="shared" ref="CF134" si="962">X134/X157</f>
        <v>0</v>
      </c>
      <c r="CG134" s="130">
        <f t="shared" ref="CG134" si="963">Y134/Y157</f>
        <v>0</v>
      </c>
      <c r="CH134" s="131">
        <f t="shared" ref="CH134" si="964">Z134/Z157</f>
        <v>0</v>
      </c>
      <c r="CI134" s="129">
        <f t="shared" ref="CI134" si="965">AA134/AA157</f>
        <v>0</v>
      </c>
      <c r="CJ134" s="135">
        <f t="shared" ref="CJ134" si="966">AB134/AB157</f>
        <v>4.4099056280195604E-3</v>
      </c>
      <c r="CK134" s="136">
        <f t="shared" ref="CK134" si="967">AC134/AC157</f>
        <v>7.9631140691512894E-4</v>
      </c>
    </row>
    <row r="135" spans="1:89" ht="14" thickBot="1" x14ac:dyDescent="0.2">
      <c r="A135" s="146" t="s">
        <v>18</v>
      </c>
      <c r="B135" s="196">
        <v>329</v>
      </c>
      <c r="C135" s="197">
        <v>0</v>
      </c>
      <c r="D135" s="198">
        <v>131</v>
      </c>
      <c r="E135" s="199">
        <v>33</v>
      </c>
      <c r="F135" s="196">
        <v>636</v>
      </c>
      <c r="G135" s="200">
        <v>123</v>
      </c>
      <c r="H135" s="198">
        <v>378</v>
      </c>
      <c r="I135" s="199">
        <v>171</v>
      </c>
      <c r="J135" s="196">
        <v>26</v>
      </c>
      <c r="K135" s="200">
        <v>63</v>
      </c>
      <c r="L135" s="198">
        <v>107</v>
      </c>
      <c r="M135" s="196">
        <v>188</v>
      </c>
      <c r="N135" s="201">
        <v>380</v>
      </c>
      <c r="O135" s="202">
        <v>385</v>
      </c>
      <c r="P135" s="196">
        <v>205</v>
      </c>
      <c r="Q135" s="200">
        <v>305</v>
      </c>
      <c r="R135" s="198">
        <v>234</v>
      </c>
      <c r="S135" s="199">
        <v>191</v>
      </c>
      <c r="T135" s="196">
        <v>20</v>
      </c>
      <c r="U135" s="200">
        <v>90</v>
      </c>
      <c r="V135" s="198">
        <v>101</v>
      </c>
      <c r="W135" s="199">
        <v>213</v>
      </c>
      <c r="X135" s="196">
        <v>211</v>
      </c>
      <c r="Y135" s="200">
        <v>176</v>
      </c>
      <c r="Z135" s="198">
        <v>365</v>
      </c>
      <c r="AA135" s="196">
        <v>298</v>
      </c>
      <c r="AB135" s="172">
        <f t="shared" si="939"/>
        <v>3123</v>
      </c>
      <c r="AC135" s="173">
        <f t="shared" si="940"/>
        <v>2236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3.2824503641624266E-2</v>
      </c>
      <c r="BK135" s="130">
        <f t="shared" ref="BK135" si="968">C135/C157</f>
        <v>0</v>
      </c>
      <c r="BL135" s="131">
        <f t="shared" ref="BL135" si="969">D135/D157</f>
        <v>4.0419623572971304E-2</v>
      </c>
      <c r="BM135" s="132">
        <f t="shared" ref="BM135" si="970">E135/E157</f>
        <v>6.594724220623501E-3</v>
      </c>
      <c r="BN135" s="129">
        <f t="shared" ref="BN135" si="971">F135/F157</f>
        <v>6.1909860800155751E-2</v>
      </c>
      <c r="BO135" s="130">
        <f t="shared" ref="BO135" si="972">G135/G157</f>
        <v>1.2333299909756342E-2</v>
      </c>
      <c r="BP135" s="131">
        <f t="shared" ref="BP135" si="973">H135/H157</f>
        <v>2.7706516162134428E-2</v>
      </c>
      <c r="BQ135" s="132">
        <f t="shared" ref="BQ135" si="974">I135/I157</f>
        <v>1.2019399732902229E-2</v>
      </c>
      <c r="BR135" s="129">
        <f t="shared" ref="BR135" si="975">J135/J157</f>
        <v>1.1576135351736421E-2</v>
      </c>
      <c r="BS135" s="130">
        <f t="shared" ref="BS135" si="976">K135/K157</f>
        <v>3.2795419052576782E-2</v>
      </c>
      <c r="BT135" s="131">
        <f t="shared" ref="BT135" si="977">L135/L157</f>
        <v>1.6153381642512076E-2</v>
      </c>
      <c r="BU135" s="129">
        <f t="shared" ref="BU135" si="978">M135/M157</f>
        <v>3.0850016409583198E-2</v>
      </c>
      <c r="BV135" s="133">
        <f t="shared" ref="BV135" si="979">N135/N157</f>
        <v>2.8094041106018038E-2</v>
      </c>
      <c r="BW135" s="134">
        <f t="shared" ref="BW135" si="980">O135/O157</f>
        <v>3.1156429554098891E-2</v>
      </c>
      <c r="BX135" s="129">
        <f t="shared" ref="BX135" si="981">P135/P157</f>
        <v>2.8275862068965516E-2</v>
      </c>
      <c r="BY135" s="130">
        <f t="shared" ref="BY135" si="982">Q135/Q157</f>
        <v>5.2868781417923387E-2</v>
      </c>
      <c r="BZ135" s="131">
        <f t="shared" ref="BZ135" si="983">R135/R157</f>
        <v>2.6419780964209102E-2</v>
      </c>
      <c r="CA135" s="132">
        <f t="shared" ref="CA135" si="984">S135/S157</f>
        <v>2.4177215189873418E-2</v>
      </c>
      <c r="CB135" s="129">
        <f t="shared" ref="CB135" si="985">T135/T157</f>
        <v>1.4482259232440261E-2</v>
      </c>
      <c r="CC135" s="130">
        <f t="shared" ref="CC135" si="986">U135/U157</f>
        <v>8.1227436823104696E-2</v>
      </c>
      <c r="CD135" s="131">
        <f t="shared" ref="CD135" si="987">V135/V157</f>
        <v>1.3308736328897088E-2</v>
      </c>
      <c r="CE135" s="132">
        <f t="shared" ref="CE135" si="988">W135/W157</f>
        <v>2.6525529265255293E-2</v>
      </c>
      <c r="CF135" s="129">
        <f t="shared" ref="CF135" si="989">X135/X157</f>
        <v>3.7524453138893826E-2</v>
      </c>
      <c r="CG135" s="130">
        <f t="shared" ref="CG135" si="990">Y135/Y157</f>
        <v>5.9199461823074333E-2</v>
      </c>
      <c r="CH135" s="131">
        <f t="shared" ref="CH135" si="991">Z135/Z157</f>
        <v>3.1018951304495623E-2</v>
      </c>
      <c r="CI135" s="129">
        <f t="shared" ref="CI135" si="992">AA135/AA157</f>
        <v>2.1726450860309127E-2</v>
      </c>
      <c r="CJ135" s="135">
        <f t="shared" ref="CJ135" si="993">AB135/AB157</f>
        <v>3.060474505845575E-2</v>
      </c>
      <c r="CK135" s="136">
        <f t="shared" ref="CK135" si="994">AC135/AC157</f>
        <v>2.1982127232867014E-2</v>
      </c>
    </row>
    <row r="136" spans="1:89" ht="15" thickTop="1" thickBot="1" x14ac:dyDescent="0.2">
      <c r="A136" s="137" t="s">
        <v>19</v>
      </c>
      <c r="B136" s="189">
        <v>585</v>
      </c>
      <c r="C136" s="190">
        <v>323</v>
      </c>
      <c r="D136" s="191">
        <v>217</v>
      </c>
      <c r="E136" s="192">
        <v>173</v>
      </c>
      <c r="F136" s="189">
        <v>828</v>
      </c>
      <c r="G136" s="193">
        <v>333</v>
      </c>
      <c r="H136" s="191">
        <v>640</v>
      </c>
      <c r="I136" s="192">
        <v>481</v>
      </c>
      <c r="J136" s="189">
        <v>56</v>
      </c>
      <c r="K136" s="193">
        <v>144</v>
      </c>
      <c r="L136" s="191">
        <v>235</v>
      </c>
      <c r="M136" s="189">
        <v>369</v>
      </c>
      <c r="N136" s="194">
        <v>690</v>
      </c>
      <c r="O136" s="195">
        <v>630</v>
      </c>
      <c r="P136" s="189">
        <v>382</v>
      </c>
      <c r="Q136" s="193">
        <v>342</v>
      </c>
      <c r="R136" s="191">
        <v>382</v>
      </c>
      <c r="S136" s="192">
        <v>325</v>
      </c>
      <c r="T136" s="189">
        <v>57</v>
      </c>
      <c r="U136" s="193">
        <v>128</v>
      </c>
      <c r="V136" s="191">
        <v>291</v>
      </c>
      <c r="W136" s="192">
        <v>333</v>
      </c>
      <c r="X136" s="189">
        <v>336</v>
      </c>
      <c r="Y136" s="193">
        <v>214</v>
      </c>
      <c r="Z136" s="191">
        <v>535</v>
      </c>
      <c r="AA136" s="189">
        <v>570</v>
      </c>
      <c r="AB136" s="172">
        <f t="shared" si="939"/>
        <v>5234</v>
      </c>
      <c r="AC136" s="173">
        <f t="shared" si="940"/>
        <v>4365</v>
      </c>
      <c r="AE136" s="269" t="s">
        <v>13</v>
      </c>
      <c r="AF136" s="20">
        <f t="shared" ref="AF136:BG136" si="995">SUM(AF133:AF135)</f>
        <v>1397</v>
      </c>
      <c r="AG136" s="21">
        <f t="shared" si="995"/>
        <v>1294</v>
      </c>
      <c r="AH136" s="20">
        <f t="shared" si="995"/>
        <v>437</v>
      </c>
      <c r="AI136" s="21">
        <f t="shared" si="995"/>
        <v>519</v>
      </c>
      <c r="AJ136" s="20">
        <f t="shared" si="995"/>
        <v>1907</v>
      </c>
      <c r="AK136" s="21">
        <f t="shared" si="995"/>
        <v>905</v>
      </c>
      <c r="AL136" s="20">
        <f t="shared" si="995"/>
        <v>1797</v>
      </c>
      <c r="AM136" s="21">
        <f t="shared" si="995"/>
        <v>1476</v>
      </c>
      <c r="AN136" s="20">
        <f t="shared" si="995"/>
        <v>192</v>
      </c>
      <c r="AO136" s="21">
        <f t="shared" si="995"/>
        <v>452</v>
      </c>
      <c r="AP136" s="20">
        <f t="shared" si="995"/>
        <v>534</v>
      </c>
      <c r="AQ136" s="21">
        <f t="shared" si="995"/>
        <v>1143</v>
      </c>
      <c r="AR136" s="20">
        <f t="shared" si="995"/>
        <v>1636</v>
      </c>
      <c r="AS136" s="21">
        <f t="shared" si="995"/>
        <v>2001</v>
      </c>
      <c r="AT136" s="20">
        <f t="shared" si="995"/>
        <v>971</v>
      </c>
      <c r="AU136" s="21">
        <f t="shared" si="995"/>
        <v>773</v>
      </c>
      <c r="AV136" s="20">
        <f t="shared" si="995"/>
        <v>1311</v>
      </c>
      <c r="AW136" s="21">
        <f t="shared" si="995"/>
        <v>943</v>
      </c>
      <c r="AX136" s="20">
        <f t="shared" si="995"/>
        <v>180</v>
      </c>
      <c r="AY136" s="21">
        <f t="shared" si="995"/>
        <v>260</v>
      </c>
      <c r="AZ136" s="20">
        <f t="shared" si="995"/>
        <v>677</v>
      </c>
      <c r="BA136" s="21">
        <f t="shared" si="995"/>
        <v>1131</v>
      </c>
      <c r="BB136" s="20">
        <f t="shared" si="995"/>
        <v>849</v>
      </c>
      <c r="BC136" s="21">
        <f t="shared" si="995"/>
        <v>569</v>
      </c>
      <c r="BD136" s="20">
        <f t="shared" si="995"/>
        <v>1434</v>
      </c>
      <c r="BE136" s="21">
        <f t="shared" si="995"/>
        <v>1636</v>
      </c>
      <c r="BF136" s="174">
        <f t="shared" si="995"/>
        <v>13322</v>
      </c>
      <c r="BG136" s="175">
        <f t="shared" si="995"/>
        <v>13102</v>
      </c>
      <c r="BI136" s="137" t="s">
        <v>19</v>
      </c>
      <c r="BJ136" s="129">
        <f>B136/B157</f>
        <v>5.8365758754863814E-2</v>
      </c>
      <c r="BK136" s="130">
        <f t="shared" ref="BK136" si="996">C136/C157</f>
        <v>2.5539653672807781E-2</v>
      </c>
      <c r="BL136" s="131">
        <f t="shared" ref="BL136" si="997">D136/D157</f>
        <v>6.6954643628509725E-2</v>
      </c>
      <c r="BM136" s="132">
        <f t="shared" ref="BM136" si="998">E136/E157</f>
        <v>3.4572342126298963E-2</v>
      </c>
      <c r="BN136" s="129">
        <f t="shared" ref="BN136" si="999">F136/F157</f>
        <v>8.0599630098315972E-2</v>
      </c>
      <c r="BO136" s="130">
        <f t="shared" ref="BO136" si="1000">G136/G157</f>
        <v>3.3390153414218388E-2</v>
      </c>
      <c r="BP136" s="131">
        <f t="shared" ref="BP136" si="1001">H136/H157</f>
        <v>4.6910503554936596E-2</v>
      </c>
      <c r="BQ136" s="132">
        <f t="shared" ref="BQ136" si="1002">I136/I157</f>
        <v>3.380895480424545E-2</v>
      </c>
      <c r="BR136" s="129">
        <f t="shared" ref="BR136" si="1003">J136/J157</f>
        <v>2.4933214603739984E-2</v>
      </c>
      <c r="BS136" s="130">
        <f t="shared" ref="BS136" si="1004">K136/K157</f>
        <v>7.4960957834461217E-2</v>
      </c>
      <c r="BT136" s="131">
        <f t="shared" ref="BT136" si="1005">L136/L157</f>
        <v>3.5477053140096616E-2</v>
      </c>
      <c r="BU136" s="129">
        <f t="shared" ref="BU136" si="1006">M136/M157</f>
        <v>6.0551361995405319E-2</v>
      </c>
      <c r="BV136" s="133">
        <f t="shared" ref="BV136" si="1007">N136/N157</f>
        <v>5.101286411355907E-2</v>
      </c>
      <c r="BW136" s="134">
        <f t="shared" ref="BW136" si="1008">O136/O157</f>
        <v>5.0983248361252731E-2</v>
      </c>
      <c r="BX136" s="129">
        <f t="shared" ref="BX136" si="1009">P136/P157</f>
        <v>5.2689655172413793E-2</v>
      </c>
      <c r="BY136" s="130">
        <f t="shared" ref="BY136" si="1010">Q136/Q157</f>
        <v>5.9282371294851796E-2</v>
      </c>
      <c r="BZ136" s="131">
        <f t="shared" ref="BZ136" si="1011">R136/R157</f>
        <v>4.3129727898837081E-2</v>
      </c>
      <c r="CA136" s="132">
        <f t="shared" ref="CA136" si="1012">S136/S157</f>
        <v>4.1139240506329111E-2</v>
      </c>
      <c r="CB136" s="129">
        <f t="shared" ref="CB136" si="1013">T136/T157</f>
        <v>4.1274438812454746E-2</v>
      </c>
      <c r="CC136" s="130">
        <f t="shared" ref="CC136" si="1014">U136/U157</f>
        <v>0.11552346570397112</v>
      </c>
      <c r="CD136" s="131">
        <f t="shared" ref="CD136" si="1015">V136/V157</f>
        <v>3.834497298721834E-2</v>
      </c>
      <c r="CE136" s="132">
        <f t="shared" ref="CE136" si="1016">W136/W157</f>
        <v>4.1469489414694895E-2</v>
      </c>
      <c r="CF136" s="129">
        <f t="shared" ref="CF136" si="1017">X136/X157</f>
        <v>5.9754579406011026E-2</v>
      </c>
      <c r="CG136" s="130">
        <f t="shared" ref="CG136" si="1018">Y136/Y157</f>
        <v>7.198116380760175E-2</v>
      </c>
      <c r="CH136" s="131">
        <f t="shared" ref="CH136" si="1019">Z136/Z157</f>
        <v>4.5466134103849747E-2</v>
      </c>
      <c r="CI136" s="129">
        <f t="shared" ref="CI136" si="1020">AA136/AA157</f>
        <v>4.1557305336832898E-2</v>
      </c>
      <c r="CJ136" s="135">
        <f t="shared" ref="CJ136" si="1021">AB136/AB157</f>
        <v>5.129210234900973E-2</v>
      </c>
      <c r="CK136" s="136">
        <f t="shared" ref="CK136" si="1022">AC136/AC157</f>
        <v>4.2912336928204169E-2</v>
      </c>
    </row>
    <row r="137" spans="1:89" ht="14" thickTop="1" x14ac:dyDescent="0.15">
      <c r="A137" s="146" t="s">
        <v>20</v>
      </c>
      <c r="B137" s="196">
        <v>690</v>
      </c>
      <c r="C137" s="197">
        <v>668</v>
      </c>
      <c r="D137" s="198">
        <v>209</v>
      </c>
      <c r="E137" s="199">
        <v>260</v>
      </c>
      <c r="F137" s="196">
        <v>916</v>
      </c>
      <c r="G137" s="200">
        <v>486</v>
      </c>
      <c r="H137" s="198">
        <v>826</v>
      </c>
      <c r="I137" s="199">
        <v>762</v>
      </c>
      <c r="J137" s="196">
        <v>81</v>
      </c>
      <c r="K137" s="200">
        <v>225</v>
      </c>
      <c r="L137" s="198">
        <v>286</v>
      </c>
      <c r="M137" s="196">
        <v>513</v>
      </c>
      <c r="N137" s="201">
        <v>820</v>
      </c>
      <c r="O137" s="202">
        <v>924</v>
      </c>
      <c r="P137" s="196">
        <v>482</v>
      </c>
      <c r="Q137" s="200">
        <v>424</v>
      </c>
      <c r="R137" s="198">
        <v>605</v>
      </c>
      <c r="S137" s="199">
        <v>449</v>
      </c>
      <c r="T137" s="196">
        <v>103</v>
      </c>
      <c r="U137" s="200">
        <v>127</v>
      </c>
      <c r="V137" s="198">
        <v>355</v>
      </c>
      <c r="W137" s="199">
        <v>514</v>
      </c>
      <c r="X137" s="196">
        <v>423</v>
      </c>
      <c r="Y137" s="200">
        <v>313</v>
      </c>
      <c r="Z137" s="198">
        <v>695</v>
      </c>
      <c r="AA137" s="196">
        <v>762</v>
      </c>
      <c r="AB137" s="172">
        <f t="shared" si="939"/>
        <v>6491</v>
      </c>
      <c r="AC137" s="173">
        <f t="shared" si="940"/>
        <v>6427</v>
      </c>
      <c r="BI137" s="146" t="s">
        <v>20</v>
      </c>
      <c r="BJ137" s="129">
        <f>B137/B157</f>
        <v>6.8841664172403477E-2</v>
      </c>
      <c r="BK137" s="130">
        <f t="shared" ref="BK137" si="1023">C137/C157</f>
        <v>5.2818850320234048E-2</v>
      </c>
      <c r="BL137" s="131">
        <f t="shared" ref="BL137" si="1024">D137/D157</f>
        <v>6.448626966985499E-2</v>
      </c>
      <c r="BM137" s="132">
        <f t="shared" ref="BM137" si="1025">E137/E157</f>
        <v>5.1958433253397281E-2</v>
      </c>
      <c r="BN137" s="129">
        <f t="shared" ref="BN137" si="1026">F137/F157</f>
        <v>8.9165774359972749E-2</v>
      </c>
      <c r="BO137" s="130">
        <f t="shared" ref="BO137" si="1027">G137/G157</f>
        <v>4.8731575253183598E-2</v>
      </c>
      <c r="BP137" s="131">
        <f t="shared" ref="BP137" si="1028">H137/H157</f>
        <v>6.0543868650590048E-2</v>
      </c>
      <c r="BQ137" s="132">
        <f t="shared" ref="BQ137" si="1029">I137/I157</f>
        <v>5.3560132143108174E-2</v>
      </c>
      <c r="BR137" s="129">
        <f t="shared" ref="BR137" si="1030">J137/J157</f>
        <v>3.6064113980409616E-2</v>
      </c>
      <c r="BS137" s="130">
        <f t="shared" ref="BS137" si="1031">K137/K157</f>
        <v>0.11712649661634565</v>
      </c>
      <c r="BT137" s="131">
        <f t="shared" ref="BT137" si="1032">L137/L157</f>
        <v>4.3176328502415456E-2</v>
      </c>
      <c r="BU137" s="129">
        <f t="shared" ref="BU137" si="1033">M137/M157</f>
        <v>8.418116179849032E-2</v>
      </c>
      <c r="BV137" s="133">
        <f t="shared" ref="BV137" si="1034">N137/N157</f>
        <v>6.0623983439302087E-2</v>
      </c>
      <c r="BW137" s="134">
        <f t="shared" ref="BW137" si="1035">O137/O157</f>
        <v>7.4775430929837336E-2</v>
      </c>
      <c r="BX137" s="129">
        <f t="shared" ref="BX137" si="1036">P137/P157</f>
        <v>6.6482758620689655E-2</v>
      </c>
      <c r="BY137" s="130">
        <f t="shared" ref="BY137" si="1037">Q137/Q157</f>
        <v>7.3496273184260705E-2</v>
      </c>
      <c r="BZ137" s="131">
        <f t="shared" ref="BZ137" si="1038">R137/R157</f>
        <v>6.8307553347634636E-2</v>
      </c>
      <c r="CA137" s="132">
        <f t="shared" ref="CA137" si="1039">S137/S157</f>
        <v>5.6835443037974685E-2</v>
      </c>
      <c r="CB137" s="129">
        <f t="shared" ref="CB137" si="1040">T137/T157</f>
        <v>7.4583635047067345E-2</v>
      </c>
      <c r="CC137" s="130">
        <f t="shared" ref="CC137" si="1041">U137/U157</f>
        <v>0.11462093862815885</v>
      </c>
      <c r="CD137" s="131">
        <f t="shared" ref="CD137" si="1042">V137/V157</f>
        <v>4.677823165107392E-2</v>
      </c>
      <c r="CE137" s="132">
        <f t="shared" ref="CE137" si="1043">W137/W157</f>
        <v>6.400996264009963E-2</v>
      </c>
      <c r="CF137" s="129">
        <f t="shared" ref="CF137" si="1044">X137/X157</f>
        <v>7.5226747287924597E-2</v>
      </c>
      <c r="CG137" s="130">
        <f t="shared" ref="CG137" si="1045">Y137/Y157</f>
        <v>0.10528086108308106</v>
      </c>
      <c r="CH137" s="131">
        <f t="shared" ref="CH137" si="1046">Z137/Z157</f>
        <v>5.9063482620888924E-2</v>
      </c>
      <c r="CI137" s="129">
        <f t="shared" ref="CI137" si="1047">AA137/AA157</f>
        <v>5.5555555555555552E-2</v>
      </c>
      <c r="CJ137" s="135">
        <f t="shared" ref="CJ137" si="1048">AB137/AB157</f>
        <v>6.3610438736611041E-2</v>
      </c>
      <c r="CK137" s="136">
        <f t="shared" ref="CK137" si="1049">AC137/AC157</f>
        <v>6.3183869286957212E-2</v>
      </c>
    </row>
    <row r="138" spans="1:89" ht="14" thickBot="1" x14ac:dyDescent="0.2">
      <c r="A138" s="137" t="s">
        <v>21</v>
      </c>
      <c r="B138" s="189">
        <v>707</v>
      </c>
      <c r="C138" s="190">
        <v>626</v>
      </c>
      <c r="D138" s="191">
        <v>228</v>
      </c>
      <c r="E138" s="192">
        <v>259</v>
      </c>
      <c r="F138" s="189">
        <v>991</v>
      </c>
      <c r="G138" s="193">
        <v>419</v>
      </c>
      <c r="H138" s="191">
        <v>971</v>
      </c>
      <c r="I138" s="192">
        <v>714</v>
      </c>
      <c r="J138" s="189">
        <v>111</v>
      </c>
      <c r="K138" s="193">
        <v>227</v>
      </c>
      <c r="L138" s="191">
        <v>248</v>
      </c>
      <c r="M138" s="189">
        <v>630</v>
      </c>
      <c r="N138" s="194">
        <v>816</v>
      </c>
      <c r="O138" s="195">
        <v>1077</v>
      </c>
      <c r="P138" s="189">
        <v>489</v>
      </c>
      <c r="Q138" s="193">
        <v>349</v>
      </c>
      <c r="R138" s="191">
        <v>706</v>
      </c>
      <c r="S138" s="192">
        <v>494</v>
      </c>
      <c r="T138" s="189">
        <v>77</v>
      </c>
      <c r="U138" s="193">
        <v>133</v>
      </c>
      <c r="V138" s="191">
        <v>322</v>
      </c>
      <c r="W138" s="192">
        <v>617</v>
      </c>
      <c r="X138" s="189">
        <v>426</v>
      </c>
      <c r="Y138" s="193">
        <v>256</v>
      </c>
      <c r="Z138" s="191">
        <v>739</v>
      </c>
      <c r="AA138" s="189">
        <v>874</v>
      </c>
      <c r="AB138" s="172">
        <f t="shared" si="939"/>
        <v>6831</v>
      </c>
      <c r="AC138" s="173">
        <f t="shared" si="940"/>
        <v>6675</v>
      </c>
      <c r="AE138" s="272" t="s">
        <v>85</v>
      </c>
      <c r="BI138" s="137" t="s">
        <v>21</v>
      </c>
      <c r="BJ138" s="129">
        <f>B138/B157</f>
        <v>7.0537763144767035E-2</v>
      </c>
      <c r="BK138" s="130">
        <f t="shared" ref="BK138" si="1050">C138/C157</f>
        <v>4.9497904641416936E-2</v>
      </c>
      <c r="BL138" s="131">
        <f t="shared" ref="BL138" si="1051">D138/D157</f>
        <v>7.0348657821659985E-2</v>
      </c>
      <c r="BM138" s="132">
        <f t="shared" ref="BM138" si="1052">E138/E157</f>
        <v>5.1758593125499602E-2</v>
      </c>
      <c r="BN138" s="129">
        <f t="shared" ref="BN138" si="1053">F138/F157</f>
        <v>9.6466465492066583E-2</v>
      </c>
      <c r="BO138" s="130">
        <f t="shared" ref="BO138" si="1054">G138/G157</f>
        <v>4.2013436277950469E-2</v>
      </c>
      <c r="BP138" s="131">
        <f t="shared" ref="BP138" si="1055">H138/H157</f>
        <v>7.1172029612255369E-2</v>
      </c>
      <c r="BQ138" s="132">
        <f t="shared" ref="BQ138" si="1056">I138/I157</f>
        <v>5.0186265551416323E-2</v>
      </c>
      <c r="BR138" s="129">
        <f t="shared" ref="BR138" si="1057">J138/J157</f>
        <v>4.9421193232413181E-2</v>
      </c>
      <c r="BS138" s="130">
        <f t="shared" ref="BS138" si="1058">K138/K157</f>
        <v>0.11816762103071317</v>
      </c>
      <c r="BT138" s="131">
        <f t="shared" ref="BT138" si="1059">L138/L157</f>
        <v>3.7439613526570048E-2</v>
      </c>
      <c r="BU138" s="129">
        <f t="shared" ref="BU138" si="1060">M138/M157</f>
        <v>0.10338037413849688</v>
      </c>
      <c r="BV138" s="133">
        <f t="shared" ref="BV138" si="1061">N138/N157</f>
        <v>6.0328256690817685E-2</v>
      </c>
      <c r="BW138" s="134">
        <f t="shared" ref="BW138" si="1062">O138/O157</f>
        <v>8.7157076960427293E-2</v>
      </c>
      <c r="BX138" s="129">
        <f t="shared" ref="BX138" si="1063">P138/P157</f>
        <v>6.744827586206896E-2</v>
      </c>
      <c r="BY138" s="130">
        <f t="shared" ref="BY138" si="1064">Q138/Q157</f>
        <v>6.049575316345987E-2</v>
      </c>
      <c r="BZ138" s="131">
        <f t="shared" ref="BZ138" si="1065">R138/R157</f>
        <v>7.9710963080049685E-2</v>
      </c>
      <c r="CA138" s="132">
        <f t="shared" ref="CA138" si="1066">S138/S157</f>
        <v>6.2531645569620251E-2</v>
      </c>
      <c r="CB138" s="129">
        <f t="shared" ref="CB138" si="1067">T138/T157</f>
        <v>5.5756698044895005E-2</v>
      </c>
      <c r="CC138" s="130">
        <f t="shared" ref="CC138" si="1068">U138/U157</f>
        <v>0.12003610108303249</v>
      </c>
      <c r="CD138" s="131">
        <f t="shared" ref="CD138" si="1069">V138/V157</f>
        <v>4.242983265252339E-2</v>
      </c>
      <c r="CE138" s="132">
        <f t="shared" ref="CE138" si="1070">W138/W157</f>
        <v>7.6836861768368611E-2</v>
      </c>
      <c r="CF138" s="129">
        <f t="shared" ref="CF138" si="1071">X138/X157</f>
        <v>7.5760270318335404E-2</v>
      </c>
      <c r="CG138" s="130">
        <f t="shared" ref="CG138" si="1072">Y138/Y157</f>
        <v>8.6108308106289944E-2</v>
      </c>
      <c r="CH138" s="131">
        <f t="shared" ref="CH138" si="1073">Z138/Z157</f>
        <v>6.2802753463074706E-2</v>
      </c>
      <c r="CI138" s="129">
        <f t="shared" ref="CI138" si="1074">AA138/AA157</f>
        <v>6.3721201516477102E-2</v>
      </c>
      <c r="CJ138" s="135">
        <f t="shared" ref="CJ138" si="1075">AB138/AB157</f>
        <v>6.6942367433336925E-2</v>
      </c>
      <c r="CK138" s="136">
        <f t="shared" ref="CK138" si="1076">AC138/AC157</f>
        <v>6.5621958532820809E-2</v>
      </c>
    </row>
    <row r="139" spans="1:89" ht="15" thickTop="1" thickBot="1" x14ac:dyDescent="0.2">
      <c r="A139" s="146" t="s">
        <v>22</v>
      </c>
      <c r="B139" s="196">
        <v>657</v>
      </c>
      <c r="C139" s="197">
        <v>881</v>
      </c>
      <c r="D139" s="198">
        <v>241</v>
      </c>
      <c r="E139" s="199">
        <v>238</v>
      </c>
      <c r="F139" s="196">
        <v>927</v>
      </c>
      <c r="G139" s="200">
        <v>400</v>
      </c>
      <c r="H139" s="198">
        <v>998</v>
      </c>
      <c r="I139" s="199">
        <v>819</v>
      </c>
      <c r="J139" s="196">
        <v>130</v>
      </c>
      <c r="K139" s="200">
        <v>274</v>
      </c>
      <c r="L139" s="198">
        <v>209</v>
      </c>
      <c r="M139" s="196">
        <v>723</v>
      </c>
      <c r="N139" s="201">
        <v>786</v>
      </c>
      <c r="O139" s="202">
        <v>1004</v>
      </c>
      <c r="P139" s="196">
        <v>479</v>
      </c>
      <c r="Q139" s="200">
        <v>347</v>
      </c>
      <c r="R139" s="198">
        <v>706</v>
      </c>
      <c r="S139" s="199">
        <v>443</v>
      </c>
      <c r="T139" s="196">
        <v>70</v>
      </c>
      <c r="U139" s="200">
        <v>67</v>
      </c>
      <c r="V139" s="198">
        <v>305</v>
      </c>
      <c r="W139" s="199">
        <v>648</v>
      </c>
      <c r="X139" s="196">
        <v>334</v>
      </c>
      <c r="Y139" s="200">
        <v>174</v>
      </c>
      <c r="Z139" s="198">
        <v>747</v>
      </c>
      <c r="AA139" s="196">
        <v>833</v>
      </c>
      <c r="AB139" s="172">
        <f t="shared" si="939"/>
        <v>6589</v>
      </c>
      <c r="AC139" s="173">
        <f t="shared" si="940"/>
        <v>6851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6.5549236755462439E-2</v>
      </c>
      <c r="BK139" s="130">
        <f t="shared" ref="BK139" si="1077">C139/C157</f>
        <v>6.9660789119949398E-2</v>
      </c>
      <c r="BL139" s="131">
        <f t="shared" ref="BL139" si="1078">D139/D157</f>
        <v>7.4359765504473929E-2</v>
      </c>
      <c r="BM139" s="132">
        <f t="shared" ref="BM139" si="1079">E139/E157</f>
        <v>4.7561950439648282E-2</v>
      </c>
      <c r="BN139" s="129">
        <f t="shared" ref="BN139" si="1080">F139/F157</f>
        <v>9.0236542392679836E-2</v>
      </c>
      <c r="BO139" s="130">
        <f t="shared" ref="BO139" si="1081">G139/G157</f>
        <v>4.0108292389451516E-2</v>
      </c>
      <c r="BP139" s="131">
        <f t="shared" ref="BP139" si="1082">H139/H157</f>
        <v>7.3151066480979257E-2</v>
      </c>
      <c r="BQ139" s="132">
        <f t="shared" ref="BQ139" si="1083">I139/I157</f>
        <v>5.7566598720742247E-2</v>
      </c>
      <c r="BR139" s="129">
        <f t="shared" ref="BR139" si="1084">J139/J157</f>
        <v>5.7880676758682102E-2</v>
      </c>
      <c r="BS139" s="130">
        <f t="shared" ref="BS139" si="1085">K139/K157</f>
        <v>0.14263404476834982</v>
      </c>
      <c r="BT139" s="131">
        <f t="shared" ref="BT139" si="1086">L139/L157</f>
        <v>3.155193236714976E-2</v>
      </c>
      <c r="BU139" s="129">
        <f t="shared" ref="BU139" si="1087">M139/M157</f>
        <v>0.11864128651132261</v>
      </c>
      <c r="BV139" s="133">
        <f t="shared" ref="BV139" si="1088">N139/N157</f>
        <v>5.8110306077184683E-2</v>
      </c>
      <c r="BW139" s="134">
        <f t="shared" ref="BW139" si="1089">O139/O157</f>
        <v>8.1249494213805937E-2</v>
      </c>
      <c r="BX139" s="129">
        <f t="shared" ref="BX139" si="1090">P139/P157</f>
        <v>6.6068965517241382E-2</v>
      </c>
      <c r="BY139" s="130">
        <f t="shared" ref="BY139" si="1091">Q139/Q157</f>
        <v>6.0149072629571851E-2</v>
      </c>
      <c r="BZ139" s="131">
        <f t="shared" ref="BZ139" si="1092">R139/R157</f>
        <v>7.9710963080049685E-2</v>
      </c>
      <c r="CA139" s="132">
        <f t="shared" ref="CA139" si="1093">S139/S157</f>
        <v>5.6075949367088609E-2</v>
      </c>
      <c r="CB139" s="129">
        <f t="shared" ref="CB139" si="1094">T139/T157</f>
        <v>5.0687907313540913E-2</v>
      </c>
      <c r="CC139" s="130">
        <f t="shared" ref="CC139" si="1095">U139/U157</f>
        <v>6.0469314079422382E-2</v>
      </c>
      <c r="CD139" s="131">
        <f t="shared" ref="CD139" si="1096">V139/V157</f>
        <v>4.0189748319936748E-2</v>
      </c>
      <c r="CE139" s="132">
        <f t="shared" ref="CE139" si="1097">W139/W157</f>
        <v>8.0697384806973846E-2</v>
      </c>
      <c r="CF139" s="129">
        <f t="shared" ref="CF139" si="1098">X139/X157</f>
        <v>5.939889738573715E-2</v>
      </c>
      <c r="CG139" s="130">
        <f t="shared" ref="CG139" si="1099">Y139/Y157</f>
        <v>5.8526740665993948E-2</v>
      </c>
      <c r="CH139" s="131">
        <f t="shared" ref="CH139" si="1100">Z139/Z157</f>
        <v>6.3482620888926658E-2</v>
      </c>
      <c r="CI139" s="129">
        <f t="shared" ref="CI139" si="1101">AA139/AA157</f>
        <v>6.0731991834354036E-2</v>
      </c>
      <c r="CJ139" s="135">
        <f t="shared" ref="CJ139" si="1102">AB139/AB157</f>
        <v>6.4570818184490855E-2</v>
      </c>
      <c r="CK139" s="136">
        <f t="shared" ref="CK139" si="1103">AC139/AC157</f>
        <v>6.7352215416982081E-2</v>
      </c>
    </row>
    <row r="140" spans="1:89" ht="15" thickTop="1" thickBot="1" x14ac:dyDescent="0.2">
      <c r="A140" s="137" t="s">
        <v>23</v>
      </c>
      <c r="B140" s="189">
        <v>619</v>
      </c>
      <c r="C140" s="190">
        <v>821</v>
      </c>
      <c r="D140" s="191">
        <v>197</v>
      </c>
      <c r="E140" s="192">
        <v>233</v>
      </c>
      <c r="F140" s="189">
        <v>727</v>
      </c>
      <c r="G140" s="193">
        <v>266</v>
      </c>
      <c r="H140" s="191">
        <v>838</v>
      </c>
      <c r="I140" s="192">
        <v>698</v>
      </c>
      <c r="J140" s="189">
        <v>115</v>
      </c>
      <c r="K140" s="193">
        <v>179</v>
      </c>
      <c r="L140" s="191">
        <v>234</v>
      </c>
      <c r="M140" s="189">
        <v>516</v>
      </c>
      <c r="N140" s="194">
        <v>599</v>
      </c>
      <c r="O140" s="195">
        <v>916</v>
      </c>
      <c r="P140" s="189">
        <v>416</v>
      </c>
      <c r="Q140" s="193">
        <v>240</v>
      </c>
      <c r="R140" s="191">
        <v>630</v>
      </c>
      <c r="S140" s="192">
        <v>335</v>
      </c>
      <c r="T140" s="189">
        <v>51</v>
      </c>
      <c r="U140" s="193">
        <v>57</v>
      </c>
      <c r="V140" s="191">
        <v>286</v>
      </c>
      <c r="W140" s="192">
        <v>584</v>
      </c>
      <c r="X140" s="189">
        <v>268</v>
      </c>
      <c r="Y140" s="193">
        <v>163</v>
      </c>
      <c r="Z140" s="191">
        <v>764</v>
      </c>
      <c r="AA140" s="189">
        <v>737</v>
      </c>
      <c r="AB140" s="172">
        <f t="shared" si="939"/>
        <v>5744</v>
      </c>
      <c r="AC140" s="173">
        <f t="shared" si="940"/>
        <v>5745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6.1757956699590943E-2</v>
      </c>
      <c r="BK140" s="130">
        <f t="shared" ref="BK140" si="1104">C140/C157</f>
        <v>6.4916581007353522E-2</v>
      </c>
      <c r="BL140" s="131">
        <f t="shared" ref="BL140" si="1105">D140/D157</f>
        <v>6.0783708731872881E-2</v>
      </c>
      <c r="BM140" s="132">
        <f t="shared" ref="BM140" si="1106">E140/E157</f>
        <v>4.6562749800159869E-2</v>
      </c>
      <c r="BN140" s="129">
        <f t="shared" ref="BN140" si="1107">F140/F157</f>
        <v>7.0768032707096265E-2</v>
      </c>
      <c r="BO140" s="130">
        <f t="shared" ref="BO140" si="1108">G140/G157</f>
        <v>2.6672014438985259E-2</v>
      </c>
      <c r="BP140" s="131">
        <f t="shared" ref="BP140" si="1109">H140/H157</f>
        <v>6.142344059224511E-2</v>
      </c>
      <c r="BQ140" s="132">
        <f t="shared" ref="BQ140" si="1110">I140/I157</f>
        <v>4.9061643354185704E-2</v>
      </c>
      <c r="BR140" s="129">
        <f t="shared" ref="BR140" si="1111">J140/J157</f>
        <v>5.120213713268032E-2</v>
      </c>
      <c r="BS140" s="130">
        <f t="shared" ref="BS140" si="1112">K140/K157</f>
        <v>9.3180635085892763E-2</v>
      </c>
      <c r="BT140" s="131">
        <f t="shared" ref="BT140" si="1113">L140/L157</f>
        <v>3.5326086956521736E-2</v>
      </c>
      <c r="BU140" s="129">
        <f t="shared" ref="BU140" si="1114">M140/M157</f>
        <v>8.4673449294387929E-2</v>
      </c>
      <c r="BV140" s="133">
        <f t="shared" ref="BV140" si="1115">N140/N157</f>
        <v>4.4285080585538962E-2</v>
      </c>
      <c r="BW140" s="134">
        <f t="shared" ref="BW140" si="1116">O140/O157</f>
        <v>7.4128024601440481E-2</v>
      </c>
      <c r="BX140" s="129">
        <f t="shared" ref="BX140" si="1117">P140/P157</f>
        <v>5.7379310344827586E-2</v>
      </c>
      <c r="BY140" s="130">
        <f t="shared" ref="BY140" si="1118">Q140/Q157</f>
        <v>4.1601664066562662E-2</v>
      </c>
      <c r="BZ140" s="131">
        <f t="shared" ref="BZ140" si="1119">R140/R157</f>
        <v>7.1130179519024506E-2</v>
      </c>
      <c r="CA140" s="132">
        <f t="shared" ref="CA140" si="1120">S140/S157</f>
        <v>4.2405063291139238E-2</v>
      </c>
      <c r="CB140" s="129">
        <f t="shared" ref="CB140" si="1121">T140/T157</f>
        <v>3.6929761042722664E-2</v>
      </c>
      <c r="CC140" s="130">
        <f t="shared" ref="CC140" si="1122">U140/U157</f>
        <v>5.1444043321299641E-2</v>
      </c>
      <c r="CD140" s="131">
        <f t="shared" ref="CD140" si="1123">V140/V157</f>
        <v>3.7686124654104626E-2</v>
      </c>
      <c r="CE140" s="132">
        <f t="shared" ref="CE140" si="1124">W140/W157</f>
        <v>7.2727272727272724E-2</v>
      </c>
      <c r="CF140" s="129">
        <f t="shared" ref="CF140" si="1125">X140/X157</f>
        <v>4.7661390716699274E-2</v>
      </c>
      <c r="CG140" s="130">
        <f t="shared" ref="CG140" si="1126">Y140/Y157</f>
        <v>5.4826774302051802E-2</v>
      </c>
      <c r="CH140" s="131">
        <f t="shared" ref="CH140" si="1127">Z140/Z157</f>
        <v>6.4927339168862078E-2</v>
      </c>
      <c r="CI140" s="129">
        <f t="shared" ref="CI140" si="1128">AA140/AA157</f>
        <v>5.3732866724992709E-2</v>
      </c>
      <c r="CJ140" s="135">
        <f t="shared" ref="CJ140" si="1129">AB140/AB157</f>
        <v>5.6289995394098569E-2</v>
      </c>
      <c r="CK140" s="136">
        <f t="shared" ref="CK140" si="1130">AC140/AC157</f>
        <v>5.6479123860832293E-2</v>
      </c>
    </row>
    <row r="141" spans="1:89" ht="14" thickTop="1" x14ac:dyDescent="0.15">
      <c r="A141" s="146" t="s">
        <v>24</v>
      </c>
      <c r="B141" s="203">
        <v>593</v>
      </c>
      <c r="C141" s="197">
        <v>813</v>
      </c>
      <c r="D141" s="198">
        <v>172</v>
      </c>
      <c r="E141" s="199">
        <v>219</v>
      </c>
      <c r="F141" s="196">
        <v>650</v>
      </c>
      <c r="G141" s="200">
        <v>326</v>
      </c>
      <c r="H141" s="198">
        <v>867</v>
      </c>
      <c r="I141" s="199">
        <v>718</v>
      </c>
      <c r="J141" s="196">
        <v>105</v>
      </c>
      <c r="K141" s="200">
        <v>106</v>
      </c>
      <c r="L141" s="198">
        <v>251</v>
      </c>
      <c r="M141" s="196">
        <v>544</v>
      </c>
      <c r="N141" s="201">
        <v>648</v>
      </c>
      <c r="O141" s="204">
        <v>820</v>
      </c>
      <c r="P141" s="196">
        <v>449</v>
      </c>
      <c r="Q141" s="200">
        <v>265</v>
      </c>
      <c r="R141" s="198">
        <v>623</v>
      </c>
      <c r="S141" s="199">
        <v>403</v>
      </c>
      <c r="T141" s="196">
        <v>76</v>
      </c>
      <c r="U141" s="200">
        <v>57</v>
      </c>
      <c r="V141" s="198">
        <v>337</v>
      </c>
      <c r="W141" s="205">
        <v>630</v>
      </c>
      <c r="X141" s="196">
        <v>288</v>
      </c>
      <c r="Y141" s="200">
        <v>119</v>
      </c>
      <c r="Z141" s="198">
        <v>717</v>
      </c>
      <c r="AA141" s="196">
        <v>889</v>
      </c>
      <c r="AB141" s="172">
        <f t="shared" si="939"/>
        <v>5776</v>
      </c>
      <c r="AC141" s="173">
        <f t="shared" si="940"/>
        <v>5909</v>
      </c>
      <c r="AE141" s="275" t="str">
        <f>$AE$17</f>
        <v>17:00 - 17:59</v>
      </c>
      <c r="AF141" s="126">
        <f t="shared" ref="AF141:AU142" si="1131">SUMIF($A$9:$A$32,$AE141,B$133:B$156)</f>
        <v>765</v>
      </c>
      <c r="AG141" s="186">
        <f t="shared" si="1131"/>
        <v>1280</v>
      </c>
      <c r="AH141" s="127">
        <f t="shared" si="1131"/>
        <v>238</v>
      </c>
      <c r="AI141" s="180">
        <f t="shared" si="1131"/>
        <v>601</v>
      </c>
      <c r="AJ141" s="126">
        <f t="shared" si="1131"/>
        <v>532</v>
      </c>
      <c r="AK141" s="128">
        <f t="shared" si="1131"/>
        <v>1215</v>
      </c>
      <c r="AL141" s="127">
        <f t="shared" si="1131"/>
        <v>1128</v>
      </c>
      <c r="AM141" s="180">
        <f t="shared" si="1131"/>
        <v>1319</v>
      </c>
      <c r="AN141" s="126">
        <f t="shared" si="1131"/>
        <v>208</v>
      </c>
      <c r="AO141" s="128">
        <f t="shared" si="1131"/>
        <v>76</v>
      </c>
      <c r="AP141" s="127">
        <f t="shared" si="1131"/>
        <v>664</v>
      </c>
      <c r="AQ141" s="126">
        <f t="shared" si="1131"/>
        <v>270</v>
      </c>
      <c r="AR141" s="179">
        <f t="shared" si="1131"/>
        <v>1194</v>
      </c>
      <c r="AS141" s="181">
        <f t="shared" si="1131"/>
        <v>766</v>
      </c>
      <c r="AT141" s="126">
        <f t="shared" si="1131"/>
        <v>690</v>
      </c>
      <c r="AU141" s="128">
        <f t="shared" si="1131"/>
        <v>436</v>
      </c>
      <c r="AV141" s="127">
        <f t="shared" ref="AP141:BE142" si="1132">SUMIF($A$9:$A$32,$AE141,R$133:R$156)</f>
        <v>615</v>
      </c>
      <c r="AW141" s="180">
        <f t="shared" si="1132"/>
        <v>662</v>
      </c>
      <c r="AX141" s="126">
        <f t="shared" si="1132"/>
        <v>179</v>
      </c>
      <c r="AY141" s="128">
        <f t="shared" si="1132"/>
        <v>47</v>
      </c>
      <c r="AZ141" s="127">
        <f t="shared" si="1132"/>
        <v>652</v>
      </c>
      <c r="BA141" s="180">
        <f t="shared" si="1132"/>
        <v>564</v>
      </c>
      <c r="BB141" s="126">
        <f t="shared" si="1132"/>
        <v>525</v>
      </c>
      <c r="BC141" s="128">
        <f t="shared" si="1132"/>
        <v>174</v>
      </c>
      <c r="BD141" s="184">
        <f t="shared" si="1132"/>
        <v>977</v>
      </c>
      <c r="BE141" s="185">
        <f t="shared" si="1132"/>
        <v>1072</v>
      </c>
      <c r="BF141" s="170">
        <f>AF141+AH141+AJ141+AL141+AN141+AP141+AR141+AT141+AV141+AX141+AZ141+BB141+BD141</f>
        <v>8367</v>
      </c>
      <c r="BG141" s="171">
        <f>AG141+AI141+AK141+AM141+AO141+AQ141+AS141+AU141+AW141+AY141+BA141+BC141+BE141</f>
        <v>8482</v>
      </c>
      <c r="BI141" s="146" t="s">
        <v>24</v>
      </c>
      <c r="BJ141" s="129">
        <f>B141/B157</f>
        <v>5.9163922977152547E-2</v>
      </c>
      <c r="BK141" s="130">
        <f t="shared" ref="BK141" si="1133">C141/C157</f>
        <v>6.4284019925674077E-2</v>
      </c>
      <c r="BL141" s="131">
        <f t="shared" ref="BL141" si="1134">D141/D157</f>
        <v>5.3070040111076827E-2</v>
      </c>
      <c r="BM141" s="132">
        <f t="shared" ref="BM141" si="1135">E141/E157</f>
        <v>4.3764988009592325E-2</v>
      </c>
      <c r="BN141" s="129">
        <f t="shared" ref="BN141" si="1136">F141/F157</f>
        <v>6.3272656478146602E-2</v>
      </c>
      <c r="BO141" s="130">
        <f t="shared" ref="BO141" si="1137">G141/G157</f>
        <v>3.2688258297402989E-2</v>
      </c>
      <c r="BP141" s="131">
        <f t="shared" ref="BP141" si="1138">H141/H157</f>
        <v>6.3549072784578178E-2</v>
      </c>
      <c r="BQ141" s="132">
        <f t="shared" ref="BQ141" si="1139">I141/I157</f>
        <v>5.0467421100723976E-2</v>
      </c>
      <c r="BR141" s="129">
        <f t="shared" ref="BR141" si="1140">J141/J157</f>
        <v>4.674977738201247E-2</v>
      </c>
      <c r="BS141" s="130">
        <f t="shared" ref="BS141" si="1141">K141/K157</f>
        <v>5.5179593961478396E-2</v>
      </c>
      <c r="BT141" s="131">
        <f t="shared" ref="BT141" si="1142">L141/L157</f>
        <v>3.7892512077294688E-2</v>
      </c>
      <c r="BU141" s="129">
        <f t="shared" ref="BU141" si="1143">M141/M157</f>
        <v>8.9268132589432225E-2</v>
      </c>
      <c r="BV141" s="133">
        <f t="shared" ref="BV141" si="1144">N141/N157</f>
        <v>4.7907733254472867E-2</v>
      </c>
      <c r="BW141" s="134">
        <f t="shared" ref="BW141" si="1145">O141/O157</f>
        <v>6.6359148660678158E-2</v>
      </c>
      <c r="BX141" s="129">
        <f t="shared" ref="BX141" si="1146">P141/P157</f>
        <v>6.1931034482758621E-2</v>
      </c>
      <c r="BY141" s="130">
        <f t="shared" ref="BY141" si="1147">Q141/Q157</f>
        <v>4.5935170740162942E-2</v>
      </c>
      <c r="BZ141" s="131">
        <f t="shared" ref="BZ141" si="1148">R141/R157</f>
        <v>7.0339844191035339E-2</v>
      </c>
      <c r="CA141" s="132">
        <f t="shared" ref="CA141" si="1149">S141/S157</f>
        <v>5.1012658227848104E-2</v>
      </c>
      <c r="CB141" s="129">
        <f t="shared" ref="CB141" si="1150">T141/T157</f>
        <v>5.5032585083272988E-2</v>
      </c>
      <c r="CC141" s="130">
        <f t="shared" ref="CC141" si="1151">U141/U157</f>
        <v>5.1444043321299641E-2</v>
      </c>
      <c r="CD141" s="131">
        <f t="shared" ref="CD141" si="1152">V141/V157</f>
        <v>4.4406377651864538E-2</v>
      </c>
      <c r="CE141" s="132">
        <f t="shared" ref="CE141" si="1153">W141/W157</f>
        <v>7.8455790784557902E-2</v>
      </c>
      <c r="CF141" s="129">
        <f t="shared" ref="CF141" si="1154">X141/X157</f>
        <v>5.1218210919438026E-2</v>
      </c>
      <c r="CG141" s="130">
        <f t="shared" ref="CG141" si="1155">Y141/Y157</f>
        <v>4.0026908846283217E-2</v>
      </c>
      <c r="CH141" s="131">
        <f t="shared" ref="CH141" si="1156">Z141/Z157</f>
        <v>6.0933118041981815E-2</v>
      </c>
      <c r="CI141" s="129">
        <f t="shared" ref="CI141" si="1157">AA141/AA157</f>
        <v>6.4814814814814811E-2</v>
      </c>
      <c r="CJ141" s="135">
        <f t="shared" ref="CJ141" si="1158">AB141/AB157</f>
        <v>5.6603588683202179E-2</v>
      </c>
      <c r="CK141" s="136">
        <f t="shared" ref="CK141" si="1159">AC141/AC157</f>
        <v>5.8091408684709835E-2</v>
      </c>
    </row>
    <row r="142" spans="1:89" x14ac:dyDescent="0.15">
      <c r="A142" s="137" t="s">
        <v>25</v>
      </c>
      <c r="B142" s="206">
        <v>604</v>
      </c>
      <c r="C142" s="190">
        <v>714</v>
      </c>
      <c r="D142" s="191">
        <v>205</v>
      </c>
      <c r="E142" s="192">
        <v>221</v>
      </c>
      <c r="F142" s="189">
        <v>665</v>
      </c>
      <c r="G142" s="193">
        <v>313</v>
      </c>
      <c r="H142" s="191">
        <v>807</v>
      </c>
      <c r="I142" s="192">
        <v>717</v>
      </c>
      <c r="J142" s="189">
        <v>116</v>
      </c>
      <c r="K142" s="190">
        <v>87</v>
      </c>
      <c r="L142" s="191">
        <v>270</v>
      </c>
      <c r="M142" s="189">
        <v>436</v>
      </c>
      <c r="N142" s="194">
        <v>686</v>
      </c>
      <c r="O142" s="207">
        <v>642</v>
      </c>
      <c r="P142" s="189">
        <v>476</v>
      </c>
      <c r="Q142" s="190">
        <v>291</v>
      </c>
      <c r="R142" s="191">
        <v>546</v>
      </c>
      <c r="S142" s="192">
        <v>402</v>
      </c>
      <c r="T142" s="198">
        <v>73</v>
      </c>
      <c r="U142" s="189">
        <v>65</v>
      </c>
      <c r="V142" s="191">
        <v>373</v>
      </c>
      <c r="W142" s="208">
        <v>601</v>
      </c>
      <c r="X142" s="189">
        <v>307</v>
      </c>
      <c r="Y142" s="193">
        <v>109</v>
      </c>
      <c r="Z142" s="191">
        <v>731</v>
      </c>
      <c r="AA142" s="189">
        <v>814</v>
      </c>
      <c r="AB142" s="172">
        <f t="shared" si="939"/>
        <v>5859</v>
      </c>
      <c r="AC142" s="173">
        <f t="shared" si="940"/>
        <v>5412</v>
      </c>
      <c r="AE142" s="277" t="str">
        <f>$AE$18</f>
        <v>18:00 - 18:59</v>
      </c>
      <c r="AF142" s="126">
        <f t="shared" si="1131"/>
        <v>644</v>
      </c>
      <c r="AG142" s="190">
        <f t="shared" si="1131"/>
        <v>917</v>
      </c>
      <c r="AH142" s="191">
        <f t="shared" si="1131"/>
        <v>226</v>
      </c>
      <c r="AI142" s="192">
        <f t="shared" si="1131"/>
        <v>431</v>
      </c>
      <c r="AJ142" s="278">
        <f t="shared" si="1131"/>
        <v>438</v>
      </c>
      <c r="AK142" s="193">
        <f t="shared" si="1131"/>
        <v>1072</v>
      </c>
      <c r="AL142" s="191">
        <f t="shared" si="1131"/>
        <v>880</v>
      </c>
      <c r="AM142" s="192">
        <f t="shared" si="1131"/>
        <v>1115</v>
      </c>
      <c r="AN142" s="278">
        <f t="shared" si="1131"/>
        <v>189</v>
      </c>
      <c r="AO142" s="193">
        <f t="shared" si="1131"/>
        <v>59</v>
      </c>
      <c r="AP142" s="191">
        <f t="shared" si="1132"/>
        <v>589</v>
      </c>
      <c r="AQ142" s="278">
        <f t="shared" si="1132"/>
        <v>177</v>
      </c>
      <c r="AR142" s="194">
        <f t="shared" si="1132"/>
        <v>1090</v>
      </c>
      <c r="AS142" s="195">
        <f t="shared" si="1132"/>
        <v>807</v>
      </c>
      <c r="AT142" s="278">
        <f t="shared" si="1132"/>
        <v>432</v>
      </c>
      <c r="AU142" s="193">
        <f t="shared" si="1132"/>
        <v>441</v>
      </c>
      <c r="AV142" s="191">
        <f t="shared" si="1132"/>
        <v>504</v>
      </c>
      <c r="AW142" s="192">
        <f t="shared" si="1132"/>
        <v>683</v>
      </c>
      <c r="AX142" s="278">
        <f t="shared" si="1132"/>
        <v>117</v>
      </c>
      <c r="AY142" s="193">
        <f t="shared" si="1132"/>
        <v>41</v>
      </c>
      <c r="AZ142" s="191">
        <f t="shared" si="1132"/>
        <v>639</v>
      </c>
      <c r="BA142" s="192">
        <f t="shared" si="1132"/>
        <v>502</v>
      </c>
      <c r="BB142" s="278">
        <f t="shared" si="1132"/>
        <v>399</v>
      </c>
      <c r="BC142" s="193">
        <f t="shared" si="1132"/>
        <v>216</v>
      </c>
      <c r="BD142" s="191">
        <f t="shared" si="1132"/>
        <v>730</v>
      </c>
      <c r="BE142" s="278">
        <f t="shared" si="1132"/>
        <v>1097</v>
      </c>
      <c r="BF142" s="172">
        <f>SUM(AF142,AH142,AJ142,AL142,AN142,AP142,AR142,AT142,AV142,AX142,AZ142,BB142,BD142)</f>
        <v>6877</v>
      </c>
      <c r="BG142" s="173">
        <f>SUM(AG142,AI142,AK142,AM142,AO142,AQ142,AS142,AU142,AW142,AY142,BA142,BC142,BE142)</f>
        <v>7558</v>
      </c>
      <c r="BI142" s="137" t="s">
        <v>25</v>
      </c>
      <c r="BJ142" s="129">
        <f>B142/B157</f>
        <v>6.0261398782799562E-2</v>
      </c>
      <c r="BK142" s="130">
        <f t="shared" ref="BK142" si="1160">C142/C157</f>
        <v>5.6456076539890883E-2</v>
      </c>
      <c r="BL142" s="131">
        <f t="shared" ref="BL142" si="1161">D142/D157</f>
        <v>6.3252082690527608E-2</v>
      </c>
      <c r="BM142" s="132">
        <f t="shared" ref="BM142" si="1162">E142/E157</f>
        <v>4.4164668265387688E-2</v>
      </c>
      <c r="BN142" s="129">
        <f t="shared" ref="BN142" si="1163">F142/F157</f>
        <v>6.4732794704565361E-2</v>
      </c>
      <c r="BO142" s="130">
        <f t="shared" ref="BO142" si="1164">G142/G157</f>
        <v>3.1384738794745813E-2</v>
      </c>
      <c r="BP142" s="131">
        <f t="shared" ref="BP142" si="1165">H142/H157</f>
        <v>5.9151213076302868E-2</v>
      </c>
      <c r="BQ142" s="132">
        <f t="shared" ref="BQ142" si="1166">I142/I157</f>
        <v>5.0397132213397061E-2</v>
      </c>
      <c r="BR142" s="129">
        <f t="shared" ref="BR142" si="1167">J142/J157</f>
        <v>5.1647373107747106E-2</v>
      </c>
      <c r="BS142" s="130">
        <f t="shared" ref="BS142" si="1168">K142/K157</f>
        <v>4.5288912024986985E-2</v>
      </c>
      <c r="BT142" s="131">
        <f t="shared" ref="BT142" si="1169">L142/L157</f>
        <v>4.0760869565217392E-2</v>
      </c>
      <c r="BU142" s="129">
        <f t="shared" ref="BU142" si="1170">M142/M157</f>
        <v>7.154578273711848E-2</v>
      </c>
      <c r="BV142" s="133">
        <f t="shared" ref="BV142" si="1171">N142/N157</f>
        <v>5.0717137365074674E-2</v>
      </c>
      <c r="BW142" s="134">
        <f t="shared" ref="BW142" si="1172">O142/O157</f>
        <v>5.195435785384802E-2</v>
      </c>
      <c r="BX142" s="129">
        <f t="shared" ref="BX142" si="1173">P142/P157</f>
        <v>6.5655172413793109E-2</v>
      </c>
      <c r="BY142" s="130">
        <f t="shared" ref="BY142" si="1174">Q142/Q157</f>
        <v>5.0442017680707225E-2</v>
      </c>
      <c r="BZ142" s="131">
        <f t="shared" ref="BZ142" si="1175">R142/R157</f>
        <v>6.1646155583154567E-2</v>
      </c>
      <c r="CA142" s="132">
        <f t="shared" ref="CA142" si="1176">S142/S157</f>
        <v>5.0886075949367088E-2</v>
      </c>
      <c r="CB142" s="129">
        <f t="shared" ref="CB142" si="1177">T142/T157</f>
        <v>5.286024619840695E-2</v>
      </c>
      <c r="CC142" s="130">
        <f t="shared" ref="CC142" si="1178">U142/U157</f>
        <v>5.8664259927797835E-2</v>
      </c>
      <c r="CD142" s="131">
        <f t="shared" ref="CD142" si="1179">V142/V157</f>
        <v>4.9150085650283303E-2</v>
      </c>
      <c r="CE142" s="132">
        <f t="shared" ref="CE142" si="1180">W142/W157</f>
        <v>7.4844333748443334E-2</v>
      </c>
      <c r="CF142" s="129">
        <f t="shared" ref="CF142" si="1181">X142/X157</f>
        <v>5.459719011203984E-2</v>
      </c>
      <c r="CG142" s="130">
        <f t="shared" ref="CG142" si="1182">Y142/Y157</f>
        <v>3.6663303060881267E-2</v>
      </c>
      <c r="CH142" s="131">
        <f t="shared" ref="CH142" si="1183">Z142/Z157</f>
        <v>6.2122886037222741E-2</v>
      </c>
      <c r="CI142" s="129">
        <f t="shared" ref="CI142" si="1184">AA142/AA157</f>
        <v>5.9346748323126274E-2</v>
      </c>
      <c r="CJ142" s="135">
        <f t="shared" ref="CJ142" si="1185">AB142/AB157</f>
        <v>5.7416971276814679E-2</v>
      </c>
      <c r="CK142" s="136">
        <f t="shared" ref="CK142" si="1186">AC142/AC157</f>
        <v>5.3205399187958982E-2</v>
      </c>
    </row>
    <row r="143" spans="1:89" ht="14" thickBot="1" x14ac:dyDescent="0.2">
      <c r="A143" s="146" t="s">
        <v>26</v>
      </c>
      <c r="B143" s="203">
        <v>537</v>
      </c>
      <c r="C143" s="197">
        <v>812</v>
      </c>
      <c r="D143" s="198">
        <v>188</v>
      </c>
      <c r="E143" s="199">
        <v>320</v>
      </c>
      <c r="F143" s="196">
        <v>517</v>
      </c>
      <c r="G143" s="200">
        <v>363</v>
      </c>
      <c r="H143" s="198">
        <v>734</v>
      </c>
      <c r="I143" s="199">
        <v>852</v>
      </c>
      <c r="J143" s="196">
        <v>93</v>
      </c>
      <c r="K143" s="197">
        <v>92</v>
      </c>
      <c r="L143" s="198">
        <v>295</v>
      </c>
      <c r="M143" s="196">
        <v>418</v>
      </c>
      <c r="N143" s="201">
        <v>691</v>
      </c>
      <c r="O143" s="204">
        <v>634</v>
      </c>
      <c r="P143" s="196">
        <v>398</v>
      </c>
      <c r="Q143" s="197">
        <v>257</v>
      </c>
      <c r="R143" s="198">
        <v>576</v>
      </c>
      <c r="S143" s="199">
        <v>375</v>
      </c>
      <c r="T143" s="196">
        <v>58</v>
      </c>
      <c r="U143" s="200">
        <v>42</v>
      </c>
      <c r="V143" s="198">
        <v>354</v>
      </c>
      <c r="W143" s="205">
        <v>504</v>
      </c>
      <c r="X143" s="196">
        <v>296</v>
      </c>
      <c r="Y143" s="200">
        <v>125</v>
      </c>
      <c r="Z143" s="198">
        <v>788</v>
      </c>
      <c r="AA143" s="196">
        <v>884</v>
      </c>
      <c r="AB143" s="172">
        <f t="shared" si="939"/>
        <v>5525</v>
      </c>
      <c r="AC143" s="173">
        <f t="shared" si="940"/>
        <v>5678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5.3576773421131395E-2</v>
      </c>
      <c r="BK143" s="130">
        <f t="shared" ref="BK143" si="1187">C143/C157</f>
        <v>6.4204949790464136E-2</v>
      </c>
      <c r="BL143" s="131">
        <f t="shared" ref="BL143" si="1188">D143/D157</f>
        <v>5.8006788028386304E-2</v>
      </c>
      <c r="BM143" s="132">
        <f t="shared" ref="BM143" si="1189">E143/E157</f>
        <v>6.3948840927258194E-2</v>
      </c>
      <c r="BN143" s="129">
        <f t="shared" ref="BN143" si="1190">F143/F157</f>
        <v>5.0326097537233522E-2</v>
      </c>
      <c r="BO143" s="130">
        <f t="shared" ref="BO143" si="1191">G143/G157</f>
        <v>3.6398275343427253E-2</v>
      </c>
      <c r="BP143" s="131">
        <f t="shared" ref="BP143" si="1192">H143/H157</f>
        <v>5.3800483764567912E-2</v>
      </c>
      <c r="BQ143" s="132">
        <f t="shared" ref="BQ143" si="1193">I143/I157</f>
        <v>5.9886132002530401E-2</v>
      </c>
      <c r="BR143" s="129">
        <f t="shared" ref="BR143" si="1194">J143/J157</f>
        <v>4.140694568121104E-2</v>
      </c>
      <c r="BS143" s="130">
        <f t="shared" ref="BS143" si="1195">K143/K157</f>
        <v>4.7891723060905778E-2</v>
      </c>
      <c r="BT143" s="131">
        <f t="shared" ref="BT143" si="1196">L143/L157</f>
        <v>4.4535024154589369E-2</v>
      </c>
      <c r="BU143" s="129">
        <f t="shared" ref="BU143" si="1197">M143/M157</f>
        <v>6.8592057761732855E-2</v>
      </c>
      <c r="BV143" s="133">
        <f t="shared" ref="BV143" si="1198">N143/N157</f>
        <v>5.1086795800680172E-2</v>
      </c>
      <c r="BW143" s="134">
        <f t="shared" ref="BW143" si="1199">O143/O157</f>
        <v>5.1306951525451158E-2</v>
      </c>
      <c r="BX143" s="129">
        <f t="shared" ref="BX143" si="1200">P143/P157</f>
        <v>5.4896551724137932E-2</v>
      </c>
      <c r="BY143" s="130">
        <f t="shared" ref="BY143" si="1201">Q143/Q157</f>
        <v>4.4548448604610852E-2</v>
      </c>
      <c r="BZ143" s="131">
        <f t="shared" ref="BZ143" si="1202">R143/R157</f>
        <v>6.5033306988822398E-2</v>
      </c>
      <c r="CA143" s="132">
        <f t="shared" ref="CA143" si="1203">S143/S157</f>
        <v>4.746835443037975E-2</v>
      </c>
      <c r="CB143" s="129">
        <f t="shared" ref="CB143" si="1204">T143/T157</f>
        <v>4.1998551774076756E-2</v>
      </c>
      <c r="CC143" s="130">
        <f t="shared" ref="CC143" si="1205">U143/U157</f>
        <v>3.7906137184115521E-2</v>
      </c>
      <c r="CD143" s="131">
        <f t="shared" ref="CD143" si="1206">V143/V157</f>
        <v>4.664646198445118E-2</v>
      </c>
      <c r="CE143" s="132">
        <f t="shared" ref="CE143" si="1207">W143/W157</f>
        <v>6.2764632627646325E-2</v>
      </c>
      <c r="CF143" s="129">
        <f t="shared" ref="CF143" si="1208">X143/X157</f>
        <v>5.2640939000533522E-2</v>
      </c>
      <c r="CG143" s="130">
        <f t="shared" ref="CG143" si="1209">Y143/Y157</f>
        <v>4.2045072317524385E-2</v>
      </c>
      <c r="CH143" s="131">
        <f t="shared" ref="CH143" si="1210">Z143/Z157</f>
        <v>6.6966941446417946E-2</v>
      </c>
      <c r="CI143" s="129">
        <f t="shared" ref="CI143" si="1211">AA143/AA157</f>
        <v>6.4450277048702251E-2</v>
      </c>
      <c r="CJ143" s="135">
        <f t="shared" ref="CJ143" si="1212">AB143/AB157</f>
        <v>5.4143841321795713E-2</v>
      </c>
      <c r="CK143" s="136">
        <f t="shared" ref="CK143" si="1213">AC143/AC157</f>
        <v>5.5820446524248175E-2</v>
      </c>
    </row>
    <row r="144" spans="1:89" ht="15" thickTop="1" thickBot="1" x14ac:dyDescent="0.2">
      <c r="A144" s="137" t="s">
        <v>27</v>
      </c>
      <c r="B144" s="206">
        <v>494</v>
      </c>
      <c r="C144" s="190">
        <v>570</v>
      </c>
      <c r="D144" s="191">
        <v>204</v>
      </c>
      <c r="E144" s="192">
        <v>226</v>
      </c>
      <c r="F144" s="189">
        <v>460</v>
      </c>
      <c r="G144" s="193">
        <v>416</v>
      </c>
      <c r="H144" s="191">
        <v>750</v>
      </c>
      <c r="I144" s="192">
        <v>792</v>
      </c>
      <c r="J144" s="189">
        <v>126</v>
      </c>
      <c r="K144" s="190">
        <v>67</v>
      </c>
      <c r="L144" s="191">
        <v>346</v>
      </c>
      <c r="M144" s="189">
        <v>228</v>
      </c>
      <c r="N144" s="194">
        <v>644</v>
      </c>
      <c r="O144" s="207">
        <v>481</v>
      </c>
      <c r="P144" s="189">
        <v>390</v>
      </c>
      <c r="Q144" s="190">
        <v>187</v>
      </c>
      <c r="R144" s="191">
        <v>495</v>
      </c>
      <c r="S144" s="192">
        <v>305</v>
      </c>
      <c r="T144" s="189">
        <v>83</v>
      </c>
      <c r="U144" s="193">
        <v>34</v>
      </c>
      <c r="V144" s="191">
        <v>434</v>
      </c>
      <c r="W144" s="208">
        <v>347</v>
      </c>
      <c r="X144" s="189">
        <v>275</v>
      </c>
      <c r="Y144" s="193">
        <v>95</v>
      </c>
      <c r="Z144" s="191">
        <v>783</v>
      </c>
      <c r="AA144" s="189">
        <v>708</v>
      </c>
      <c r="AB144" s="172">
        <f t="shared" si="939"/>
        <v>5484</v>
      </c>
      <c r="AC144" s="173">
        <f t="shared" si="940"/>
        <v>4456</v>
      </c>
      <c r="AE144" s="269" t="s">
        <v>13</v>
      </c>
      <c r="AF144" s="20">
        <f t="shared" ref="AF144:BG144" si="1214">SUM(AF141:AF143)</f>
        <v>1409</v>
      </c>
      <c r="AG144" s="21">
        <f t="shared" si="1214"/>
        <v>2197</v>
      </c>
      <c r="AH144" s="20">
        <f t="shared" si="1214"/>
        <v>464</v>
      </c>
      <c r="AI144" s="21">
        <f t="shared" si="1214"/>
        <v>1032</v>
      </c>
      <c r="AJ144" s="20">
        <f t="shared" si="1214"/>
        <v>970</v>
      </c>
      <c r="AK144" s="21">
        <f t="shared" si="1214"/>
        <v>2287</v>
      </c>
      <c r="AL144" s="20">
        <f t="shared" si="1214"/>
        <v>2008</v>
      </c>
      <c r="AM144" s="21">
        <f t="shared" si="1214"/>
        <v>2434</v>
      </c>
      <c r="AN144" s="20">
        <f t="shared" si="1214"/>
        <v>397</v>
      </c>
      <c r="AO144" s="21">
        <f t="shared" si="1214"/>
        <v>135</v>
      </c>
      <c r="AP144" s="20">
        <f t="shared" si="1214"/>
        <v>1253</v>
      </c>
      <c r="AQ144" s="21">
        <f t="shared" si="1214"/>
        <v>447</v>
      </c>
      <c r="AR144" s="20">
        <f t="shared" si="1214"/>
        <v>2284</v>
      </c>
      <c r="AS144" s="21">
        <f t="shared" si="1214"/>
        <v>1573</v>
      </c>
      <c r="AT144" s="20">
        <f t="shared" si="1214"/>
        <v>1122</v>
      </c>
      <c r="AU144" s="21">
        <f t="shared" si="1214"/>
        <v>877</v>
      </c>
      <c r="AV144" s="20">
        <f t="shared" si="1214"/>
        <v>1119</v>
      </c>
      <c r="AW144" s="21">
        <f t="shared" si="1214"/>
        <v>1345</v>
      </c>
      <c r="AX144" s="20">
        <f t="shared" si="1214"/>
        <v>296</v>
      </c>
      <c r="AY144" s="21">
        <f t="shared" si="1214"/>
        <v>88</v>
      </c>
      <c r="AZ144" s="20">
        <f t="shared" si="1214"/>
        <v>1291</v>
      </c>
      <c r="BA144" s="21">
        <f t="shared" si="1214"/>
        <v>1066</v>
      </c>
      <c r="BB144" s="20">
        <f t="shared" si="1214"/>
        <v>924</v>
      </c>
      <c r="BC144" s="21">
        <f t="shared" si="1214"/>
        <v>390</v>
      </c>
      <c r="BD144" s="20">
        <f t="shared" si="1214"/>
        <v>1707</v>
      </c>
      <c r="BE144" s="21">
        <f t="shared" si="1214"/>
        <v>2169</v>
      </c>
      <c r="BF144" s="174">
        <f t="shared" si="1214"/>
        <v>15244</v>
      </c>
      <c r="BG144" s="175">
        <f t="shared" si="1214"/>
        <v>16040</v>
      </c>
      <c r="BI144" s="137" t="s">
        <v>27</v>
      </c>
      <c r="BJ144" s="129">
        <f>B144/B157</f>
        <v>4.9286640726329441E-2</v>
      </c>
      <c r="BK144" s="130">
        <f t="shared" ref="BK144" si="1215">C144/C157</f>
        <v>4.5069977069660788E-2</v>
      </c>
      <c r="BL144" s="131">
        <f t="shared" ref="BL144" si="1216">D144/D157</f>
        <v>6.2943535945695767E-2</v>
      </c>
      <c r="BM144" s="132">
        <f t="shared" ref="BM144" si="1217">E144/E157</f>
        <v>4.5163868904876101E-2</v>
      </c>
      <c r="BN144" s="129">
        <f t="shared" ref="BN144" si="1218">F144/F157</f>
        <v>4.477757227684221E-2</v>
      </c>
      <c r="BO144" s="130">
        <f t="shared" ref="BO144" si="1219">G144/G157</f>
        <v>4.1712624085029577E-2</v>
      </c>
      <c r="BP144" s="131">
        <f t="shared" ref="BP144" si="1220">H144/H157</f>
        <v>5.4973246353441328E-2</v>
      </c>
      <c r="BQ144" s="132">
        <f t="shared" ref="BQ144" si="1221">I144/I157</f>
        <v>5.5668798762915583E-2</v>
      </c>
      <c r="BR144" s="129">
        <f t="shared" ref="BR144" si="1222">J144/J157</f>
        <v>5.6099732858414957E-2</v>
      </c>
      <c r="BS144" s="130">
        <f t="shared" ref="BS144" si="1223">K144/K157</f>
        <v>3.4877667881311816E-2</v>
      </c>
      <c r="BT144" s="131">
        <f t="shared" ref="BT144" si="1224">L144/L157</f>
        <v>5.2234299516908216E-2</v>
      </c>
      <c r="BU144" s="129">
        <f t="shared" ref="BU144" si="1225">M144/M157</f>
        <v>3.7413849688217919E-2</v>
      </c>
      <c r="BV144" s="133">
        <f t="shared" ref="BV144" si="1226">N144/N157</f>
        <v>4.7612006505988465E-2</v>
      </c>
      <c r="BW144" s="134">
        <f t="shared" ref="BW144" si="1227">O144/O157</f>
        <v>3.8925305494861215E-2</v>
      </c>
      <c r="BX144" s="129">
        <f t="shared" ref="BX144" si="1228">P144/P157</f>
        <v>5.3793103448275863E-2</v>
      </c>
      <c r="BY144" s="130">
        <f t="shared" ref="BY144" si="1229">Q144/Q157</f>
        <v>3.2414629918530072E-2</v>
      </c>
      <c r="BZ144" s="131">
        <f t="shared" ref="BZ144" si="1230">R144/R157</f>
        <v>5.588799819351925E-2</v>
      </c>
      <c r="CA144" s="132">
        <f t="shared" ref="CA144" si="1231">S144/S157</f>
        <v>3.8607594936708858E-2</v>
      </c>
      <c r="CB144" s="129">
        <f t="shared" ref="CB144" si="1232">T144/T157</f>
        <v>6.010137581462708E-2</v>
      </c>
      <c r="CC144" s="130">
        <f t="shared" ref="CC144" si="1233">U144/U157</f>
        <v>3.0685920577617327E-2</v>
      </c>
      <c r="CD144" s="131">
        <f t="shared" ref="CD144" si="1234">V144/V157</f>
        <v>5.7188035314270656E-2</v>
      </c>
      <c r="CE144" s="132">
        <f t="shared" ref="CE144" si="1235">W144/W157</f>
        <v>4.3212951432129512E-2</v>
      </c>
      <c r="CF144" s="129">
        <f t="shared" ref="CF144" si="1236">X144/X157</f>
        <v>4.8906277787657833E-2</v>
      </c>
      <c r="CG144" s="130">
        <f t="shared" ref="CG144" si="1237">Y144/Y157</f>
        <v>3.1954254961318533E-2</v>
      </c>
      <c r="CH144" s="131">
        <f t="shared" ref="CH144" si="1238">Z144/Z157</f>
        <v>6.6542024305260475E-2</v>
      </c>
      <c r="CI144" s="129">
        <f t="shared" ref="CI144" si="1239">AA144/AA157</f>
        <v>5.1618547681539804E-2</v>
      </c>
      <c r="CJ144" s="135">
        <f t="shared" ref="CJ144" si="1240">AB144/AB157</f>
        <v>5.3742049920131707E-2</v>
      </c>
      <c r="CK144" s="136">
        <f t="shared" ref="CK144" si="1241">AC144/AC157</f>
        <v>4.3806958385355733E-2</v>
      </c>
    </row>
    <row r="145" spans="1:89" ht="14" thickTop="1" x14ac:dyDescent="0.15">
      <c r="A145" s="146" t="s">
        <v>28</v>
      </c>
      <c r="B145" s="203">
        <v>550</v>
      </c>
      <c r="C145" s="197">
        <v>1100</v>
      </c>
      <c r="D145" s="198">
        <v>216</v>
      </c>
      <c r="E145" s="199">
        <v>427</v>
      </c>
      <c r="F145" s="196">
        <v>515</v>
      </c>
      <c r="G145" s="200">
        <v>704</v>
      </c>
      <c r="H145" s="198">
        <v>904</v>
      </c>
      <c r="I145" s="199">
        <v>1011</v>
      </c>
      <c r="J145" s="196">
        <v>171</v>
      </c>
      <c r="K145" s="197">
        <v>66</v>
      </c>
      <c r="L145" s="198">
        <v>431</v>
      </c>
      <c r="M145" s="196">
        <v>293</v>
      </c>
      <c r="N145" s="201">
        <v>873</v>
      </c>
      <c r="O145" s="204">
        <v>653</v>
      </c>
      <c r="P145" s="196">
        <v>505</v>
      </c>
      <c r="Q145" s="197">
        <v>307</v>
      </c>
      <c r="R145" s="198">
        <v>521</v>
      </c>
      <c r="S145" s="199">
        <v>601</v>
      </c>
      <c r="T145" s="196">
        <v>95</v>
      </c>
      <c r="U145" s="200">
        <v>59</v>
      </c>
      <c r="V145" s="198">
        <v>501</v>
      </c>
      <c r="W145" s="205">
        <v>544</v>
      </c>
      <c r="X145" s="196">
        <v>377</v>
      </c>
      <c r="Y145" s="200">
        <v>133</v>
      </c>
      <c r="Z145" s="198">
        <v>823</v>
      </c>
      <c r="AA145" s="196">
        <v>882</v>
      </c>
      <c r="AB145" s="172">
        <f t="shared" si="939"/>
        <v>6482</v>
      </c>
      <c r="AC145" s="173">
        <f t="shared" si="940"/>
        <v>6780</v>
      </c>
      <c r="BI145" s="146" t="s">
        <v>28</v>
      </c>
      <c r="BJ145" s="129">
        <f>B145/B157</f>
        <v>5.4873790282350593E-2</v>
      </c>
      <c r="BK145" s="130">
        <f t="shared" ref="BK145" si="1242">C145/C157</f>
        <v>8.6977148730924325E-2</v>
      </c>
      <c r="BL145" s="131">
        <f t="shared" ref="BL145" si="1243">D145/D157</f>
        <v>6.6646096883677883E-2</v>
      </c>
      <c r="BM145" s="132">
        <f t="shared" ref="BM145" si="1244">E145/E157</f>
        <v>8.5331734612310153E-2</v>
      </c>
      <c r="BN145" s="129">
        <f t="shared" ref="BN145" si="1245">F145/F157</f>
        <v>5.0131412440377686E-2</v>
      </c>
      <c r="BO145" s="130">
        <f t="shared" ref="BO145" si="1246">G145/G157</f>
        <v>7.0590594605434667E-2</v>
      </c>
      <c r="BP145" s="131">
        <f t="shared" ref="BP145" si="1247">H145/H157</f>
        <v>6.6261086271347941E-2</v>
      </c>
      <c r="BQ145" s="132">
        <f t="shared" ref="BQ145" si="1248">I145/I157</f>
        <v>7.106206508750966E-2</v>
      </c>
      <c r="BR145" s="129">
        <f t="shared" ref="BR145" si="1249">J145/J157</f>
        <v>7.6135351736420304E-2</v>
      </c>
      <c r="BS145" s="130">
        <f t="shared" ref="BS145" si="1250">K145/K157</f>
        <v>3.4357105674128058E-2</v>
      </c>
      <c r="BT145" s="131">
        <f t="shared" ref="BT145" si="1251">L145/L157</f>
        <v>6.5066425120772944E-2</v>
      </c>
      <c r="BU145" s="129">
        <f t="shared" ref="BU145" si="1252">M145/M157</f>
        <v>4.8080078765999346E-2</v>
      </c>
      <c r="BV145" s="133">
        <f t="shared" ref="BV145" si="1253">N145/N157</f>
        <v>6.4542362856720395E-2</v>
      </c>
      <c r="BW145" s="134">
        <f t="shared" ref="BW145" si="1254">O145/O157</f>
        <v>5.2844541555393705E-2</v>
      </c>
      <c r="BX145" s="129">
        <f t="shared" ref="BX145" si="1255">P145/P157</f>
        <v>6.9655172413793098E-2</v>
      </c>
      <c r="BY145" s="130">
        <f t="shared" ref="BY145" si="1256">Q145/Q157</f>
        <v>5.3215461951811406E-2</v>
      </c>
      <c r="BZ145" s="131">
        <f t="shared" ref="BZ145" si="1257">R145/R157</f>
        <v>5.8823529411764705E-2</v>
      </c>
      <c r="CA145" s="132">
        <f t="shared" ref="CA145" si="1258">S145/S157</f>
        <v>7.6075949367088613E-2</v>
      </c>
      <c r="CB145" s="129">
        <f t="shared" ref="CB145" si="1259">T145/T157</f>
        <v>6.8790731354091236E-2</v>
      </c>
      <c r="CC145" s="130">
        <f t="shared" ref="CC145" si="1260">U145/U157</f>
        <v>5.3249097472924188E-2</v>
      </c>
      <c r="CD145" s="131">
        <f t="shared" ref="CD145" si="1261">V145/V157</f>
        <v>6.6016602977994471E-2</v>
      </c>
      <c r="CE145" s="132">
        <f t="shared" ref="CE145" si="1262">W145/W157</f>
        <v>6.7745952677459531E-2</v>
      </c>
      <c r="CF145" s="129">
        <f t="shared" ref="CF145" si="1263">X145/X157</f>
        <v>6.7046060821625467E-2</v>
      </c>
      <c r="CG145" s="130">
        <f t="shared" ref="CG145" si="1264">Y145/Y157</f>
        <v>4.4735956945845944E-2</v>
      </c>
      <c r="CH145" s="131">
        <f t="shared" ref="CH145" si="1265">Z145/Z157</f>
        <v>6.9941361434520274E-2</v>
      </c>
      <c r="CI145" s="129">
        <f t="shared" ref="CI145" si="1266">AA145/AA157</f>
        <v>6.4304461942257224E-2</v>
      </c>
      <c r="CJ145" s="135">
        <f t="shared" ref="CJ145" si="1267">AB145/AB157</f>
        <v>6.3522240624050652E-2</v>
      </c>
      <c r="CK145" s="136">
        <f t="shared" ref="CK145" si="1268">AC145/AC157</f>
        <v>6.6654214060303391E-2</v>
      </c>
    </row>
    <row r="146" spans="1:89" x14ac:dyDescent="0.15">
      <c r="A146" s="137" t="s">
        <v>29</v>
      </c>
      <c r="B146" s="206">
        <v>586</v>
      </c>
      <c r="C146" s="190">
        <v>907</v>
      </c>
      <c r="D146" s="191">
        <v>237</v>
      </c>
      <c r="E146" s="192">
        <v>331</v>
      </c>
      <c r="F146" s="189">
        <v>556</v>
      </c>
      <c r="G146" s="193">
        <v>879</v>
      </c>
      <c r="H146" s="191">
        <v>995</v>
      </c>
      <c r="I146" s="192">
        <v>1038</v>
      </c>
      <c r="J146" s="189">
        <v>203</v>
      </c>
      <c r="K146" s="190">
        <v>55</v>
      </c>
      <c r="L146" s="191">
        <v>647</v>
      </c>
      <c r="M146" s="189">
        <v>301</v>
      </c>
      <c r="N146" s="194">
        <v>1096</v>
      </c>
      <c r="O146" s="207">
        <v>795</v>
      </c>
      <c r="P146" s="189">
        <v>710</v>
      </c>
      <c r="Q146" s="190">
        <v>419</v>
      </c>
      <c r="R146" s="191">
        <v>654</v>
      </c>
      <c r="S146" s="192">
        <v>645</v>
      </c>
      <c r="T146" s="189">
        <v>171</v>
      </c>
      <c r="U146" s="193">
        <v>47</v>
      </c>
      <c r="V146" s="191">
        <v>622</v>
      </c>
      <c r="W146" s="208">
        <v>598</v>
      </c>
      <c r="X146" s="189">
        <v>523</v>
      </c>
      <c r="Y146" s="193">
        <v>180</v>
      </c>
      <c r="Z146" s="191">
        <v>917</v>
      </c>
      <c r="AA146" s="189">
        <v>1098</v>
      </c>
      <c r="AB146" s="172">
        <f t="shared" si="939"/>
        <v>7917</v>
      </c>
      <c r="AC146" s="173">
        <f t="shared" si="940"/>
        <v>7293</v>
      </c>
      <c r="BI146" s="137" t="s">
        <v>29</v>
      </c>
      <c r="BJ146" s="129">
        <f>B146/B157</f>
        <v>5.8465529282649906E-2</v>
      </c>
      <c r="BK146" s="130">
        <f t="shared" ref="BK146" si="1269">C146/C157</f>
        <v>7.1716612635407601E-2</v>
      </c>
      <c r="BL146" s="131">
        <f t="shared" ref="BL146" si="1270">D146/D157</f>
        <v>7.3125578525146562E-2</v>
      </c>
      <c r="BM146" s="132">
        <f t="shared" ref="BM146" si="1271">E146/E157</f>
        <v>6.614708233413269E-2</v>
      </c>
      <c r="BN146" s="129">
        <f t="shared" ref="BN146" si="1272">F146/F157</f>
        <v>5.4122456925922317E-2</v>
      </c>
      <c r="BO146" s="130">
        <f t="shared" ref="BO146" si="1273">G146/G157</f>
        <v>8.8137972525819716E-2</v>
      </c>
      <c r="BP146" s="131">
        <f t="shared" ref="BP146" si="1274">H146/H157</f>
        <v>7.2931173495565493E-2</v>
      </c>
      <c r="BQ146" s="132">
        <f t="shared" ref="BQ146" si="1275">I146/I157</f>
        <v>7.2959865045336331E-2</v>
      </c>
      <c r="BR146" s="129">
        <f t="shared" ref="BR146" si="1276">J146/J157</f>
        <v>9.0382902938557441E-2</v>
      </c>
      <c r="BS146" s="130">
        <f t="shared" ref="BS146" si="1277">K146/K157</f>
        <v>2.8630921395106715E-2</v>
      </c>
      <c r="BT146" s="131">
        <f t="shared" ref="BT146" si="1278">L146/L157</f>
        <v>9.7675120772946863E-2</v>
      </c>
      <c r="BU146" s="129">
        <f t="shared" ref="BU146" si="1279">M146/M157</f>
        <v>4.9392845421726291E-2</v>
      </c>
      <c r="BV146" s="133">
        <f t="shared" ref="BV146" si="1280">N146/N157</f>
        <v>8.1029129084725718E-2</v>
      </c>
      <c r="BW146" s="134">
        <f t="shared" ref="BW146" si="1281">O146/O157</f>
        <v>6.433600388443797E-2</v>
      </c>
      <c r="BX146" s="129">
        <f t="shared" ref="BX146" si="1282">P146/P157</f>
        <v>9.7931034482758625E-2</v>
      </c>
      <c r="BY146" s="130">
        <f t="shared" ref="BY146" si="1283">Q146/Q157</f>
        <v>7.262957184954065E-2</v>
      </c>
      <c r="BZ146" s="131">
        <f t="shared" ref="BZ146" si="1284">R146/R157</f>
        <v>7.3839900643558762E-2</v>
      </c>
      <c r="CA146" s="132">
        <f t="shared" ref="CA146" si="1285">S146/S157</f>
        <v>8.1645569620253169E-2</v>
      </c>
      <c r="CB146" s="129">
        <f t="shared" ref="CB146" si="1286">T146/T157</f>
        <v>0.12382331643736423</v>
      </c>
      <c r="CC146" s="130">
        <f t="shared" ref="CC146" si="1287">U146/U157</f>
        <v>4.2418772563176894E-2</v>
      </c>
      <c r="CD146" s="131">
        <f t="shared" ref="CD146" si="1288">V146/V157</f>
        <v>8.1960732639346418E-2</v>
      </c>
      <c r="CE146" s="132">
        <f t="shared" ref="CE146" si="1289">W146/W157</f>
        <v>7.4470734744707348E-2</v>
      </c>
      <c r="CF146" s="129">
        <f t="shared" ref="CF146" si="1290">X146/X157</f>
        <v>9.3010848301618348E-2</v>
      </c>
      <c r="CG146" s="130">
        <f t="shared" ref="CG146" si="1291">Y146/Y157</f>
        <v>6.0544904137235116E-2</v>
      </c>
      <c r="CH146" s="131">
        <f t="shared" ref="CH146" si="1292">Z146/Z157</f>
        <v>7.7929803688280785E-2</v>
      </c>
      <c r="CI146" s="129">
        <f t="shared" ref="CI146" si="1293">AA146/AA157</f>
        <v>8.0052493438320216E-2</v>
      </c>
      <c r="CJ146" s="135">
        <f t="shared" ref="CJ146" si="1294">AB146/AB157</f>
        <v>7.7584939682290799E-2</v>
      </c>
      <c r="CK146" s="136">
        <f t="shared" ref="CK146" si="1295">AC146/AC157</f>
        <v>7.1697519637432539E-2</v>
      </c>
    </row>
    <row r="147" spans="1:89" x14ac:dyDescent="0.15">
      <c r="A147" s="146" t="s">
        <v>30</v>
      </c>
      <c r="B147" s="203">
        <v>765</v>
      </c>
      <c r="C147" s="197">
        <v>1280</v>
      </c>
      <c r="D147" s="198">
        <v>238</v>
      </c>
      <c r="E147" s="199">
        <v>601</v>
      </c>
      <c r="F147" s="196">
        <v>532</v>
      </c>
      <c r="G147" s="200">
        <v>1215</v>
      </c>
      <c r="H147" s="198">
        <v>1128</v>
      </c>
      <c r="I147" s="199">
        <v>1319</v>
      </c>
      <c r="J147" s="196">
        <v>208</v>
      </c>
      <c r="K147" s="197">
        <v>76</v>
      </c>
      <c r="L147" s="198">
        <v>664</v>
      </c>
      <c r="M147" s="196">
        <v>270</v>
      </c>
      <c r="N147" s="201">
        <v>1194</v>
      </c>
      <c r="O147" s="204">
        <v>766</v>
      </c>
      <c r="P147" s="196">
        <v>690</v>
      </c>
      <c r="Q147" s="197">
        <v>436</v>
      </c>
      <c r="R147" s="198">
        <v>615</v>
      </c>
      <c r="S147" s="199">
        <v>662</v>
      </c>
      <c r="T147" s="196">
        <v>179</v>
      </c>
      <c r="U147" s="200">
        <v>47</v>
      </c>
      <c r="V147" s="198">
        <v>652</v>
      </c>
      <c r="W147" s="205">
        <v>564</v>
      </c>
      <c r="X147" s="196">
        <v>525</v>
      </c>
      <c r="Y147" s="200">
        <v>174</v>
      </c>
      <c r="Z147" s="198">
        <v>977</v>
      </c>
      <c r="AA147" s="196">
        <v>1072</v>
      </c>
      <c r="AB147" s="172">
        <f t="shared" si="939"/>
        <v>8367</v>
      </c>
      <c r="AC147" s="173">
        <f t="shared" si="940"/>
        <v>8482</v>
      </c>
      <c r="BI147" s="146" t="s">
        <v>30</v>
      </c>
      <c r="BJ147" s="129">
        <f>B147/B157</f>
        <v>7.6324453756360378E-2</v>
      </c>
      <c r="BK147" s="130">
        <f t="shared" ref="BK147" si="1296">C147/C157</f>
        <v>0.10120977306871194</v>
      </c>
      <c r="BL147" s="131">
        <f t="shared" ref="BL147" si="1297">D147/D157</f>
        <v>7.3434125269978404E-2</v>
      </c>
      <c r="BM147" s="132">
        <f t="shared" ref="BM147" si="1298">E147/E157</f>
        <v>0.12010391686650679</v>
      </c>
      <c r="BN147" s="129">
        <f t="shared" ref="BN147" si="1299">F147/F157</f>
        <v>5.1786235763652294E-2</v>
      </c>
      <c r="BO147" s="130">
        <f t="shared" ref="BO147" si="1300">G147/G157</f>
        <v>0.12182893813295899</v>
      </c>
      <c r="BP147" s="131">
        <f t="shared" ref="BP147" si="1301">H147/H157</f>
        <v>8.2679762515575753E-2</v>
      </c>
      <c r="BQ147" s="132">
        <f t="shared" ref="BQ147" si="1302">I147/I157</f>
        <v>9.2711042384199055E-2</v>
      </c>
      <c r="BR147" s="129">
        <f t="shared" ref="BR147" si="1303">J147/J157</f>
        <v>9.2609082813891366E-2</v>
      </c>
      <c r="BS147" s="130">
        <f t="shared" ref="BS147" si="1304">K147/K157</f>
        <v>3.9562727745965642E-2</v>
      </c>
      <c r="BT147" s="131">
        <f t="shared" ref="BT147" si="1305">L147/L157</f>
        <v>0.10024154589371981</v>
      </c>
      <c r="BU147" s="129">
        <f t="shared" ref="BU147" si="1306">M147/M157</f>
        <v>4.4305874630784378E-2</v>
      </c>
      <c r="BV147" s="133">
        <f t="shared" ref="BV147" si="1307">N147/N157</f>
        <v>8.8274434422593528E-2</v>
      </c>
      <c r="BW147" s="134">
        <f t="shared" ref="BW147" si="1308">O147/O157</f>
        <v>6.1989155943999355E-2</v>
      </c>
      <c r="BX147" s="129">
        <f t="shared" ref="BX147" si="1309">P147/P157</f>
        <v>9.5172413793103441E-2</v>
      </c>
      <c r="BY147" s="130">
        <f t="shared" ref="BY147" si="1310">Q147/Q157</f>
        <v>7.5576356387588833E-2</v>
      </c>
      <c r="BZ147" s="131">
        <f t="shared" ref="BZ147" si="1311">R147/R157</f>
        <v>6.9436603816190587E-2</v>
      </c>
      <c r="CA147" s="132">
        <f t="shared" ref="CA147" si="1312">S147/S157</f>
        <v>8.3797468354430374E-2</v>
      </c>
      <c r="CB147" s="129">
        <f t="shared" ref="CB147" si="1313">T147/T157</f>
        <v>0.12961622013034033</v>
      </c>
      <c r="CC147" s="130">
        <f t="shared" ref="CC147" si="1314">U147/U157</f>
        <v>4.2418772563176894E-2</v>
      </c>
      <c r="CD147" s="131">
        <f t="shared" ref="CD147" si="1315">V147/V157</f>
        <v>8.5913822638028728E-2</v>
      </c>
      <c r="CE147" s="132">
        <f t="shared" ref="CE147" si="1316">W147/W157</f>
        <v>7.0236612702366127E-2</v>
      </c>
      <c r="CF147" s="129">
        <f t="shared" ref="CF147" si="1317">X147/X157</f>
        <v>9.3366530321892224E-2</v>
      </c>
      <c r="CG147" s="130">
        <f t="shared" ref="CG147" si="1318">Y147/Y157</f>
        <v>5.8526740665993948E-2</v>
      </c>
      <c r="CH147" s="131">
        <f t="shared" ref="CH147" si="1319">Z147/Z157</f>
        <v>8.3028809382170471E-2</v>
      </c>
      <c r="CI147" s="129">
        <f t="shared" ref="CI147" si="1320">AA147/AA157</f>
        <v>7.8156897054534852E-2</v>
      </c>
      <c r="CJ147" s="135">
        <f t="shared" ref="CJ147" si="1321">AB147/AB157</f>
        <v>8.1994845310310358E-2</v>
      </c>
      <c r="CK147" s="136">
        <f t="shared" ref="CK147" si="1322">AC147/AC157</f>
        <v>8.3386584610544739E-2</v>
      </c>
    </row>
    <row r="148" spans="1:89" x14ac:dyDescent="0.15">
      <c r="A148" s="137" t="s">
        <v>31</v>
      </c>
      <c r="B148" s="206">
        <v>644</v>
      </c>
      <c r="C148" s="190">
        <v>917</v>
      </c>
      <c r="D148" s="191">
        <v>226</v>
      </c>
      <c r="E148" s="192">
        <v>431</v>
      </c>
      <c r="F148" s="189">
        <v>438</v>
      </c>
      <c r="G148" s="193">
        <v>1072</v>
      </c>
      <c r="H148" s="191">
        <v>880</v>
      </c>
      <c r="I148" s="192">
        <v>1115</v>
      </c>
      <c r="J148" s="189">
        <v>189</v>
      </c>
      <c r="K148" s="190">
        <v>59</v>
      </c>
      <c r="L148" s="191">
        <v>589</v>
      </c>
      <c r="M148" s="189">
        <v>177</v>
      </c>
      <c r="N148" s="194">
        <v>1090</v>
      </c>
      <c r="O148" s="207">
        <v>807</v>
      </c>
      <c r="P148" s="189">
        <v>432</v>
      </c>
      <c r="Q148" s="190">
        <v>441</v>
      </c>
      <c r="R148" s="191">
        <v>504</v>
      </c>
      <c r="S148" s="192">
        <v>683</v>
      </c>
      <c r="T148" s="189">
        <v>117</v>
      </c>
      <c r="U148" s="193">
        <v>41</v>
      </c>
      <c r="V148" s="191">
        <v>639</v>
      </c>
      <c r="W148" s="208">
        <v>502</v>
      </c>
      <c r="X148" s="189">
        <v>399</v>
      </c>
      <c r="Y148" s="193">
        <v>216</v>
      </c>
      <c r="Z148" s="191">
        <v>730</v>
      </c>
      <c r="AA148" s="189">
        <v>1097</v>
      </c>
      <c r="AB148" s="172">
        <f t="shared" si="939"/>
        <v>6877</v>
      </c>
      <c r="AC148" s="173">
        <f t="shared" si="940"/>
        <v>7558</v>
      </c>
      <c r="BI148" s="137" t="s">
        <v>31</v>
      </c>
      <c r="BJ148" s="129">
        <f>B148/B157</f>
        <v>6.4252219894243234E-2</v>
      </c>
      <c r="BK148" s="130">
        <f t="shared" ref="BK148" si="1323">C148/C157</f>
        <v>7.2507313987506913E-2</v>
      </c>
      <c r="BL148" s="131">
        <f t="shared" ref="BL148" si="1324">D148/D157</f>
        <v>6.9731564331996301E-2</v>
      </c>
      <c r="BM148" s="132">
        <f t="shared" ref="BM148" si="1325">E148/E157</f>
        <v>8.613109512390088E-2</v>
      </c>
      <c r="BN148" s="129">
        <f t="shared" ref="BN148" si="1326">F148/F157</f>
        <v>4.2636036211428016E-2</v>
      </c>
      <c r="BO148" s="130">
        <f t="shared" ref="BO148" si="1327">G148/G157</f>
        <v>0.10749022360373008</v>
      </c>
      <c r="BP148" s="131">
        <f t="shared" ref="BP148" si="1328">H148/H157</f>
        <v>6.4501942388037817E-2</v>
      </c>
      <c r="BQ148" s="132">
        <f t="shared" ref="BQ148" si="1329">I148/I157</f>
        <v>7.8372109369508683E-2</v>
      </c>
      <c r="BR148" s="129">
        <f t="shared" ref="BR148" si="1330">J148/J157</f>
        <v>8.4149599287622445E-2</v>
      </c>
      <c r="BS148" s="130">
        <f t="shared" ref="BS148" si="1331">K148/K157</f>
        <v>3.0713170223841749E-2</v>
      </c>
      <c r="BT148" s="131">
        <f t="shared" ref="BT148" si="1332">L148/L157</f>
        <v>8.8919082125603871E-2</v>
      </c>
      <c r="BU148" s="129">
        <f t="shared" ref="BU148" si="1333">M148/M157</f>
        <v>2.9044962257958648E-2</v>
      </c>
      <c r="BV148" s="133">
        <f t="shared" ref="BV148" si="1334">N148/N157</f>
        <v>8.0585538961999117E-2</v>
      </c>
      <c r="BW148" s="134">
        <f t="shared" ref="BW148" si="1335">O148/O157</f>
        <v>6.5307113377033266E-2</v>
      </c>
      <c r="BX148" s="129">
        <f t="shared" ref="BX148" si="1336">P148/P157</f>
        <v>5.9586206896551724E-2</v>
      </c>
      <c r="BY148" s="130">
        <f t="shared" ref="BY148" si="1337">Q148/Q157</f>
        <v>7.6443057722308888E-2</v>
      </c>
      <c r="BZ148" s="131">
        <f t="shared" ref="BZ148" si="1338">R148/R157</f>
        <v>5.6904143615219602E-2</v>
      </c>
      <c r="CA148" s="132">
        <f t="shared" ref="CA148" si="1339">S148/S157</f>
        <v>8.6455696202531643E-2</v>
      </c>
      <c r="CB148" s="129">
        <f t="shared" ref="CB148" si="1340">T148/T157</f>
        <v>8.4721216509775529E-2</v>
      </c>
      <c r="CC148" s="130">
        <f t="shared" ref="CC148" si="1341">U148/U157</f>
        <v>3.7003610108303248E-2</v>
      </c>
      <c r="CD148" s="131">
        <f t="shared" ref="CD148" si="1342">V148/V157</f>
        <v>8.420081697193306E-2</v>
      </c>
      <c r="CE148" s="132">
        <f t="shared" ref="CE148" si="1343">W148/W157</f>
        <v>6.2515566625155672E-2</v>
      </c>
      <c r="CF148" s="129">
        <f t="shared" ref="CF148" si="1344">X148/X157</f>
        <v>7.0958563044638087E-2</v>
      </c>
      <c r="CG148" s="130">
        <f t="shared" ref="CG148" si="1345">Y148/Y157</f>
        <v>7.2653884964682142E-2</v>
      </c>
      <c r="CH148" s="131">
        <f t="shared" ref="CH148" si="1346">Z148/Z157</f>
        <v>6.2037902608991245E-2</v>
      </c>
      <c r="CI148" s="129">
        <f t="shared" ref="CI148" si="1347">AA148/AA157</f>
        <v>7.9979585885097695E-2</v>
      </c>
      <c r="CJ148" s="135">
        <f t="shared" ref="CJ148" si="1348">AB148/AB157</f>
        <v>6.7393157786423366E-2</v>
      </c>
      <c r="CK148" s="136">
        <f t="shared" ref="CK148" si="1349">AC148/AC157</f>
        <v>7.4302735968698075E-2</v>
      </c>
    </row>
    <row r="149" spans="1:89" x14ac:dyDescent="0.15">
      <c r="A149" s="146" t="s">
        <v>32</v>
      </c>
      <c r="B149" s="203">
        <v>788</v>
      </c>
      <c r="C149" s="197">
        <v>918</v>
      </c>
      <c r="D149" s="198">
        <v>158</v>
      </c>
      <c r="E149" s="199">
        <v>345</v>
      </c>
      <c r="F149" s="196">
        <v>401</v>
      </c>
      <c r="G149" s="200">
        <v>965</v>
      </c>
      <c r="H149" s="198">
        <v>810</v>
      </c>
      <c r="I149" s="199">
        <v>1103</v>
      </c>
      <c r="J149" s="196">
        <v>209</v>
      </c>
      <c r="K149" s="197">
        <v>71</v>
      </c>
      <c r="L149" s="198">
        <v>615</v>
      </c>
      <c r="M149" s="196">
        <v>194</v>
      </c>
      <c r="N149" s="201">
        <v>897</v>
      </c>
      <c r="O149" s="204">
        <v>714</v>
      </c>
      <c r="P149" s="196">
        <v>281</v>
      </c>
      <c r="Q149" s="197">
        <v>395</v>
      </c>
      <c r="R149" s="198">
        <v>413</v>
      </c>
      <c r="S149" s="199">
        <v>596</v>
      </c>
      <c r="T149" s="196">
        <v>72</v>
      </c>
      <c r="U149" s="200">
        <v>36</v>
      </c>
      <c r="V149" s="198">
        <v>721</v>
      </c>
      <c r="W149" s="205">
        <v>337</v>
      </c>
      <c r="X149" s="196">
        <v>308</v>
      </c>
      <c r="Y149" s="200">
        <v>196</v>
      </c>
      <c r="Z149" s="198">
        <v>638</v>
      </c>
      <c r="AA149" s="196">
        <v>846</v>
      </c>
      <c r="AB149" s="172">
        <f t="shared" si="939"/>
        <v>6311</v>
      </c>
      <c r="AC149" s="173">
        <f t="shared" si="940"/>
        <v>6716</v>
      </c>
      <c r="BI149" s="146" t="s">
        <v>32</v>
      </c>
      <c r="BJ149" s="129">
        <f>B149/B157</f>
        <v>7.8619175895440485E-2</v>
      </c>
      <c r="BK149" s="130">
        <f t="shared" ref="BK149" si="1350">C149/C157</f>
        <v>7.2586384122716854E-2</v>
      </c>
      <c r="BL149" s="131">
        <f t="shared" ref="BL149" si="1351">D149/D157</f>
        <v>4.8750385683431041E-2</v>
      </c>
      <c r="BM149" s="132">
        <f t="shared" ref="BM149" si="1352">E149/E157</f>
        <v>6.8944844124700241E-2</v>
      </c>
      <c r="BN149" s="129">
        <f t="shared" ref="BN149" si="1353">F149/F157</f>
        <v>3.9034361919595056E-2</v>
      </c>
      <c r="BO149" s="130">
        <f t="shared" ref="BO149" si="1354">G149/G157</f>
        <v>9.6761255389551784E-2</v>
      </c>
      <c r="BP149" s="131">
        <f t="shared" ref="BP149" si="1355">H149/H157</f>
        <v>5.9371106061716632E-2</v>
      </c>
      <c r="BQ149" s="132">
        <f t="shared" ref="BQ149" si="1356">I149/I157</f>
        <v>7.7528642721585717E-2</v>
      </c>
      <c r="BR149" s="129">
        <f t="shared" ref="BR149" si="1357">J149/J157</f>
        <v>9.3054318788958146E-2</v>
      </c>
      <c r="BS149" s="130">
        <f t="shared" ref="BS149" si="1358">K149/K157</f>
        <v>3.695991671004685E-2</v>
      </c>
      <c r="BT149" s="131">
        <f t="shared" ref="BT149" si="1359">L149/L157</f>
        <v>9.2844202898550721E-2</v>
      </c>
      <c r="BU149" s="129">
        <f t="shared" ref="BU149" si="1360">M149/M157</f>
        <v>3.1834591401378405E-2</v>
      </c>
      <c r="BV149" s="133">
        <f t="shared" ref="BV149" si="1361">N149/N157</f>
        <v>6.6316723347626796E-2</v>
      </c>
      <c r="BW149" s="134">
        <f t="shared" ref="BW149" si="1362">O149/O157</f>
        <v>5.7781014809419759E-2</v>
      </c>
      <c r="BX149" s="129">
        <f t="shared" ref="BX149" si="1363">P149/P157</f>
        <v>3.8758620689655174E-2</v>
      </c>
      <c r="BY149" s="130">
        <f t="shared" ref="BY149" si="1364">Q149/Q157</f>
        <v>6.8469405442884379E-2</v>
      </c>
      <c r="BZ149" s="131">
        <f t="shared" ref="BZ149" si="1365">R149/R157</f>
        <v>4.6629784351360504E-2</v>
      </c>
      <c r="CA149" s="132">
        <f t="shared" ref="CA149" si="1366">S149/S157</f>
        <v>7.5443037974683547E-2</v>
      </c>
      <c r="CB149" s="129">
        <f t="shared" ref="CB149" si="1367">T149/T157</f>
        <v>5.213613323678494E-2</v>
      </c>
      <c r="CC149" s="130">
        <f t="shared" ref="CC149" si="1368">U149/U157</f>
        <v>3.2490974729241874E-2</v>
      </c>
      <c r="CD149" s="131">
        <f t="shared" ref="CD149" si="1369">V149/V157</f>
        <v>9.5005929634998029E-2</v>
      </c>
      <c r="CE149" s="132">
        <f t="shared" ref="CE149" si="1370">W149/W157</f>
        <v>4.1967621419676214E-2</v>
      </c>
      <c r="CF149" s="129">
        <f t="shared" ref="CF149" si="1371">X149/X157</f>
        <v>5.4775031122176771E-2</v>
      </c>
      <c r="CG149" s="130">
        <f t="shared" ref="CG149" si="1372">Y149/Y157</f>
        <v>6.5926673393878241E-2</v>
      </c>
      <c r="CH149" s="131">
        <f t="shared" ref="CH149" si="1373">Z149/Z157</f>
        <v>5.4219427211693719E-2</v>
      </c>
      <c r="CI149" s="129">
        <f t="shared" ref="CI149" si="1374">AA149/AA157</f>
        <v>6.1679790026246718E-2</v>
      </c>
      <c r="CJ149" s="135">
        <f t="shared" ref="CJ149" si="1375">AB149/AB157</f>
        <v>6.1846476485403215E-2</v>
      </c>
      <c r="CK149" s="136">
        <f t="shared" ref="CK149" si="1376">AC149/AC157</f>
        <v>6.6025029738790195E-2</v>
      </c>
    </row>
    <row r="150" spans="1:89" x14ac:dyDescent="0.15">
      <c r="A150" s="137" t="s">
        <v>33</v>
      </c>
      <c r="B150" s="206">
        <v>518</v>
      </c>
      <c r="C150" s="190">
        <v>652</v>
      </c>
      <c r="D150" s="191">
        <v>96</v>
      </c>
      <c r="E150" s="192">
        <v>311</v>
      </c>
      <c r="F150" s="189">
        <v>249</v>
      </c>
      <c r="G150" s="193">
        <v>724</v>
      </c>
      <c r="H150" s="191">
        <v>623</v>
      </c>
      <c r="I150" s="192">
        <v>941</v>
      </c>
      <c r="J150" s="189">
        <v>165</v>
      </c>
      <c r="K150" s="190">
        <v>56</v>
      </c>
      <c r="L150" s="191">
        <v>466</v>
      </c>
      <c r="M150" s="189">
        <v>161</v>
      </c>
      <c r="N150" s="194">
        <v>781</v>
      </c>
      <c r="O150" s="207">
        <v>539</v>
      </c>
      <c r="P150" s="189">
        <v>213</v>
      </c>
      <c r="Q150" s="190">
        <v>411</v>
      </c>
      <c r="R150" s="191">
        <v>352</v>
      </c>
      <c r="S150" s="192">
        <v>500</v>
      </c>
      <c r="T150" s="189">
        <v>46</v>
      </c>
      <c r="U150" s="193">
        <v>42</v>
      </c>
      <c r="V150" s="191">
        <v>632</v>
      </c>
      <c r="W150" s="208">
        <v>318</v>
      </c>
      <c r="X150" s="189">
        <v>220</v>
      </c>
      <c r="Y150" s="193">
        <v>159</v>
      </c>
      <c r="Z150" s="191">
        <v>512</v>
      </c>
      <c r="AA150" s="189">
        <v>763</v>
      </c>
      <c r="AB150" s="172">
        <f t="shared" si="939"/>
        <v>4873</v>
      </c>
      <c r="AC150" s="173">
        <f t="shared" si="940"/>
        <v>5577</v>
      </c>
      <c r="BI150" s="137" t="s">
        <v>33</v>
      </c>
      <c r="BJ150" s="129">
        <f>B150/B157</f>
        <v>5.1681133393195647E-2</v>
      </c>
      <c r="BK150" s="130">
        <f t="shared" ref="BK150" si="1377">C150/C157</f>
        <v>5.1553728156875145E-2</v>
      </c>
      <c r="BL150" s="131">
        <f t="shared" ref="BL150" si="1378">D150/D157</f>
        <v>2.9620487503856836E-2</v>
      </c>
      <c r="BM150" s="132">
        <f t="shared" ref="BM150" si="1379">E150/E157</f>
        <v>6.2150279776179054E-2</v>
      </c>
      <c r="BN150" s="129">
        <f t="shared" ref="BN150" si="1380">F150/F157</f>
        <v>2.4238294558551542E-2</v>
      </c>
      <c r="BO150" s="130">
        <f t="shared" ref="BO150" si="1381">G150/G157</f>
        <v>7.2596009224907249E-2</v>
      </c>
      <c r="BP150" s="131">
        <f t="shared" ref="BP150" si="1382">H150/H157</f>
        <v>4.5664443304258596E-2</v>
      </c>
      <c r="BQ150" s="132">
        <f t="shared" ref="BQ150" si="1383">I150/I157</f>
        <v>6.6141842974625706E-2</v>
      </c>
      <c r="BR150" s="129">
        <f t="shared" ref="BR150" si="1384">J150/J157</f>
        <v>7.3463935886019585E-2</v>
      </c>
      <c r="BS150" s="130">
        <f t="shared" ref="BS150" si="1385">K150/K157</f>
        <v>2.9151483602290473E-2</v>
      </c>
      <c r="BT150" s="131">
        <f t="shared" ref="BT150" si="1386">L150/L157</f>
        <v>7.0350241545893713E-2</v>
      </c>
      <c r="BU150" s="129">
        <f t="shared" ref="BU150" si="1387">M150/M157</f>
        <v>2.6419428946504758E-2</v>
      </c>
      <c r="BV150" s="133">
        <f t="shared" ref="BV150" si="1388">N150/N157</f>
        <v>5.7740647641579178E-2</v>
      </c>
      <c r="BW150" s="134">
        <f t="shared" ref="BW150" si="1389">O150/O157</f>
        <v>4.3619001375738445E-2</v>
      </c>
      <c r="BX150" s="129">
        <f t="shared" ref="BX150" si="1390">P150/P157</f>
        <v>2.9379310344827585E-2</v>
      </c>
      <c r="BY150" s="130">
        <f t="shared" ref="BY150" si="1391">Q150/Q157</f>
        <v>7.124284971398856E-2</v>
      </c>
      <c r="BZ150" s="131">
        <f t="shared" ref="BZ150" si="1392">R150/R157</f>
        <v>3.9742576493169243E-2</v>
      </c>
      <c r="CA150" s="132">
        <f t="shared" ref="CA150" si="1393">S150/S157</f>
        <v>6.3291139240506333E-2</v>
      </c>
      <c r="CB150" s="129">
        <f t="shared" ref="CB150" si="1394">T150/T157</f>
        <v>3.3309196234612599E-2</v>
      </c>
      <c r="CC150" s="130">
        <f t="shared" ref="CC150" si="1395">U150/U157</f>
        <v>3.7906137184115521E-2</v>
      </c>
      <c r="CD150" s="131">
        <f t="shared" ref="CD150" si="1396">V150/V157</f>
        <v>8.3278429305573859E-2</v>
      </c>
      <c r="CE150" s="132">
        <f t="shared" ref="CE150" si="1397">W150/W157</f>
        <v>3.9601494396014944E-2</v>
      </c>
      <c r="CF150" s="129">
        <f t="shared" ref="CF150" si="1398">X150/X157</f>
        <v>3.9125022230126268E-2</v>
      </c>
      <c r="CG150" s="130">
        <f t="shared" ref="CG150" si="1399">Y150/Y157</f>
        <v>5.3481331987891019E-2</v>
      </c>
      <c r="CH150" s="131">
        <f t="shared" ref="CH150" si="1400">Z150/Z157</f>
        <v>4.3511515254525367E-2</v>
      </c>
      <c r="CI150" s="129">
        <f t="shared" ref="CI150" si="1401">AA150/AA157</f>
        <v>5.5628463108778073E-2</v>
      </c>
      <c r="CJ150" s="135">
        <f t="shared" ref="CJ150" si="1402">AB150/AB157</f>
        <v>4.7754378056309596E-2</v>
      </c>
      <c r="CK150" s="136">
        <f t="shared" ref="CK150" si="1403">AC150/AC157</f>
        <v>5.4827515016860173E-2</v>
      </c>
    </row>
    <row r="151" spans="1:89" x14ac:dyDescent="0.15">
      <c r="A151" s="146" t="s">
        <v>34</v>
      </c>
      <c r="B151" s="203">
        <v>269</v>
      </c>
      <c r="C151" s="197">
        <v>344</v>
      </c>
      <c r="D151" s="198">
        <v>44</v>
      </c>
      <c r="E151" s="199">
        <v>177</v>
      </c>
      <c r="F151" s="196">
        <v>108</v>
      </c>
      <c r="G151" s="200">
        <v>585</v>
      </c>
      <c r="H151" s="198">
        <v>325</v>
      </c>
      <c r="I151" s="199">
        <v>639</v>
      </c>
      <c r="J151" s="196">
        <v>122</v>
      </c>
      <c r="K151" s="197">
        <v>41</v>
      </c>
      <c r="L151" s="198">
        <v>380</v>
      </c>
      <c r="M151" s="196">
        <v>97</v>
      </c>
      <c r="N151" s="201">
        <v>688</v>
      </c>
      <c r="O151" s="204">
        <v>415</v>
      </c>
      <c r="P151" s="196">
        <v>186</v>
      </c>
      <c r="Q151" s="197">
        <v>272</v>
      </c>
      <c r="R151" s="198">
        <v>260</v>
      </c>
      <c r="S151" s="199">
        <v>433</v>
      </c>
      <c r="T151" s="196">
        <v>23</v>
      </c>
      <c r="U151" s="200">
        <v>33</v>
      </c>
      <c r="V151" s="198">
        <v>478</v>
      </c>
      <c r="W151" s="205">
        <v>171</v>
      </c>
      <c r="X151" s="196">
        <v>105</v>
      </c>
      <c r="Y151" s="200">
        <v>152</v>
      </c>
      <c r="Z151" s="198">
        <v>285</v>
      </c>
      <c r="AA151" s="196">
        <v>449</v>
      </c>
      <c r="AB151" s="172">
        <f t="shared" si="939"/>
        <v>3273</v>
      </c>
      <c r="AC151" s="173">
        <f t="shared" si="940"/>
        <v>3808</v>
      </c>
      <c r="BI151" s="146" t="s">
        <v>34</v>
      </c>
      <c r="BJ151" s="129">
        <f>B151/B157</f>
        <v>2.6838271974458743E-2</v>
      </c>
      <c r="BK151" s="130">
        <f t="shared" ref="BK151" si="1404">C151/C157</f>
        <v>2.7200126512216337E-2</v>
      </c>
      <c r="BL151" s="131">
        <f t="shared" ref="BL151" si="1405">D151/D157</f>
        <v>1.3576056772601049E-2</v>
      </c>
      <c r="BM151" s="132">
        <f t="shared" ref="BM151" si="1406">E151/E157</f>
        <v>3.537170263788969E-2</v>
      </c>
      <c r="BN151" s="129">
        <f t="shared" ref="BN151" si="1407">F151/F157</f>
        <v>1.0512995230215127E-2</v>
      </c>
      <c r="BO151" s="130">
        <f t="shared" ref="BO151" si="1408">G151/G157</f>
        <v>5.8658377619572849E-2</v>
      </c>
      <c r="BP151" s="131">
        <f t="shared" ref="BP151" si="1409">H151/H157</f>
        <v>2.3821740086491242E-2</v>
      </c>
      <c r="BQ151" s="132">
        <f t="shared" ref="BQ151" si="1410">I151/I157</f>
        <v>4.4914599001897801E-2</v>
      </c>
      <c r="BR151" s="129">
        <f t="shared" ref="BR151" si="1411">J151/J157</f>
        <v>5.4318788958147818E-2</v>
      </c>
      <c r="BS151" s="130">
        <f t="shared" ref="BS151" si="1412">K151/K157</f>
        <v>2.1343050494534097E-2</v>
      </c>
      <c r="BT151" s="131">
        <f t="shared" ref="BT151" si="1413">L151/L157</f>
        <v>5.7367149758454104E-2</v>
      </c>
      <c r="BU151" s="129">
        <f t="shared" ref="BU151" si="1414">M151/M157</f>
        <v>1.5917295700689203E-2</v>
      </c>
      <c r="BV151" s="133">
        <f t="shared" ref="BV151" si="1415">N151/N157</f>
        <v>5.0865000739316872E-2</v>
      </c>
      <c r="BW151" s="134">
        <f t="shared" ref="BW151" si="1416">O151/O157</f>
        <v>3.3584203285587116E-2</v>
      </c>
      <c r="BX151" s="129">
        <f t="shared" ref="BX151" si="1417">P151/P157</f>
        <v>2.5655172413793104E-2</v>
      </c>
      <c r="BY151" s="130">
        <f t="shared" ref="BY151" si="1418">Q151/Q157</f>
        <v>4.7148552608771016E-2</v>
      </c>
      <c r="BZ151" s="131">
        <f t="shared" ref="BZ151" si="1419">R151/R157</f>
        <v>2.9355312182454556E-2</v>
      </c>
      <c r="CA151" s="132">
        <f t="shared" ref="CA151" si="1420">S151/S157</f>
        <v>5.4810126582278483E-2</v>
      </c>
      <c r="CB151" s="129">
        <f t="shared" ref="CB151" si="1421">T151/T157</f>
        <v>1.66545981173063E-2</v>
      </c>
      <c r="CC151" s="130">
        <f t="shared" ref="CC151" si="1422">U151/U157</f>
        <v>2.9783393501805054E-2</v>
      </c>
      <c r="CD151" s="131">
        <f t="shared" ref="CD151" si="1423">V151/V157</f>
        <v>6.2985900645671361E-2</v>
      </c>
      <c r="CE151" s="132">
        <f t="shared" ref="CE151" si="1424">W151/W157</f>
        <v>2.1295143212951433E-2</v>
      </c>
      <c r="CF151" s="129">
        <f t="shared" ref="CF151" si="1425">X151/X157</f>
        <v>1.8673306064378444E-2</v>
      </c>
      <c r="CG151" s="130">
        <f t="shared" ref="CG151" si="1426">Y151/Y157</f>
        <v>5.1126807938109656E-2</v>
      </c>
      <c r="CH151" s="131">
        <f t="shared" ref="CH151" si="1427">Z151/Z157</f>
        <v>2.4220277045976034E-2</v>
      </c>
      <c r="CI151" s="129">
        <f t="shared" ref="CI151" si="1428">AA151/AA157</f>
        <v>3.273549139690872E-2</v>
      </c>
      <c r="CJ151" s="135">
        <f t="shared" ref="CJ151" si="1429">AB151/AB157</f>
        <v>3.2074713601128936E-2</v>
      </c>
      <c r="CK151" s="136">
        <f t="shared" ref="CK151" si="1430">AC151/AC157</f>
        <v>3.7436467130034706E-2</v>
      </c>
    </row>
    <row r="152" spans="1:89" x14ac:dyDescent="0.15">
      <c r="A152" s="137" t="s">
        <v>35</v>
      </c>
      <c r="B152" s="206">
        <v>0</v>
      </c>
      <c r="C152" s="190">
        <v>279</v>
      </c>
      <c r="D152" s="191">
        <v>4</v>
      </c>
      <c r="E152" s="192">
        <v>196</v>
      </c>
      <c r="F152" s="189">
        <v>6</v>
      </c>
      <c r="G152" s="193">
        <v>384</v>
      </c>
      <c r="H152" s="191">
        <v>55</v>
      </c>
      <c r="I152" s="192">
        <v>320</v>
      </c>
      <c r="J152" s="189">
        <v>13</v>
      </c>
      <c r="K152" s="190">
        <v>31</v>
      </c>
      <c r="L152" s="191">
        <v>347</v>
      </c>
      <c r="M152" s="189">
        <v>21</v>
      </c>
      <c r="N152" s="194">
        <v>111</v>
      </c>
      <c r="O152" s="207">
        <v>124</v>
      </c>
      <c r="P152" s="189">
        <v>48</v>
      </c>
      <c r="Q152" s="190">
        <v>65</v>
      </c>
      <c r="R152" s="191">
        <v>33</v>
      </c>
      <c r="S152" s="192">
        <v>58</v>
      </c>
      <c r="T152" s="189">
        <v>10</v>
      </c>
      <c r="U152" s="193">
        <v>3</v>
      </c>
      <c r="V152" s="191">
        <v>186</v>
      </c>
      <c r="W152" s="208">
        <v>5</v>
      </c>
      <c r="X152" s="189">
        <v>2</v>
      </c>
      <c r="Y152" s="193">
        <v>19</v>
      </c>
      <c r="Z152" s="191">
        <v>21</v>
      </c>
      <c r="AA152" s="189">
        <v>140</v>
      </c>
      <c r="AB152" s="172">
        <f t="shared" si="939"/>
        <v>836</v>
      </c>
      <c r="AC152" s="173">
        <f t="shared" si="940"/>
        <v>1645</v>
      </c>
      <c r="BI152" s="137" t="s">
        <v>35</v>
      </c>
      <c r="BJ152" s="129">
        <f>B152/B157</f>
        <v>0</v>
      </c>
      <c r="BK152" s="130">
        <f t="shared" ref="BK152" si="1431">C152/C157</f>
        <v>2.2060567723570807E-2</v>
      </c>
      <c r="BL152" s="131">
        <f t="shared" ref="BL152" si="1432">D152/D157</f>
        <v>1.2341869793273681E-3</v>
      </c>
      <c r="BM152" s="132">
        <f t="shared" ref="BM152" si="1433">E152/E157</f>
        <v>3.9168665067945641E-2</v>
      </c>
      <c r="BN152" s="129">
        <f t="shared" ref="BN152" si="1434">F152/F157</f>
        <v>5.84055290567507E-4</v>
      </c>
      <c r="BO152" s="130">
        <f t="shared" ref="BO152" si="1435">G152/G157</f>
        <v>3.8503960693873455E-2</v>
      </c>
      <c r="BP152" s="131">
        <f t="shared" ref="BP152" si="1436">H152/H157</f>
        <v>4.0313713992523635E-3</v>
      </c>
      <c r="BQ152" s="132">
        <f t="shared" ref="BQ152" si="1437">I152/I157</f>
        <v>2.2492443944612358E-2</v>
      </c>
      <c r="BR152" s="129">
        <f t="shared" ref="BR152" si="1438">J152/J157</f>
        <v>5.7880676758682104E-3</v>
      </c>
      <c r="BS152" s="130">
        <f t="shared" ref="BS152" si="1439">K152/K157</f>
        <v>1.6137428422696512E-2</v>
      </c>
      <c r="BT152" s="131">
        <f t="shared" ref="BT152" si="1440">L152/L157</f>
        <v>5.2385265700483089E-2</v>
      </c>
      <c r="BU152" s="129">
        <f t="shared" ref="BU152" si="1441">M152/M157</f>
        <v>3.4460124712832295E-3</v>
      </c>
      <c r="BV152" s="133">
        <f t="shared" ref="BV152" si="1442">N152/N157</f>
        <v>8.206417270442112E-3</v>
      </c>
      <c r="BW152" s="134">
        <f t="shared" ref="BW152" si="1443">O152/O157</f>
        <v>1.0034798090151332E-2</v>
      </c>
      <c r="BX152" s="129">
        <f t="shared" ref="BX152" si="1444">P152/P157</f>
        <v>6.6206896551724136E-3</v>
      </c>
      <c r="BY152" s="130">
        <f t="shared" ref="BY152" si="1445">Q152/Q157</f>
        <v>1.1267117351360722E-2</v>
      </c>
      <c r="BZ152" s="131">
        <f t="shared" ref="BZ152" si="1446">R152/R157</f>
        <v>3.7258665462346166E-3</v>
      </c>
      <c r="CA152" s="132">
        <f t="shared" ref="CA152" si="1447">S152/S157</f>
        <v>7.3417721518987339E-3</v>
      </c>
      <c r="CB152" s="129">
        <f t="shared" ref="CB152" si="1448">T152/T157</f>
        <v>7.2411296162201303E-3</v>
      </c>
      <c r="CC152" s="130">
        <f t="shared" ref="CC152" si="1449">U152/U157</f>
        <v>2.707581227436823E-3</v>
      </c>
      <c r="CD152" s="131">
        <f t="shared" ref="CD152" si="1450">V152/V157</f>
        <v>2.4509157991830281E-2</v>
      </c>
      <c r="CE152" s="132">
        <f t="shared" ref="CE152" si="1451">W152/W157</f>
        <v>6.2266500622665006E-4</v>
      </c>
      <c r="CF152" s="129">
        <f t="shared" ref="CF152" si="1452">X152/X157</f>
        <v>3.5568202027387515E-4</v>
      </c>
      <c r="CG152" s="130">
        <f t="shared" ref="CG152" si="1453">Y152/Y157</f>
        <v>6.390850992263707E-3</v>
      </c>
      <c r="CH152" s="131">
        <f t="shared" ref="CH152" si="1454">Z152/Z157</f>
        <v>1.784651992861392E-3</v>
      </c>
      <c r="CI152" s="129">
        <f t="shared" ref="CI152" si="1455">AA152/AA157</f>
        <v>1.0207057451151939E-2</v>
      </c>
      <c r="CJ152" s="135">
        <f t="shared" ref="CJ152" si="1456">AB152/AB157</f>
        <v>8.1926246778318938E-3</v>
      </c>
      <c r="CK152" s="136">
        <f t="shared" ref="CK152" si="1457">AC152/AC157</f>
        <v>1.6172003263893668E-2</v>
      </c>
    </row>
    <row r="153" spans="1:89" x14ac:dyDescent="0.15">
      <c r="A153" s="146" t="s">
        <v>36</v>
      </c>
      <c r="B153" s="203">
        <v>0</v>
      </c>
      <c r="C153" s="197">
        <v>22</v>
      </c>
      <c r="D153" s="198">
        <v>1</v>
      </c>
      <c r="E153" s="199">
        <v>3</v>
      </c>
      <c r="F153" s="196">
        <v>0</v>
      </c>
      <c r="G153" s="200">
        <v>0</v>
      </c>
      <c r="H153" s="198">
        <v>0</v>
      </c>
      <c r="I153" s="199">
        <v>0</v>
      </c>
      <c r="J153" s="196">
        <v>0</v>
      </c>
      <c r="K153" s="200">
        <v>0</v>
      </c>
      <c r="L153" s="198">
        <v>0</v>
      </c>
      <c r="M153" s="196">
        <v>0</v>
      </c>
      <c r="N153" s="201">
        <v>0</v>
      </c>
      <c r="O153" s="204">
        <v>0</v>
      </c>
      <c r="P153" s="196">
        <v>0</v>
      </c>
      <c r="Q153" s="200">
        <v>0</v>
      </c>
      <c r="R153" s="198">
        <v>0</v>
      </c>
      <c r="S153" s="199">
        <v>0</v>
      </c>
      <c r="T153" s="196">
        <v>0</v>
      </c>
      <c r="U153" s="200">
        <v>0</v>
      </c>
      <c r="V153" s="198">
        <v>0</v>
      </c>
      <c r="W153" s="199">
        <v>0</v>
      </c>
      <c r="X153" s="196">
        <v>0</v>
      </c>
      <c r="Y153" s="200">
        <v>0</v>
      </c>
      <c r="Z153" s="198">
        <v>0</v>
      </c>
      <c r="AA153" s="196">
        <v>0</v>
      </c>
      <c r="AB153" s="172">
        <f t="shared" si="939"/>
        <v>1</v>
      </c>
      <c r="AC153" s="173">
        <f t="shared" si="940"/>
        <v>25</v>
      </c>
      <c r="BI153" s="146" t="s">
        <v>36</v>
      </c>
      <c r="BJ153" s="129">
        <f>B153/B157</f>
        <v>0</v>
      </c>
      <c r="BK153" s="130">
        <f t="shared" ref="BK153" si="1458">C153/C157</f>
        <v>1.7395429746184866E-3</v>
      </c>
      <c r="BL153" s="131">
        <f t="shared" ref="BL153" si="1459">D153/D157</f>
        <v>3.0854674483184202E-4</v>
      </c>
      <c r="BM153" s="132">
        <f t="shared" ref="BM153" si="1460">E153/E157</f>
        <v>5.9952038369304552E-4</v>
      </c>
      <c r="BN153" s="129">
        <f t="shared" ref="BN153" si="1461">F153/F157</f>
        <v>0</v>
      </c>
      <c r="BO153" s="130">
        <f t="shared" ref="BO153" si="1462">G153/G157</f>
        <v>0</v>
      </c>
      <c r="BP153" s="131">
        <f t="shared" ref="BP153" si="1463">H153/H157</f>
        <v>0</v>
      </c>
      <c r="BQ153" s="132">
        <f t="shared" ref="BQ153" si="1464">I153/I157</f>
        <v>0</v>
      </c>
      <c r="BR153" s="129">
        <f t="shared" ref="BR153" si="1465">J153/J157</f>
        <v>0</v>
      </c>
      <c r="BS153" s="130">
        <f t="shared" ref="BS153" si="1466">K153/K157</f>
        <v>0</v>
      </c>
      <c r="BT153" s="131">
        <f t="shared" ref="BT153" si="1467">L153/L157</f>
        <v>0</v>
      </c>
      <c r="BU153" s="129">
        <f t="shared" ref="BU153" si="1468">M153/M157</f>
        <v>0</v>
      </c>
      <c r="BV153" s="133">
        <f t="shared" ref="BV153" si="1469">N153/N157</f>
        <v>0</v>
      </c>
      <c r="BW153" s="134">
        <f t="shared" ref="BW153" si="1470">O153/O157</f>
        <v>0</v>
      </c>
      <c r="BX153" s="129">
        <f t="shared" ref="BX153" si="1471">P153/P157</f>
        <v>0</v>
      </c>
      <c r="BY153" s="130">
        <f t="shared" ref="BY153" si="1472">Q153/Q157</f>
        <v>0</v>
      </c>
      <c r="BZ153" s="131">
        <f t="shared" ref="BZ153" si="1473">R153/R157</f>
        <v>0</v>
      </c>
      <c r="CA153" s="132">
        <f t="shared" ref="CA153" si="1474">S153/S157</f>
        <v>0</v>
      </c>
      <c r="CB153" s="129">
        <f t="shared" ref="CB153" si="1475">T153/T157</f>
        <v>0</v>
      </c>
      <c r="CC153" s="130">
        <f t="shared" ref="CC153" si="1476">U153/U157</f>
        <v>0</v>
      </c>
      <c r="CD153" s="131">
        <f t="shared" ref="CD153" si="1477">V153/V157</f>
        <v>0</v>
      </c>
      <c r="CE153" s="132">
        <f t="shared" ref="CE153" si="1478">W153/W157</f>
        <v>0</v>
      </c>
      <c r="CF153" s="129">
        <f t="shared" ref="CF153" si="1479">X153/X157</f>
        <v>0</v>
      </c>
      <c r="CG153" s="130">
        <f t="shared" ref="CG153" si="1480">Y153/Y157</f>
        <v>0</v>
      </c>
      <c r="CH153" s="131">
        <f t="shared" ref="CH153" si="1481">Z153/Z157</f>
        <v>0</v>
      </c>
      <c r="CI153" s="129">
        <f t="shared" ref="CI153" si="1482">AA153/AA157</f>
        <v>0</v>
      </c>
      <c r="CJ153" s="135">
        <f t="shared" ref="CJ153" si="1483">AB153/AB157</f>
        <v>9.7997902844879127E-6</v>
      </c>
      <c r="CK153" s="136">
        <f t="shared" ref="CK153" si="1484">AC153/AC157</f>
        <v>2.4577512559108918E-4</v>
      </c>
    </row>
    <row r="154" spans="1:89" x14ac:dyDescent="0.15">
      <c r="A154" s="137" t="s">
        <v>37</v>
      </c>
      <c r="B154" s="59">
        <v>0</v>
      </c>
      <c r="C154" s="60">
        <v>0</v>
      </c>
      <c r="D154" s="139">
        <v>0</v>
      </c>
      <c r="E154" s="140">
        <v>0</v>
      </c>
      <c r="F154" s="138">
        <v>0</v>
      </c>
      <c r="G154" s="141">
        <v>0</v>
      </c>
      <c r="H154" s="139">
        <v>0</v>
      </c>
      <c r="I154" s="140">
        <v>0</v>
      </c>
      <c r="J154" s="138">
        <v>0</v>
      </c>
      <c r="K154" s="141">
        <v>0</v>
      </c>
      <c r="L154" s="139">
        <v>0</v>
      </c>
      <c r="M154" s="138">
        <v>0</v>
      </c>
      <c r="N154" s="142">
        <v>0</v>
      </c>
      <c r="O154" s="143">
        <v>0</v>
      </c>
      <c r="P154" s="138">
        <v>0</v>
      </c>
      <c r="Q154" s="141">
        <v>0</v>
      </c>
      <c r="R154" s="139"/>
      <c r="S154" s="140">
        <v>0</v>
      </c>
      <c r="T154" s="138">
        <v>0</v>
      </c>
      <c r="U154" s="141">
        <v>0</v>
      </c>
      <c r="V154" s="139">
        <v>0</v>
      </c>
      <c r="W154" s="140">
        <v>0</v>
      </c>
      <c r="X154" s="138">
        <v>0</v>
      </c>
      <c r="Y154" s="141">
        <v>0</v>
      </c>
      <c r="Z154" s="144">
        <v>0</v>
      </c>
      <c r="AA154" s="145">
        <v>0</v>
      </c>
      <c r="AB154" s="172">
        <f t="shared" si="939"/>
        <v>0</v>
      </c>
      <c r="AC154" s="173">
        <f t="shared" si="940"/>
        <v>0</v>
      </c>
      <c r="BI154" s="137" t="s">
        <v>37</v>
      </c>
      <c r="BJ154" s="129">
        <f>B154/B157</f>
        <v>0</v>
      </c>
      <c r="BK154" s="130">
        <f t="shared" ref="BK154" si="1485">C154/C157</f>
        <v>0</v>
      </c>
      <c r="BL154" s="131">
        <f t="shared" ref="BL154" si="1486">D154/D157</f>
        <v>0</v>
      </c>
      <c r="BM154" s="132">
        <f t="shared" ref="BM154" si="1487">E154/E157</f>
        <v>0</v>
      </c>
      <c r="BN154" s="129">
        <f t="shared" ref="BN154" si="1488">F154/F157</f>
        <v>0</v>
      </c>
      <c r="BO154" s="130">
        <f t="shared" ref="BO154" si="1489">G154/G157</f>
        <v>0</v>
      </c>
      <c r="BP154" s="131">
        <f t="shared" ref="BP154" si="1490">H154/H157</f>
        <v>0</v>
      </c>
      <c r="BQ154" s="132">
        <f t="shared" ref="BQ154" si="1491">I154/I157</f>
        <v>0</v>
      </c>
      <c r="BR154" s="129">
        <f t="shared" ref="BR154" si="1492">J154/J157</f>
        <v>0</v>
      </c>
      <c r="BS154" s="130">
        <f t="shared" ref="BS154" si="1493">K154/K157</f>
        <v>0</v>
      </c>
      <c r="BT154" s="131">
        <f t="shared" ref="BT154" si="1494">L154/L157</f>
        <v>0</v>
      </c>
      <c r="BU154" s="129">
        <f t="shared" ref="BU154" si="1495">M154/M157</f>
        <v>0</v>
      </c>
      <c r="BV154" s="133">
        <f t="shared" ref="BV154" si="1496">N154/N157</f>
        <v>0</v>
      </c>
      <c r="BW154" s="134">
        <f t="shared" ref="BW154" si="1497">O154/O157</f>
        <v>0</v>
      </c>
      <c r="BX154" s="129">
        <f t="shared" ref="BX154" si="1498">P154/P157</f>
        <v>0</v>
      </c>
      <c r="BY154" s="130">
        <f t="shared" ref="BY154" si="1499">Q154/Q157</f>
        <v>0</v>
      </c>
      <c r="BZ154" s="131">
        <f t="shared" ref="BZ154" si="1500">R154/R157</f>
        <v>0</v>
      </c>
      <c r="CA154" s="132">
        <f t="shared" ref="CA154" si="1501">S154/S157</f>
        <v>0</v>
      </c>
      <c r="CB154" s="129">
        <f t="shared" ref="CB154" si="1502">T154/T157</f>
        <v>0</v>
      </c>
      <c r="CC154" s="130">
        <f t="shared" ref="CC154" si="1503">U154/U157</f>
        <v>0</v>
      </c>
      <c r="CD154" s="131">
        <f t="shared" ref="CD154" si="1504">V154/V157</f>
        <v>0</v>
      </c>
      <c r="CE154" s="132">
        <f t="shared" ref="CE154" si="1505">W154/W157</f>
        <v>0</v>
      </c>
      <c r="CF154" s="129">
        <f t="shared" ref="CF154" si="1506">X154/X157</f>
        <v>0</v>
      </c>
      <c r="CG154" s="130">
        <f t="shared" ref="CG154" si="1507">Y154/Y157</f>
        <v>0</v>
      </c>
      <c r="CH154" s="131">
        <f t="shared" ref="CH154" si="1508">Z154/Z157</f>
        <v>0</v>
      </c>
      <c r="CI154" s="129">
        <f t="shared" ref="CI154" si="1509">AA154/AA157</f>
        <v>0</v>
      </c>
      <c r="CJ154" s="135">
        <f t="shared" ref="CJ154" si="1510">AB154/AB157</f>
        <v>0</v>
      </c>
      <c r="CK154" s="136">
        <f t="shared" ref="CK154" si="1511">AC154/AC157</f>
        <v>0</v>
      </c>
    </row>
    <row r="155" spans="1:89" x14ac:dyDescent="0.15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>
        <f t="shared" si="939"/>
        <v>0</v>
      </c>
      <c r="AC155" s="173">
        <f t="shared" si="940"/>
        <v>0</v>
      </c>
      <c r="BI155" s="146" t="s">
        <v>38</v>
      </c>
      <c r="BJ155" s="129">
        <f>B155/B157</f>
        <v>0</v>
      </c>
      <c r="BK155" s="130">
        <f t="shared" ref="BK155" si="1512">C155/C157</f>
        <v>0</v>
      </c>
      <c r="BL155" s="131">
        <f t="shared" ref="BL155" si="1513">D155/D157</f>
        <v>0</v>
      </c>
      <c r="BM155" s="132">
        <f t="shared" ref="BM155" si="1514">E155/E157</f>
        <v>0</v>
      </c>
      <c r="BN155" s="129">
        <f t="shared" ref="BN155" si="1515">F155/F157</f>
        <v>0</v>
      </c>
      <c r="BO155" s="130">
        <f t="shared" ref="BO155" si="1516">G155/G157</f>
        <v>0</v>
      </c>
      <c r="BP155" s="131">
        <f t="shared" ref="BP155" si="1517">H155/H157</f>
        <v>0</v>
      </c>
      <c r="BQ155" s="132">
        <f t="shared" ref="BQ155" si="1518">I155/I157</f>
        <v>0</v>
      </c>
      <c r="BR155" s="129">
        <f t="shared" ref="BR155" si="1519">J155/J157</f>
        <v>0</v>
      </c>
      <c r="BS155" s="130">
        <f t="shared" ref="BS155" si="1520">K155/K157</f>
        <v>0</v>
      </c>
      <c r="BT155" s="131">
        <f t="shared" ref="BT155" si="1521">L155/L157</f>
        <v>0</v>
      </c>
      <c r="BU155" s="129">
        <f t="shared" ref="BU155" si="1522">M155/M157</f>
        <v>0</v>
      </c>
      <c r="BV155" s="133">
        <f t="shared" ref="BV155" si="1523">N155/N157</f>
        <v>0</v>
      </c>
      <c r="BW155" s="134">
        <f t="shared" ref="BW155" si="1524">O155/O157</f>
        <v>0</v>
      </c>
      <c r="BX155" s="129">
        <f t="shared" ref="BX155" si="1525">P155/P157</f>
        <v>0</v>
      </c>
      <c r="BY155" s="130">
        <f t="shared" ref="BY155" si="1526">Q155/Q157</f>
        <v>0</v>
      </c>
      <c r="BZ155" s="131">
        <f t="shared" ref="BZ155" si="1527">R155/R157</f>
        <v>0</v>
      </c>
      <c r="CA155" s="132">
        <f t="shared" ref="CA155" si="1528">S155/S157</f>
        <v>0</v>
      </c>
      <c r="CB155" s="129">
        <f t="shared" ref="CB155" si="1529">T155/T157</f>
        <v>0</v>
      </c>
      <c r="CC155" s="130">
        <f t="shared" ref="CC155" si="1530">U155/U157</f>
        <v>0</v>
      </c>
      <c r="CD155" s="131">
        <f t="shared" ref="CD155" si="1531">V155/V157</f>
        <v>0</v>
      </c>
      <c r="CE155" s="132">
        <f t="shared" ref="CE155" si="1532">W155/W157</f>
        <v>0</v>
      </c>
      <c r="CF155" s="129">
        <f t="shared" ref="CF155" si="1533">X155/X157</f>
        <v>0</v>
      </c>
      <c r="CG155" s="130">
        <f t="shared" ref="CG155" si="1534">Y155/Y157</f>
        <v>0</v>
      </c>
      <c r="CH155" s="131">
        <f t="shared" ref="CH155" si="1535">Z155/Z157</f>
        <v>0</v>
      </c>
      <c r="CI155" s="129">
        <f t="shared" ref="CI155" si="1536">AA155/AA157</f>
        <v>0</v>
      </c>
      <c r="CJ155" s="135">
        <f t="shared" ref="CJ155" si="1537">AB155/AB157</f>
        <v>0</v>
      </c>
      <c r="CK155" s="136">
        <f t="shared" ref="CK155" si="1538">AC155/AC157</f>
        <v>0</v>
      </c>
    </row>
    <row r="156" spans="1:89" ht="14" thickBot="1" x14ac:dyDescent="0.2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>
        <f t="shared" si="939"/>
        <v>0</v>
      </c>
      <c r="AC156" s="173">
        <f t="shared" si="940"/>
        <v>0</v>
      </c>
      <c r="BI156" s="137" t="s">
        <v>39</v>
      </c>
      <c r="BJ156" s="129">
        <f>B156/B157</f>
        <v>0</v>
      </c>
      <c r="BK156" s="130">
        <f t="shared" ref="BK156" si="1539">C156/C157</f>
        <v>0</v>
      </c>
      <c r="BL156" s="131">
        <f t="shared" ref="BL156" si="1540">D156/D157</f>
        <v>0</v>
      </c>
      <c r="BM156" s="132">
        <f t="shared" ref="BM156" si="1541">E156/E157</f>
        <v>0</v>
      </c>
      <c r="BN156" s="129">
        <f t="shared" ref="BN156" si="1542">F156/F157</f>
        <v>0</v>
      </c>
      <c r="BO156" s="130">
        <f t="shared" ref="BO156" si="1543">G156/G157</f>
        <v>0</v>
      </c>
      <c r="BP156" s="131">
        <f t="shared" ref="BP156" si="1544">H156/H157</f>
        <v>0</v>
      </c>
      <c r="BQ156" s="132">
        <f t="shared" ref="BQ156" si="1545">I156/I157</f>
        <v>0</v>
      </c>
      <c r="BR156" s="129">
        <f t="shared" ref="BR156" si="1546">J156/J157</f>
        <v>0</v>
      </c>
      <c r="BS156" s="130">
        <f t="shared" ref="BS156" si="1547">K156/K157</f>
        <v>0</v>
      </c>
      <c r="BT156" s="131">
        <f t="shared" ref="BT156" si="1548">L156/L157</f>
        <v>0</v>
      </c>
      <c r="BU156" s="129">
        <f t="shared" ref="BU156" si="1549">M156/M157</f>
        <v>0</v>
      </c>
      <c r="BV156" s="133">
        <f t="shared" ref="BV156" si="1550">N156/N157</f>
        <v>0</v>
      </c>
      <c r="BW156" s="134">
        <f t="shared" ref="BW156" si="1551">O156/O157</f>
        <v>0</v>
      </c>
      <c r="BX156" s="129">
        <f t="shared" ref="BX156" si="1552">P156/P157</f>
        <v>0</v>
      </c>
      <c r="BY156" s="130">
        <f t="shared" ref="BY156" si="1553">Q156/Q157</f>
        <v>0</v>
      </c>
      <c r="BZ156" s="131">
        <f t="shared" ref="BZ156" si="1554">R156/R157</f>
        <v>0</v>
      </c>
      <c r="CA156" s="132">
        <f t="shared" ref="CA156" si="1555">S156/S157</f>
        <v>0</v>
      </c>
      <c r="CB156" s="129">
        <f t="shared" ref="CB156" si="1556">T156/T157</f>
        <v>0</v>
      </c>
      <c r="CC156" s="130">
        <f t="shared" ref="CC156" si="1557">U156/U157</f>
        <v>0</v>
      </c>
      <c r="CD156" s="131">
        <f t="shared" ref="CD156" si="1558">V156/V157</f>
        <v>0</v>
      </c>
      <c r="CE156" s="132">
        <f t="shared" ref="CE156" si="1559">W156/W157</f>
        <v>0</v>
      </c>
      <c r="CF156" s="129">
        <f t="shared" ref="CF156" si="1560">X156/X157</f>
        <v>0</v>
      </c>
      <c r="CG156" s="130">
        <f t="shared" ref="CG156" si="1561">Y156/Y157</f>
        <v>0</v>
      </c>
      <c r="CH156" s="131">
        <f t="shared" ref="CH156" si="1562">Z156/Z157</f>
        <v>0</v>
      </c>
      <c r="CI156" s="129">
        <f t="shared" ref="CI156" si="1563">AA156/AA157</f>
        <v>0</v>
      </c>
      <c r="CJ156" s="135">
        <f t="shared" ref="CJ156" si="1564">AB156/AB157</f>
        <v>0</v>
      </c>
      <c r="CK156" s="136">
        <f t="shared" ref="CK156" si="1565">AC156/AC157</f>
        <v>0</v>
      </c>
    </row>
    <row r="157" spans="1:89" ht="15" thickTop="1" thickBot="1" x14ac:dyDescent="0.2">
      <c r="A157" s="269" t="s">
        <v>13</v>
      </c>
      <c r="B157" s="20">
        <f t="shared" ref="B157" si="1566">SUM(B134:B156)</f>
        <v>10023</v>
      </c>
      <c r="C157" s="21">
        <f t="shared" ref="C157" si="1567">SUM(C134:C156)</f>
        <v>12647</v>
      </c>
      <c r="D157" s="20">
        <f t="shared" ref="D157" si="1568">SUM(D134:D156)</f>
        <v>3241</v>
      </c>
      <c r="E157" s="21">
        <f t="shared" ref="E157" si="1569">SUM(E134:E156)</f>
        <v>5004</v>
      </c>
      <c r="F157" s="20">
        <f t="shared" ref="F157" si="1570">SUM(F134:F156)</f>
        <v>10273</v>
      </c>
      <c r="G157" s="21">
        <f t="shared" ref="G157" si="1571">SUM(G134:G156)</f>
        <v>9973</v>
      </c>
      <c r="H157" s="20">
        <f t="shared" ref="H157" si="1572">SUM(H134:H156)</f>
        <v>13643</v>
      </c>
      <c r="I157" s="21">
        <f t="shared" ref="I157" si="1573">SUM(I134:I156)</f>
        <v>14227</v>
      </c>
      <c r="J157" s="20">
        <f t="shared" ref="J157" si="1574">SUM(J134:J156)</f>
        <v>2246</v>
      </c>
      <c r="K157" s="21">
        <f t="shared" ref="K157" si="1575">SUM(K134:K156)</f>
        <v>1921</v>
      </c>
      <c r="L157" s="20">
        <f t="shared" ref="L157" si="1576">SUM(L134:L156)</f>
        <v>6624</v>
      </c>
      <c r="M157" s="21">
        <f t="shared" ref="M157" si="1577">SUM(M134:M156)</f>
        <v>6094</v>
      </c>
      <c r="N157" s="20">
        <f t="shared" ref="N157" si="1578">SUM(N134:N156)</f>
        <v>13526</v>
      </c>
      <c r="O157" s="21">
        <f t="shared" ref="O157" si="1579">SUM(O134:O156)</f>
        <v>12357</v>
      </c>
      <c r="P157" s="20">
        <f t="shared" ref="P157" si="1580">SUM(P134:P156)</f>
        <v>7250</v>
      </c>
      <c r="Q157" s="21">
        <f t="shared" ref="Q157" si="1581">SUM(Q134:Q156)</f>
        <v>5769</v>
      </c>
      <c r="R157" s="20">
        <f t="shared" ref="R157" si="1582">SUM(R134:R156)</f>
        <v>8857</v>
      </c>
      <c r="S157" s="21">
        <f t="shared" ref="S157" si="1583">SUM(S134:S156)</f>
        <v>7900</v>
      </c>
      <c r="T157" s="20">
        <f t="shared" ref="T157" si="1584">SUM(T134:T156)</f>
        <v>1381</v>
      </c>
      <c r="U157" s="21">
        <f t="shared" ref="U157" si="1585">SUM(U134:U156)</f>
        <v>1108</v>
      </c>
      <c r="V157" s="20">
        <f t="shared" ref="V157" si="1586">SUM(V134:V156)</f>
        <v>7589</v>
      </c>
      <c r="W157" s="21">
        <f t="shared" ref="W157" si="1587">SUM(W134:W156)</f>
        <v>8030</v>
      </c>
      <c r="X157" s="20">
        <f t="shared" ref="X157" si="1588">SUM(X134:X156)</f>
        <v>5623</v>
      </c>
      <c r="Y157" s="21">
        <f t="shared" ref="Y157" si="1589">SUM(Y134:Y156)</f>
        <v>2973</v>
      </c>
      <c r="Z157" s="20">
        <f t="shared" ref="Z157" si="1590">SUM(Z134:Z156)</f>
        <v>11767</v>
      </c>
      <c r="AA157" s="21">
        <f t="shared" ref="AA157" si="1591">SUM(AA134:AA156)</f>
        <v>13716</v>
      </c>
      <c r="AB157" s="174">
        <f t="shared" ref="AB157:AC157" si="1592">SUM(AB133:AB156)</f>
        <v>102043</v>
      </c>
      <c r="AC157" s="175">
        <f t="shared" si="1592"/>
        <v>101719</v>
      </c>
      <c r="BI157" s="269" t="s">
        <v>13</v>
      </c>
      <c r="BJ157" s="155">
        <f>SUM(BJ133:BJ156)</f>
        <v>1</v>
      </c>
      <c r="BK157" s="156">
        <f t="shared" ref="BK157:CK157" si="1593">SUM(BK133:BK156)</f>
        <v>1</v>
      </c>
      <c r="BL157" s="155">
        <f t="shared" si="1593"/>
        <v>1.0000000000000002</v>
      </c>
      <c r="BM157" s="156">
        <f t="shared" si="1593"/>
        <v>1</v>
      </c>
      <c r="BN157" s="155">
        <f t="shared" si="1593"/>
        <v>0.99999999999999989</v>
      </c>
      <c r="BO157" s="156">
        <f t="shared" si="1593"/>
        <v>1</v>
      </c>
      <c r="BP157" s="155">
        <f t="shared" si="1593"/>
        <v>1.0000000000000002</v>
      </c>
      <c r="BQ157" s="156">
        <f t="shared" si="1593"/>
        <v>1</v>
      </c>
      <c r="BR157" s="155">
        <f t="shared" si="1593"/>
        <v>1</v>
      </c>
      <c r="BS157" s="156">
        <f t="shared" si="1593"/>
        <v>1.0000000000000002</v>
      </c>
      <c r="BT157" s="155">
        <f t="shared" si="1593"/>
        <v>1</v>
      </c>
      <c r="BU157" s="156">
        <f t="shared" si="1593"/>
        <v>0.99999999999999978</v>
      </c>
      <c r="BV157" s="155">
        <f t="shared" si="1593"/>
        <v>1</v>
      </c>
      <c r="BW157" s="156">
        <f t="shared" si="1593"/>
        <v>0.99999999999999989</v>
      </c>
      <c r="BX157" s="155">
        <f t="shared" si="1593"/>
        <v>0.99999999999999989</v>
      </c>
      <c r="BY157" s="156">
        <f t="shared" si="1593"/>
        <v>1</v>
      </c>
      <c r="BZ157" s="155">
        <f t="shared" si="1593"/>
        <v>1</v>
      </c>
      <c r="CA157" s="156">
        <f t="shared" si="1593"/>
        <v>1</v>
      </c>
      <c r="CB157" s="155">
        <f t="shared" si="1593"/>
        <v>0.99999999999999989</v>
      </c>
      <c r="CC157" s="156">
        <f t="shared" si="1593"/>
        <v>1</v>
      </c>
      <c r="CD157" s="155">
        <f t="shared" si="1593"/>
        <v>0.99999999999999989</v>
      </c>
      <c r="CE157" s="156">
        <f t="shared" si="1593"/>
        <v>1</v>
      </c>
      <c r="CF157" s="155">
        <f t="shared" si="1593"/>
        <v>1</v>
      </c>
      <c r="CG157" s="156">
        <f t="shared" si="1593"/>
        <v>1.0000000000000002</v>
      </c>
      <c r="CH157" s="155">
        <f t="shared" si="1593"/>
        <v>0.99999999999999978</v>
      </c>
      <c r="CI157" s="156">
        <f t="shared" si="1593"/>
        <v>1</v>
      </c>
      <c r="CJ157" s="155">
        <f t="shared" si="1593"/>
        <v>1</v>
      </c>
      <c r="CK157" s="156">
        <f t="shared" si="1593"/>
        <v>1</v>
      </c>
    </row>
    <row r="158" spans="1:89" ht="14" thickTop="1" x14ac:dyDescent="0.15">
      <c r="A158" s="187"/>
    </row>
    <row r="160" spans="1:89" x14ac:dyDescent="0.15">
      <c r="A160" s="296">
        <f>+A129+1</f>
        <v>44171</v>
      </c>
      <c r="B160" s="296"/>
      <c r="C160" s="296"/>
      <c r="D160" s="296"/>
      <c r="BI160" s="301">
        <f>+BI129+1</f>
        <v>44171</v>
      </c>
      <c r="BJ160" s="301"/>
      <c r="BK160" s="301"/>
      <c r="BL160" s="301"/>
    </row>
    <row r="161" spans="1:89" ht="14" thickBot="1" x14ac:dyDescent="0.2">
      <c r="AE161" s="272" t="s">
        <v>84</v>
      </c>
    </row>
    <row r="162" spans="1:89" ht="15" thickTop="1" thickBot="1" x14ac:dyDescent="0.2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 x14ac:dyDescent="0.2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 x14ac:dyDescent="0.15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410</v>
      </c>
      <c r="AG164" s="186">
        <f t="shared" ref="AG164:AV165" si="1594">SUMIF($A$9:$A$32,$AE164,C$164:C$187)</f>
        <v>434</v>
      </c>
      <c r="AH164" s="127">
        <f t="shared" si="1594"/>
        <v>131</v>
      </c>
      <c r="AI164" s="180">
        <f t="shared" si="1594"/>
        <v>181</v>
      </c>
      <c r="AJ164" s="126">
        <f t="shared" si="1594"/>
        <v>597</v>
      </c>
      <c r="AK164" s="128">
        <f t="shared" si="1594"/>
        <v>350</v>
      </c>
      <c r="AL164" s="127">
        <f t="shared" si="1594"/>
        <v>585</v>
      </c>
      <c r="AM164" s="180">
        <f t="shared" si="1594"/>
        <v>489</v>
      </c>
      <c r="AN164" s="126">
        <f t="shared" si="1594"/>
        <v>57</v>
      </c>
      <c r="AO164" s="128">
        <f t="shared" si="1594"/>
        <v>89</v>
      </c>
      <c r="AP164" s="127">
        <f t="shared" si="1594"/>
        <v>133</v>
      </c>
      <c r="AQ164" s="126">
        <f t="shared" si="1594"/>
        <v>289</v>
      </c>
      <c r="AR164" s="179">
        <f t="shared" si="1594"/>
        <v>551</v>
      </c>
      <c r="AS164" s="181">
        <f t="shared" si="1594"/>
        <v>512</v>
      </c>
      <c r="AT164" s="126">
        <f t="shared" si="1594"/>
        <v>279</v>
      </c>
      <c r="AU164" s="128">
        <f t="shared" si="1594"/>
        <v>194</v>
      </c>
      <c r="AV164" s="127">
        <f t="shared" si="1594"/>
        <v>431</v>
      </c>
      <c r="AW164" s="180">
        <f t="shared" ref="AW164:BE165" si="1595">SUMIF($A$9:$A$32,$AE164,S$164:S$187)</f>
        <v>267</v>
      </c>
      <c r="AX164" s="126">
        <f t="shared" si="1595"/>
        <v>67</v>
      </c>
      <c r="AY164" s="128">
        <f t="shared" si="1595"/>
        <v>72</v>
      </c>
      <c r="AZ164" s="127">
        <f t="shared" si="1595"/>
        <v>257</v>
      </c>
      <c r="BA164" s="180">
        <f t="shared" si="1595"/>
        <v>258</v>
      </c>
      <c r="BB164" s="126">
        <f t="shared" si="1595"/>
        <v>279</v>
      </c>
      <c r="BC164" s="128">
        <f t="shared" si="1595"/>
        <v>140</v>
      </c>
      <c r="BD164" s="184">
        <f t="shared" si="1595"/>
        <v>452</v>
      </c>
      <c r="BE164" s="185">
        <f t="shared" si="1595"/>
        <v>555</v>
      </c>
      <c r="BF164" s="170">
        <f>AF164+AH164+AJ164+AL164+AN164+AP164+AR164+AT164+AV164+AX164+AZ164+BB164+BD164</f>
        <v>4229</v>
      </c>
      <c r="BG164" s="171">
        <f>AG164+AI164+AK164+AM164+AO164+AQ164+AS164+AU164+AW164+AY164+BA164+BC164+BE164</f>
        <v>3830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 x14ac:dyDescent="0.15">
      <c r="A165" s="137" t="s">
        <v>17</v>
      </c>
      <c r="B165" s="189">
        <v>52</v>
      </c>
      <c r="C165" s="190">
        <v>0</v>
      </c>
      <c r="D165" s="191">
        <v>19</v>
      </c>
      <c r="E165" s="192">
        <v>0</v>
      </c>
      <c r="F165" s="189">
        <v>115</v>
      </c>
      <c r="G165" s="193">
        <v>0</v>
      </c>
      <c r="H165" s="191">
        <v>63</v>
      </c>
      <c r="I165" s="192">
        <v>8</v>
      </c>
      <c r="J165" s="189">
        <v>4</v>
      </c>
      <c r="K165" s="193">
        <v>4</v>
      </c>
      <c r="L165" s="191">
        <v>1</v>
      </c>
      <c r="M165" s="189">
        <v>15</v>
      </c>
      <c r="N165" s="194">
        <v>32</v>
      </c>
      <c r="O165" s="195">
        <v>29</v>
      </c>
      <c r="P165" s="189">
        <v>15</v>
      </c>
      <c r="Q165" s="193">
        <v>2</v>
      </c>
      <c r="R165" s="191">
        <v>5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7" si="1623">SUM(B165,D165,F165,H165,J165,L165,N165,P165,R165,T165,V165,X165,Z165)</f>
        <v>306</v>
      </c>
      <c r="AC165" s="173">
        <f t="shared" ref="AC165:AC187" si="1624">SUM(C165,E165,G165,I165,K165,M165,O165,Q165,S165,U165,W165,Y165,AA165)</f>
        <v>58</v>
      </c>
      <c r="AE165" s="277" t="str">
        <f>$AE$10</f>
        <v>08:00 - 08:59</v>
      </c>
      <c r="AF165" s="126">
        <f>SUMIF($A$9:$A$32,$AE165,B$164:B$187)</f>
        <v>537</v>
      </c>
      <c r="AG165" s="190">
        <f t="shared" si="1594"/>
        <v>504</v>
      </c>
      <c r="AH165" s="191">
        <f t="shared" si="1594"/>
        <v>174</v>
      </c>
      <c r="AI165" s="192">
        <f t="shared" si="1594"/>
        <v>186</v>
      </c>
      <c r="AJ165" s="278">
        <f t="shared" si="1594"/>
        <v>808</v>
      </c>
      <c r="AK165" s="193">
        <f t="shared" si="1594"/>
        <v>272</v>
      </c>
      <c r="AL165" s="191">
        <f t="shared" si="1594"/>
        <v>843</v>
      </c>
      <c r="AM165" s="192">
        <f t="shared" si="1594"/>
        <v>615</v>
      </c>
      <c r="AN165" s="278">
        <f t="shared" si="1594"/>
        <v>68</v>
      </c>
      <c r="AO165" s="193">
        <f t="shared" si="1594"/>
        <v>136</v>
      </c>
      <c r="AP165" s="191">
        <f t="shared" si="1594"/>
        <v>128</v>
      </c>
      <c r="AQ165" s="278">
        <f t="shared" si="1594"/>
        <v>502</v>
      </c>
      <c r="AR165" s="194">
        <f t="shared" si="1594"/>
        <v>636</v>
      </c>
      <c r="AS165" s="195">
        <f t="shared" si="1594"/>
        <v>657</v>
      </c>
      <c r="AT165" s="278">
        <f t="shared" si="1594"/>
        <v>354</v>
      </c>
      <c r="AU165" s="193">
        <f t="shared" si="1594"/>
        <v>232</v>
      </c>
      <c r="AV165" s="191">
        <f t="shared" si="1594"/>
        <v>447</v>
      </c>
      <c r="AW165" s="192">
        <f t="shared" si="1595"/>
        <v>365</v>
      </c>
      <c r="AX165" s="278">
        <f t="shared" si="1595"/>
        <v>50</v>
      </c>
      <c r="AY165" s="193">
        <f t="shared" si="1595"/>
        <v>55</v>
      </c>
      <c r="AZ165" s="191">
        <f t="shared" si="1595"/>
        <v>213</v>
      </c>
      <c r="BA165" s="192">
        <f t="shared" si="1595"/>
        <v>428</v>
      </c>
      <c r="BB165" s="278">
        <f t="shared" si="1595"/>
        <v>297</v>
      </c>
      <c r="BC165" s="193">
        <f t="shared" si="1595"/>
        <v>165</v>
      </c>
      <c r="BD165" s="191">
        <f t="shared" si="1595"/>
        <v>578</v>
      </c>
      <c r="BE165" s="278">
        <f t="shared" si="1595"/>
        <v>792</v>
      </c>
      <c r="BF165" s="172">
        <f>SUM(AF165,AH165,AJ165,AL165,AN165,AP165,AR165,AT165,AV165,AX165,AZ165,BB165,BD165)</f>
        <v>5133</v>
      </c>
      <c r="BG165" s="173">
        <f>SUM(AG165,AI165,AK165,AM165,AO165,AQ165,AS165,AU165,AW165,AY165,BA165,BC165,BE165)</f>
        <v>4909</v>
      </c>
      <c r="BI165" s="137" t="s">
        <v>17</v>
      </c>
      <c r="BJ165" s="129">
        <f>B165/B188</f>
        <v>5.9790732436472349E-3</v>
      </c>
      <c r="BK165" s="130">
        <f t="shared" ref="BK165" si="1625">C165/C188</f>
        <v>0</v>
      </c>
      <c r="BL165" s="131">
        <f t="shared" ref="BL165" si="1626">D165/D188</f>
        <v>7.5576770087509943E-3</v>
      </c>
      <c r="BM165" s="132">
        <f t="shared" ref="BM165" si="1627">E165/E188</f>
        <v>0</v>
      </c>
      <c r="BN165" s="129">
        <f t="shared" ref="BN165" si="1628">F165/F188</f>
        <v>1.334106728538283E-2</v>
      </c>
      <c r="BO165" s="130">
        <f t="shared" ref="BO165" si="1629">G165/G188</f>
        <v>0</v>
      </c>
      <c r="BP165" s="131">
        <f t="shared" ref="BP165" si="1630">H165/H188</f>
        <v>5.4554901281607202E-3</v>
      </c>
      <c r="BQ165" s="132">
        <f t="shared" ref="BQ165" si="1631">I165/I188</f>
        <v>7.2674418604651162E-4</v>
      </c>
      <c r="BR165" s="129">
        <f t="shared" ref="BR165" si="1632">J165/J188</f>
        <v>2.9006526468455403E-3</v>
      </c>
      <c r="BS165" s="130">
        <f t="shared" ref="BS165" si="1633">K165/K188</f>
        <v>2.8901734104046241E-3</v>
      </c>
      <c r="BT165" s="131">
        <f t="shared" ref="BT165" si="1634">L165/L188</f>
        <v>2.2158209616662973E-4</v>
      </c>
      <c r="BU165" s="129">
        <f t="shared" ref="BU165" si="1635">M165/M188</f>
        <v>3.1559015358720807E-3</v>
      </c>
      <c r="BV165" s="133">
        <f t="shared" ref="BV165" si="1636">N165/N188</f>
        <v>3.2326497626022832E-3</v>
      </c>
      <c r="BW165" s="134">
        <f t="shared" ref="BW165" si="1637">O165/O188</f>
        <v>2.9946303180503923E-3</v>
      </c>
      <c r="BX165" s="129">
        <f t="shared" ref="BX165" si="1638">P165/P188</f>
        <v>3.1036623215394167E-3</v>
      </c>
      <c r="BY165" s="130">
        <f t="shared" ref="BY165" si="1639">Q165/Q188</f>
        <v>4.3449923962633063E-4</v>
      </c>
      <c r="BZ165" s="131">
        <f t="shared" ref="BZ165" si="1640">R165/R188</f>
        <v>7.1901064135749214E-4</v>
      </c>
      <c r="CA165" s="132">
        <f t="shared" ref="CA165" si="1641">S165/S188</f>
        <v>0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3.8584235943863719E-3</v>
      </c>
      <c r="CK165" s="136">
        <f t="shared" ref="CK165" si="1651">AC165/AC188</f>
        <v>7.340192616778668E-4</v>
      </c>
    </row>
    <row r="166" spans="1:89" ht="14" thickBot="1" x14ac:dyDescent="0.2">
      <c r="A166" s="146" t="s">
        <v>18</v>
      </c>
      <c r="B166" s="196">
        <v>175</v>
      </c>
      <c r="C166" s="197">
        <v>0</v>
      </c>
      <c r="D166" s="198">
        <v>62</v>
      </c>
      <c r="E166" s="199">
        <v>14</v>
      </c>
      <c r="F166" s="196">
        <v>359</v>
      </c>
      <c r="G166" s="200">
        <v>70</v>
      </c>
      <c r="H166" s="198">
        <v>274</v>
      </c>
      <c r="I166" s="199">
        <v>118</v>
      </c>
      <c r="J166" s="196">
        <v>8</v>
      </c>
      <c r="K166" s="200">
        <v>37</v>
      </c>
      <c r="L166" s="198">
        <v>57</v>
      </c>
      <c r="M166" s="196">
        <v>112</v>
      </c>
      <c r="N166" s="201">
        <v>262</v>
      </c>
      <c r="O166" s="202">
        <v>227</v>
      </c>
      <c r="P166" s="196">
        <v>123</v>
      </c>
      <c r="Q166" s="200">
        <v>146</v>
      </c>
      <c r="R166" s="198">
        <v>162</v>
      </c>
      <c r="S166" s="199">
        <v>108</v>
      </c>
      <c r="T166" s="196">
        <v>19</v>
      </c>
      <c r="U166" s="200">
        <v>38</v>
      </c>
      <c r="V166" s="198">
        <v>62</v>
      </c>
      <c r="W166" s="199">
        <v>142</v>
      </c>
      <c r="X166" s="196">
        <v>148</v>
      </c>
      <c r="Y166" s="200">
        <v>97</v>
      </c>
      <c r="Z166" s="198">
        <v>229</v>
      </c>
      <c r="AA166" s="196">
        <v>185</v>
      </c>
      <c r="AB166" s="172">
        <f t="shared" si="1623"/>
        <v>1940</v>
      </c>
      <c r="AC166" s="173">
        <f t="shared" si="1624"/>
        <v>1294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2.0121881108428195E-2</v>
      </c>
      <c r="BK166" s="130">
        <f t="shared" ref="BK166" si="1652">C166/C188</f>
        <v>0</v>
      </c>
      <c r="BL166" s="131">
        <f t="shared" ref="BL166" si="1653">D166/D188</f>
        <v>2.4661893396976928E-2</v>
      </c>
      <c r="BM166" s="132">
        <f t="shared" ref="BM166" si="1654">E166/E188</f>
        <v>4.0229885057471264E-3</v>
      </c>
      <c r="BN166" s="129">
        <f t="shared" ref="BN166" si="1655">F166/F188</f>
        <v>4.1647331786542924E-2</v>
      </c>
      <c r="BO166" s="130">
        <f t="shared" ref="BO166" si="1656">G166/G188</f>
        <v>1.1098779134295227E-2</v>
      </c>
      <c r="BP166" s="131">
        <f t="shared" ref="BP166" si="1657">H166/H188</f>
        <v>2.3727052303429166E-2</v>
      </c>
      <c r="BQ166" s="132">
        <f t="shared" ref="BQ166" si="1658">I166/I188</f>
        <v>1.0719476744186046E-2</v>
      </c>
      <c r="BR166" s="129">
        <f t="shared" ref="BR166" si="1659">J166/J188</f>
        <v>5.8013052936910807E-3</v>
      </c>
      <c r="BS166" s="130">
        <f t="shared" ref="BS166" si="1660">K166/K188</f>
        <v>2.6734104046242775E-2</v>
      </c>
      <c r="BT166" s="131">
        <f t="shared" ref="BT166" si="1661">L166/L188</f>
        <v>1.2630179481497895E-2</v>
      </c>
      <c r="BU166" s="129">
        <f t="shared" ref="BU166" si="1662">M166/M188</f>
        <v>2.3564064801178203E-2</v>
      </c>
      <c r="BV166" s="133">
        <f t="shared" ref="BV166" si="1663">N166/N188</f>
        <v>2.6467319931306191E-2</v>
      </c>
      <c r="BW166" s="134">
        <f t="shared" ref="BW166" si="1664">O166/O188</f>
        <v>2.3440726972325486E-2</v>
      </c>
      <c r="BX166" s="129">
        <f t="shared" ref="BX166" si="1665">P166/P188</f>
        <v>2.5450031036623216E-2</v>
      </c>
      <c r="BY166" s="130">
        <f t="shared" ref="BY166" si="1666">Q166/Q188</f>
        <v>3.1718444492722139E-2</v>
      </c>
      <c r="BZ166" s="131">
        <f t="shared" ref="BZ166" si="1667">R166/R188</f>
        <v>2.3295944779982744E-2</v>
      </c>
      <c r="CA166" s="132">
        <f t="shared" ref="CA166" si="1668">S166/S188</f>
        <v>1.5882352941176469E-2</v>
      </c>
      <c r="CB166" s="129">
        <f t="shared" ref="CB166" si="1669">T166/T188</f>
        <v>2.7777777777777776E-2</v>
      </c>
      <c r="CC166" s="130">
        <f t="shared" ref="CC166" si="1670">U166/U188</f>
        <v>5.0331125827814571E-2</v>
      </c>
      <c r="CD166" s="131">
        <f t="shared" ref="CD166" si="1671">V166/V188</f>
        <v>1.0508474576271187E-2</v>
      </c>
      <c r="CE166" s="132">
        <f t="shared" ref="CE166" si="1672">W166/W188</f>
        <v>2.1152986742142114E-2</v>
      </c>
      <c r="CF166" s="129">
        <f t="shared" ref="CF166" si="1673">X166/X188</f>
        <v>4.1042706600110924E-2</v>
      </c>
      <c r="CG166" s="130">
        <f t="shared" ref="CG166" si="1674">Y166/Y188</f>
        <v>4.1206457094307564E-2</v>
      </c>
      <c r="CH166" s="131">
        <f t="shared" ref="CH166" si="1675">Z166/Z188</f>
        <v>2.2539370078740156E-2</v>
      </c>
      <c r="CI166" s="129">
        <f t="shared" ref="CI166" si="1676">AA166/AA188</f>
        <v>1.5228844254198222E-2</v>
      </c>
      <c r="CJ166" s="135">
        <f t="shared" ref="CJ166" si="1677">AB166/AB188</f>
        <v>2.4461901219312292E-2</v>
      </c>
      <c r="CK166" s="136">
        <f t="shared" ref="CK166" si="1678">AC166/AC188</f>
        <v>1.6376222838123441E-2</v>
      </c>
    </row>
    <row r="167" spans="1:89" ht="15" thickTop="1" thickBot="1" x14ac:dyDescent="0.2">
      <c r="A167" s="137" t="s">
        <v>19</v>
      </c>
      <c r="B167" s="189">
        <v>324</v>
      </c>
      <c r="C167" s="190">
        <v>265</v>
      </c>
      <c r="D167" s="191">
        <v>86</v>
      </c>
      <c r="E167" s="192">
        <v>113</v>
      </c>
      <c r="F167" s="189">
        <v>425</v>
      </c>
      <c r="G167" s="193">
        <v>256</v>
      </c>
      <c r="H167" s="191">
        <v>380</v>
      </c>
      <c r="I167" s="192">
        <v>322</v>
      </c>
      <c r="J167" s="189">
        <v>39</v>
      </c>
      <c r="K167" s="193">
        <v>59</v>
      </c>
      <c r="L167" s="191">
        <v>110</v>
      </c>
      <c r="M167" s="189">
        <v>201</v>
      </c>
      <c r="N167" s="194">
        <v>440</v>
      </c>
      <c r="O167" s="195">
        <v>379</v>
      </c>
      <c r="P167" s="189">
        <v>271</v>
      </c>
      <c r="Q167" s="193">
        <v>194</v>
      </c>
      <c r="R167" s="191">
        <v>297</v>
      </c>
      <c r="S167" s="192">
        <v>196</v>
      </c>
      <c r="T167" s="189">
        <v>31</v>
      </c>
      <c r="U167" s="193">
        <v>51</v>
      </c>
      <c r="V167" s="191">
        <v>216</v>
      </c>
      <c r="W167" s="192">
        <v>226</v>
      </c>
      <c r="X167" s="189">
        <v>205</v>
      </c>
      <c r="Y167" s="193">
        <v>110</v>
      </c>
      <c r="Z167" s="191">
        <v>389</v>
      </c>
      <c r="AA167" s="189">
        <v>353</v>
      </c>
      <c r="AB167" s="172">
        <f t="shared" si="1623"/>
        <v>3213</v>
      </c>
      <c r="AC167" s="173">
        <f t="shared" si="1624"/>
        <v>2725</v>
      </c>
      <c r="AE167" s="269" t="s">
        <v>13</v>
      </c>
      <c r="AF167" s="20">
        <f t="shared" ref="AF167:BG167" si="1679">SUM(AF164:AF166)</f>
        <v>947</v>
      </c>
      <c r="AG167" s="21">
        <f t="shared" si="1679"/>
        <v>938</v>
      </c>
      <c r="AH167" s="20">
        <f t="shared" si="1679"/>
        <v>305</v>
      </c>
      <c r="AI167" s="21">
        <f t="shared" si="1679"/>
        <v>367</v>
      </c>
      <c r="AJ167" s="20">
        <f t="shared" si="1679"/>
        <v>1405</v>
      </c>
      <c r="AK167" s="21">
        <f t="shared" si="1679"/>
        <v>622</v>
      </c>
      <c r="AL167" s="20">
        <f t="shared" si="1679"/>
        <v>1428</v>
      </c>
      <c r="AM167" s="21">
        <f t="shared" si="1679"/>
        <v>1104</v>
      </c>
      <c r="AN167" s="20">
        <f t="shared" si="1679"/>
        <v>125</v>
      </c>
      <c r="AO167" s="21">
        <f t="shared" si="1679"/>
        <v>225</v>
      </c>
      <c r="AP167" s="20">
        <f t="shared" si="1679"/>
        <v>261</v>
      </c>
      <c r="AQ167" s="21">
        <f t="shared" si="1679"/>
        <v>791</v>
      </c>
      <c r="AR167" s="20">
        <f t="shared" si="1679"/>
        <v>1187</v>
      </c>
      <c r="AS167" s="21">
        <f t="shared" si="1679"/>
        <v>1169</v>
      </c>
      <c r="AT167" s="20">
        <f t="shared" si="1679"/>
        <v>633</v>
      </c>
      <c r="AU167" s="21">
        <f t="shared" si="1679"/>
        <v>426</v>
      </c>
      <c r="AV167" s="20">
        <f t="shared" si="1679"/>
        <v>878</v>
      </c>
      <c r="AW167" s="21">
        <f t="shared" si="1679"/>
        <v>632</v>
      </c>
      <c r="AX167" s="20">
        <f t="shared" si="1679"/>
        <v>117</v>
      </c>
      <c r="AY167" s="21">
        <f t="shared" si="1679"/>
        <v>127</v>
      </c>
      <c r="AZ167" s="20">
        <f t="shared" si="1679"/>
        <v>470</v>
      </c>
      <c r="BA167" s="21">
        <f t="shared" si="1679"/>
        <v>686</v>
      </c>
      <c r="BB167" s="20">
        <f t="shared" si="1679"/>
        <v>576</v>
      </c>
      <c r="BC167" s="21">
        <f t="shared" si="1679"/>
        <v>305</v>
      </c>
      <c r="BD167" s="20">
        <f t="shared" si="1679"/>
        <v>1030</v>
      </c>
      <c r="BE167" s="21">
        <f t="shared" si="1679"/>
        <v>1347</v>
      </c>
      <c r="BF167" s="174">
        <f t="shared" si="1679"/>
        <v>9362</v>
      </c>
      <c r="BG167" s="175">
        <f t="shared" si="1679"/>
        <v>8739</v>
      </c>
      <c r="BI167" s="137" t="s">
        <v>19</v>
      </c>
      <c r="BJ167" s="129">
        <f>B167/B188</f>
        <v>3.7254225595032768E-2</v>
      </c>
      <c r="BK167" s="130">
        <f t="shared" ref="BK167" si="1680">C167/C188</f>
        <v>2.9353123615418697E-2</v>
      </c>
      <c r="BL167" s="131">
        <f t="shared" ref="BL167" si="1681">D167/D188</f>
        <v>3.4208432776451872E-2</v>
      </c>
      <c r="BM167" s="132">
        <f t="shared" ref="BM167" si="1682">E167/E188</f>
        <v>3.247126436781609E-2</v>
      </c>
      <c r="BN167" s="129">
        <f t="shared" ref="BN167" si="1683">F167/F188</f>
        <v>4.9303944315545245E-2</v>
      </c>
      <c r="BO167" s="130">
        <f t="shared" ref="BO167" si="1684">G167/G188</f>
        <v>4.0589820833993977E-2</v>
      </c>
      <c r="BP167" s="131">
        <f t="shared" ref="BP167" si="1685">H167/H188</f>
        <v>3.2906130931763075E-2</v>
      </c>
      <c r="BQ167" s="132">
        <f t="shared" ref="BQ167" si="1686">I167/I188</f>
        <v>2.9251453488372093E-2</v>
      </c>
      <c r="BR167" s="129">
        <f t="shared" ref="BR167" si="1687">J167/J188</f>
        <v>2.8281363306744016E-2</v>
      </c>
      <c r="BS167" s="130">
        <f t="shared" ref="BS167" si="1688">K167/K188</f>
        <v>4.2630057803468208E-2</v>
      </c>
      <c r="BT167" s="131">
        <f t="shared" ref="BT167" si="1689">L167/L188</f>
        <v>2.4374030578329271E-2</v>
      </c>
      <c r="BU167" s="129">
        <f t="shared" ref="BU167" si="1690">M167/M188</f>
        <v>4.2289080580685881E-2</v>
      </c>
      <c r="BV167" s="133">
        <f t="shared" ref="BV167" si="1691">N167/N188</f>
        <v>4.444893423578139E-2</v>
      </c>
      <c r="BW167" s="134">
        <f t="shared" ref="BW167" si="1692">O167/O188</f>
        <v>3.9136720363486165E-2</v>
      </c>
      <c r="BX167" s="129">
        <f t="shared" ref="BX167" si="1693">P167/P188</f>
        <v>5.6072832609145459E-2</v>
      </c>
      <c r="BY167" s="130">
        <f t="shared" ref="BY167" si="1694">Q167/Q188</f>
        <v>4.2146426243754073E-2</v>
      </c>
      <c r="BZ167" s="131">
        <f t="shared" ref="BZ167" si="1695">R167/R188</f>
        <v>4.2709232096635033E-2</v>
      </c>
      <c r="CA167" s="132">
        <f t="shared" ref="CA167" si="1696">S167/S188</f>
        <v>2.8823529411764706E-2</v>
      </c>
      <c r="CB167" s="129">
        <f t="shared" ref="CB167" si="1697">T167/T188</f>
        <v>4.5321637426900582E-2</v>
      </c>
      <c r="CC167" s="130">
        <f t="shared" ref="CC167" si="1698">U167/U188</f>
        <v>6.7549668874172186E-2</v>
      </c>
      <c r="CD167" s="131">
        <f t="shared" ref="CD167" si="1699">V167/V188</f>
        <v>3.6610169491525422E-2</v>
      </c>
      <c r="CE167" s="132">
        <f t="shared" ref="CE167" si="1700">W167/W188</f>
        <v>3.3666021152986739E-2</v>
      </c>
      <c r="CF167" s="129">
        <f t="shared" ref="CF167" si="1701">X167/X188</f>
        <v>5.6849694952856349E-2</v>
      </c>
      <c r="CG167" s="130">
        <f t="shared" ref="CG167" si="1702">Y167/Y188</f>
        <v>4.6728971962616821E-2</v>
      </c>
      <c r="CH167" s="131">
        <f t="shared" ref="CH167" si="1703">Z167/Z188</f>
        <v>3.8287401574803148E-2</v>
      </c>
      <c r="CI167" s="129">
        <f t="shared" ref="CI167" si="1704">AA167/AA188</f>
        <v>2.9058281198551202E-2</v>
      </c>
      <c r="CJ167" s="135">
        <f t="shared" ref="CJ167" si="1705">AB167/AB188</f>
        <v>4.0513447741056904E-2</v>
      </c>
      <c r="CK167" s="136">
        <f t="shared" ref="CK167" si="1706">AC167/AC188</f>
        <v>3.4486249794348049E-2</v>
      </c>
    </row>
    <row r="168" spans="1:89" ht="14" thickTop="1" x14ac:dyDescent="0.15">
      <c r="A168" s="146" t="s">
        <v>20</v>
      </c>
      <c r="B168" s="196">
        <v>410</v>
      </c>
      <c r="C168" s="197">
        <v>434</v>
      </c>
      <c r="D168" s="198">
        <v>131</v>
      </c>
      <c r="E168" s="199">
        <v>181</v>
      </c>
      <c r="F168" s="196">
        <v>597</v>
      </c>
      <c r="G168" s="200">
        <v>350</v>
      </c>
      <c r="H168" s="198">
        <v>585</v>
      </c>
      <c r="I168" s="199">
        <v>489</v>
      </c>
      <c r="J168" s="196">
        <v>57</v>
      </c>
      <c r="K168" s="200">
        <v>89</v>
      </c>
      <c r="L168" s="198">
        <v>133</v>
      </c>
      <c r="M168" s="196">
        <v>289</v>
      </c>
      <c r="N168" s="201">
        <v>551</v>
      </c>
      <c r="O168" s="202">
        <v>512</v>
      </c>
      <c r="P168" s="196">
        <v>279</v>
      </c>
      <c r="Q168" s="200">
        <v>194</v>
      </c>
      <c r="R168" s="198">
        <v>431</v>
      </c>
      <c r="S168" s="199">
        <v>267</v>
      </c>
      <c r="T168" s="196">
        <v>67</v>
      </c>
      <c r="U168" s="200">
        <v>72</v>
      </c>
      <c r="V168" s="198">
        <v>257</v>
      </c>
      <c r="W168" s="199">
        <v>258</v>
      </c>
      <c r="X168" s="196">
        <v>279</v>
      </c>
      <c r="Y168" s="200">
        <v>140</v>
      </c>
      <c r="Z168" s="198">
        <v>452</v>
      </c>
      <c r="AA168" s="196">
        <v>555</v>
      </c>
      <c r="AB168" s="172">
        <f t="shared" si="1623"/>
        <v>4229</v>
      </c>
      <c r="AC168" s="173">
        <f t="shared" si="1624"/>
        <v>3830</v>
      </c>
      <c r="BI168" s="146" t="s">
        <v>20</v>
      </c>
      <c r="BJ168" s="129">
        <f>B168/B188</f>
        <v>4.7142692882603199E-2</v>
      </c>
      <c r="BK168" s="130">
        <f t="shared" ref="BK168" si="1707">C168/C188</f>
        <v>4.8072662826761189E-2</v>
      </c>
      <c r="BL168" s="131">
        <f t="shared" ref="BL168" si="1708">D168/D188</f>
        <v>5.2108194112967382E-2</v>
      </c>
      <c r="BM168" s="132">
        <f t="shared" ref="BM168" si="1709">E168/E188</f>
        <v>5.2011494252873561E-2</v>
      </c>
      <c r="BN168" s="129">
        <f t="shared" ref="BN168" si="1710">F168/F188</f>
        <v>6.9257540603248263E-2</v>
      </c>
      <c r="BO168" s="130">
        <f t="shared" ref="BO168" si="1711">G168/G188</f>
        <v>5.549389567147614E-2</v>
      </c>
      <c r="BP168" s="131">
        <f t="shared" ref="BP168" si="1712">H168/H188</f>
        <v>5.0658122618635261E-2</v>
      </c>
      <c r="BQ168" s="132">
        <f t="shared" ref="BQ168" si="1713">I168/I188</f>
        <v>4.4422238372093026E-2</v>
      </c>
      <c r="BR168" s="129">
        <f t="shared" ref="BR168" si="1714">J168/J188</f>
        <v>4.1334300217548949E-2</v>
      </c>
      <c r="BS168" s="130">
        <f t="shared" ref="BS168" si="1715">K168/K188</f>
        <v>6.4306358381502893E-2</v>
      </c>
      <c r="BT168" s="131">
        <f t="shared" ref="BT168" si="1716">L168/L188</f>
        <v>2.9470418790161754E-2</v>
      </c>
      <c r="BU168" s="129">
        <f t="shared" ref="BU168" si="1717">M168/M188</f>
        <v>6.080370292446876E-2</v>
      </c>
      <c r="BV168" s="133">
        <f t="shared" ref="BV168" si="1718">N168/N188</f>
        <v>5.5662188099808059E-2</v>
      </c>
      <c r="BW168" s="134">
        <f t="shared" ref="BW168" si="1719">O168/O188</f>
        <v>5.2870714580751758E-2</v>
      </c>
      <c r="BX168" s="129">
        <f t="shared" ref="BX168" si="1720">P168/P188</f>
        <v>5.7728119180633149E-2</v>
      </c>
      <c r="BY168" s="130">
        <f t="shared" ref="BY168" si="1721">Q168/Q188</f>
        <v>4.2146426243754073E-2</v>
      </c>
      <c r="BZ168" s="131">
        <f t="shared" ref="BZ168" si="1722">R168/R188</f>
        <v>6.1978717285015819E-2</v>
      </c>
      <c r="CA168" s="132">
        <f t="shared" ref="CA168" si="1723">S168/S188</f>
        <v>3.9264705882352945E-2</v>
      </c>
      <c r="CB168" s="129">
        <f t="shared" ref="CB168" si="1724">T168/T188</f>
        <v>9.7953216374269E-2</v>
      </c>
      <c r="CC168" s="130">
        <f t="shared" ref="CC168" si="1725">U168/U188</f>
        <v>9.5364238410596033E-2</v>
      </c>
      <c r="CD168" s="131">
        <f t="shared" ref="CD168" si="1726">V168/V188</f>
        <v>4.3559322033898305E-2</v>
      </c>
      <c r="CE168" s="132">
        <f t="shared" ref="CE168" si="1727">W168/W188</f>
        <v>3.8432891404737074E-2</v>
      </c>
      <c r="CF168" s="129">
        <f t="shared" ref="CF168" si="1728">X168/X188</f>
        <v>7.7371048252911814E-2</v>
      </c>
      <c r="CG168" s="130">
        <f t="shared" ref="CG168" si="1729">Y168/Y188</f>
        <v>5.9473237043330504E-2</v>
      </c>
      <c r="CH168" s="131">
        <f t="shared" ref="CH168" si="1730">Z168/Z188</f>
        <v>4.4488188976377956E-2</v>
      </c>
      <c r="CI168" s="129">
        <f t="shared" ref="CI168" si="1731">AA168/AA188</f>
        <v>4.5686532762594663E-2</v>
      </c>
      <c r="CJ168" s="135">
        <f t="shared" ref="CJ168" si="1732">AB168/AB188</f>
        <v>5.3324422812614271E-2</v>
      </c>
      <c r="CK168" s="136">
        <f t="shared" ref="CK168" si="1733">AC168/AC188</f>
        <v>4.8470582279762579E-2</v>
      </c>
    </row>
    <row r="169" spans="1:89" ht="14" thickBot="1" x14ac:dyDescent="0.2">
      <c r="A169" s="137" t="s">
        <v>21</v>
      </c>
      <c r="B169" s="189">
        <v>537</v>
      </c>
      <c r="C169" s="190">
        <v>504</v>
      </c>
      <c r="D169" s="191">
        <v>174</v>
      </c>
      <c r="E169" s="192">
        <v>186</v>
      </c>
      <c r="F169" s="189">
        <v>808</v>
      </c>
      <c r="G169" s="193">
        <v>272</v>
      </c>
      <c r="H169" s="191">
        <v>843</v>
      </c>
      <c r="I169" s="192">
        <v>615</v>
      </c>
      <c r="J169" s="189">
        <v>68</v>
      </c>
      <c r="K169" s="193">
        <v>136</v>
      </c>
      <c r="L169" s="191">
        <v>128</v>
      </c>
      <c r="M169" s="189">
        <v>502</v>
      </c>
      <c r="N169" s="194">
        <v>636</v>
      </c>
      <c r="O169" s="195">
        <v>657</v>
      </c>
      <c r="P169" s="189">
        <v>354</v>
      </c>
      <c r="Q169" s="193">
        <v>232</v>
      </c>
      <c r="R169" s="191">
        <v>447</v>
      </c>
      <c r="S169" s="192">
        <v>365</v>
      </c>
      <c r="T169" s="189">
        <v>50</v>
      </c>
      <c r="U169" s="193">
        <v>55</v>
      </c>
      <c r="V169" s="191">
        <v>213</v>
      </c>
      <c r="W169" s="192">
        <v>428</v>
      </c>
      <c r="X169" s="189">
        <v>297</v>
      </c>
      <c r="Y169" s="193">
        <v>165</v>
      </c>
      <c r="Z169" s="191">
        <v>578</v>
      </c>
      <c r="AA169" s="189">
        <v>792</v>
      </c>
      <c r="AB169" s="172">
        <f t="shared" si="1623"/>
        <v>5133</v>
      </c>
      <c r="AC169" s="173">
        <f t="shared" si="1624"/>
        <v>4909</v>
      </c>
      <c r="AE169" s="272" t="s">
        <v>85</v>
      </c>
      <c r="BI169" s="137" t="s">
        <v>21</v>
      </c>
      <c r="BJ169" s="129">
        <f>B169/B188</f>
        <v>6.1745429458433941E-2</v>
      </c>
      <c r="BK169" s="130">
        <f t="shared" ref="BK169" si="1734">C169/C188</f>
        <v>5.5826318121400091E-2</v>
      </c>
      <c r="BL169" s="131">
        <f t="shared" ref="BL169" si="1735">D169/D188</f>
        <v>6.9212410501193311E-2</v>
      </c>
      <c r="BM169" s="132">
        <f t="shared" ref="BM169" si="1736">E169/E188</f>
        <v>5.3448275862068968E-2</v>
      </c>
      <c r="BN169" s="129">
        <f t="shared" ref="BN169" si="1737">F169/F188</f>
        <v>9.3735498839907186E-2</v>
      </c>
      <c r="BO169" s="130">
        <f t="shared" ref="BO169" si="1738">G169/G188</f>
        <v>4.3126684636118601E-2</v>
      </c>
      <c r="BP169" s="131">
        <f t="shared" ref="BP169" si="1739">H169/H188</f>
        <v>7.2999653619674407E-2</v>
      </c>
      <c r="BQ169" s="132">
        <f t="shared" ref="BQ169" si="1740">I169/I188</f>
        <v>5.5868459302325583E-2</v>
      </c>
      <c r="BR169" s="129">
        <f t="shared" ref="BR169" si="1741">J169/J188</f>
        <v>4.9311094996374184E-2</v>
      </c>
      <c r="BS169" s="130">
        <f t="shared" ref="BS169" si="1742">K169/K188</f>
        <v>9.8265895953757232E-2</v>
      </c>
      <c r="BT169" s="131">
        <f t="shared" ref="BT169" si="1743">L169/L188</f>
        <v>2.8362508309328606E-2</v>
      </c>
      <c r="BU169" s="129">
        <f t="shared" ref="BU169" si="1744">M169/M188</f>
        <v>0.1056175047338523</v>
      </c>
      <c r="BV169" s="133">
        <f t="shared" ref="BV169" si="1745">N169/N188</f>
        <v>6.4248914031720381E-2</v>
      </c>
      <c r="BW169" s="134">
        <f t="shared" ref="BW169" si="1746">O169/O188</f>
        <v>6.7843866171003714E-2</v>
      </c>
      <c r="BX169" s="129">
        <f t="shared" ref="BX169" si="1747">P169/P188</f>
        <v>7.3246430788330236E-2</v>
      </c>
      <c r="BY169" s="130">
        <f t="shared" ref="BY169" si="1748">Q169/Q188</f>
        <v>5.0401911796654354E-2</v>
      </c>
      <c r="BZ169" s="131">
        <f t="shared" ref="BZ169" si="1749">R169/R188</f>
        <v>6.4279551337359797E-2</v>
      </c>
      <c r="CA169" s="132">
        <f t="shared" ref="CA169" si="1750">S169/S188</f>
        <v>5.3676470588235291E-2</v>
      </c>
      <c r="CB169" s="129">
        <f t="shared" ref="CB169" si="1751">T169/T188</f>
        <v>7.3099415204678359E-2</v>
      </c>
      <c r="CC169" s="130">
        <f t="shared" ref="CC169" si="1752">U169/U188</f>
        <v>7.2847682119205295E-2</v>
      </c>
      <c r="CD169" s="131">
        <f t="shared" ref="CD169" si="1753">V169/V188</f>
        <v>3.6101694915254237E-2</v>
      </c>
      <c r="CE169" s="132">
        <f t="shared" ref="CE169" si="1754">W169/W188</f>
        <v>6.3756889617160736E-2</v>
      </c>
      <c r="CF169" s="129">
        <f t="shared" ref="CF169" si="1755">X169/X188</f>
        <v>8.2362728785357733E-2</v>
      </c>
      <c r="CG169" s="130">
        <f t="shared" ref="CG169" si="1756">Y169/Y188</f>
        <v>7.0093457943925228E-2</v>
      </c>
      <c r="CH169" s="131">
        <f t="shared" ref="CH169" si="1757">Z169/Z188</f>
        <v>5.6889763779527557E-2</v>
      </c>
      <c r="CI169" s="129">
        <f t="shared" ref="CI169" si="1758">AA169/AA188</f>
        <v>6.5195917023378333E-2</v>
      </c>
      <c r="CJ169" s="135">
        <f t="shared" ref="CJ169" si="1759">AB169/AB188</f>
        <v>6.4723164411716494E-2</v>
      </c>
      <c r="CK169" s="136">
        <f t="shared" ref="CK169" si="1760">AC169/AC188</f>
        <v>6.212587164787324E-2</v>
      </c>
    </row>
    <row r="170" spans="1:89" ht="15" thickTop="1" thickBot="1" x14ac:dyDescent="0.2">
      <c r="A170" s="146" t="s">
        <v>22</v>
      </c>
      <c r="B170" s="196">
        <v>615</v>
      </c>
      <c r="C170" s="197">
        <v>714</v>
      </c>
      <c r="D170" s="198">
        <v>191</v>
      </c>
      <c r="E170" s="199">
        <v>178</v>
      </c>
      <c r="F170" s="196">
        <v>938</v>
      </c>
      <c r="G170" s="200">
        <v>247</v>
      </c>
      <c r="H170" s="198">
        <v>914</v>
      </c>
      <c r="I170" s="199">
        <v>699</v>
      </c>
      <c r="J170" s="196">
        <v>83</v>
      </c>
      <c r="K170" s="200">
        <v>217</v>
      </c>
      <c r="L170" s="198">
        <v>145</v>
      </c>
      <c r="M170" s="196">
        <v>624</v>
      </c>
      <c r="N170" s="201">
        <v>651</v>
      </c>
      <c r="O170" s="202">
        <v>796</v>
      </c>
      <c r="P170" s="196">
        <v>413</v>
      </c>
      <c r="Q170" s="200">
        <v>297</v>
      </c>
      <c r="R170" s="198">
        <v>661</v>
      </c>
      <c r="S170" s="199">
        <v>411</v>
      </c>
      <c r="T170" s="196">
        <v>43</v>
      </c>
      <c r="U170" s="200">
        <v>59</v>
      </c>
      <c r="V170" s="198">
        <v>260</v>
      </c>
      <c r="W170" s="199">
        <v>714</v>
      </c>
      <c r="X170" s="196">
        <v>286</v>
      </c>
      <c r="Y170" s="200">
        <v>184</v>
      </c>
      <c r="Z170" s="198">
        <v>699</v>
      </c>
      <c r="AA170" s="196">
        <v>998</v>
      </c>
      <c r="AB170" s="172">
        <f t="shared" si="1623"/>
        <v>5899</v>
      </c>
      <c r="AC170" s="173">
        <f t="shared" si="1624"/>
        <v>6138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7.0714039323904798E-2</v>
      </c>
      <c r="BK170" s="130">
        <f t="shared" ref="BK170" si="1761">C170/C188</f>
        <v>7.9087284005316796E-2</v>
      </c>
      <c r="BL170" s="131">
        <f t="shared" ref="BL170" si="1762">D170/D188</f>
        <v>7.5974542561654729E-2</v>
      </c>
      <c r="BM170" s="132">
        <f t="shared" ref="BM170" si="1763">E170/E188</f>
        <v>5.1149425287356325E-2</v>
      </c>
      <c r="BN170" s="129">
        <f t="shared" ref="BN170" si="1764">F170/F188</f>
        <v>0.10881670533642691</v>
      </c>
      <c r="BO170" s="130">
        <f t="shared" ref="BO170" si="1765">G170/G188</f>
        <v>3.9162834945298874E-2</v>
      </c>
      <c r="BP170" s="131">
        <f t="shared" ref="BP170" si="1766">H170/H188</f>
        <v>7.9147904399030133E-2</v>
      </c>
      <c r="BQ170" s="132">
        <f t="shared" ref="BQ170" si="1767">I170/I188</f>
        <v>6.3499273255813948E-2</v>
      </c>
      <c r="BR170" s="129">
        <f t="shared" ref="BR170" si="1768">J170/J188</f>
        <v>6.0188542422044959E-2</v>
      </c>
      <c r="BS170" s="130">
        <f t="shared" ref="BS170" si="1769">K170/K188</f>
        <v>0.15679190751445088</v>
      </c>
      <c r="BT170" s="131">
        <f t="shared" ref="BT170" si="1770">L170/L188</f>
        <v>3.2129403944161312E-2</v>
      </c>
      <c r="BU170" s="129">
        <f t="shared" ref="BU170" si="1771">M170/M188</f>
        <v>0.13128550389227855</v>
      </c>
      <c r="BV170" s="133">
        <f t="shared" ref="BV170" si="1772">N170/N188</f>
        <v>6.5764218607940197E-2</v>
      </c>
      <c r="BW170" s="134">
        <f t="shared" ref="BW170" si="1773">O170/O188</f>
        <v>8.2197439074762499E-2</v>
      </c>
      <c r="BX170" s="129">
        <f t="shared" ref="BX170" si="1774">P170/P188</f>
        <v>8.5454169253051937E-2</v>
      </c>
      <c r="BY170" s="130">
        <f t="shared" ref="BY170" si="1775">Q170/Q188</f>
        <v>6.4523137084510102E-2</v>
      </c>
      <c r="BZ170" s="131">
        <f t="shared" ref="BZ170" si="1776">R170/R188</f>
        <v>9.5053206787460459E-2</v>
      </c>
      <c r="CA170" s="132">
        <f t="shared" ref="CA170" si="1777">S170/S188</f>
        <v>6.0441176470588234E-2</v>
      </c>
      <c r="CB170" s="129">
        <f t="shared" ref="CB170" si="1778">T170/T188</f>
        <v>6.2865497076023388E-2</v>
      </c>
      <c r="CC170" s="130">
        <f t="shared" ref="CC170" si="1779">U170/U188</f>
        <v>7.8145695364238404E-2</v>
      </c>
      <c r="CD170" s="131">
        <f t="shared" ref="CD170" si="1780">V170/V188</f>
        <v>4.4067796610169491E-2</v>
      </c>
      <c r="CE170" s="132">
        <f t="shared" ref="CE170" si="1781">W170/W188</f>
        <v>0.10636079249217935</v>
      </c>
      <c r="CF170" s="129">
        <f t="shared" ref="CF170" si="1782">X170/X188</f>
        <v>7.9312257348863005E-2</v>
      </c>
      <c r="CG170" s="130">
        <f t="shared" ref="CG170" si="1783">Y170/Y188</f>
        <v>7.8164825828377235E-2</v>
      </c>
      <c r="CH170" s="131">
        <f t="shared" ref="CH170" si="1784">Z170/Z188</f>
        <v>6.8799212598425197E-2</v>
      </c>
      <c r="CI170" s="129">
        <f t="shared" ref="CI170" si="1785">AA170/AA188</f>
        <v>8.2153440895620683E-2</v>
      </c>
      <c r="CJ170" s="135">
        <f t="shared" ref="CJ170" si="1786">AB170/AB188</f>
        <v>7.4381832625115066E-2</v>
      </c>
      <c r="CK170" s="136">
        <f t="shared" ref="CK170" si="1787">AC170/AC188</f>
        <v>7.7679486692737013E-2</v>
      </c>
    </row>
    <row r="171" spans="1:89" ht="15" thickTop="1" thickBot="1" x14ac:dyDescent="0.2">
      <c r="A171" s="137" t="s">
        <v>23</v>
      </c>
      <c r="B171" s="189">
        <v>493</v>
      </c>
      <c r="C171" s="190">
        <v>596</v>
      </c>
      <c r="D171" s="191">
        <v>147</v>
      </c>
      <c r="E171" s="192">
        <v>188</v>
      </c>
      <c r="F171" s="189">
        <v>717</v>
      </c>
      <c r="G171" s="193">
        <v>199</v>
      </c>
      <c r="H171" s="191">
        <v>725</v>
      </c>
      <c r="I171" s="192">
        <v>564</v>
      </c>
      <c r="J171" s="189">
        <v>72</v>
      </c>
      <c r="K171" s="193">
        <v>122</v>
      </c>
      <c r="L171" s="191">
        <v>122</v>
      </c>
      <c r="M171" s="189">
        <v>439</v>
      </c>
      <c r="N171" s="194">
        <v>493</v>
      </c>
      <c r="O171" s="195">
        <v>890</v>
      </c>
      <c r="P171" s="189">
        <v>352</v>
      </c>
      <c r="Q171" s="193">
        <v>219</v>
      </c>
      <c r="R171" s="191">
        <v>552</v>
      </c>
      <c r="S171" s="192">
        <v>331</v>
      </c>
      <c r="T171" s="189">
        <v>24</v>
      </c>
      <c r="U171" s="193">
        <v>40</v>
      </c>
      <c r="V171" s="191">
        <v>263</v>
      </c>
      <c r="W171" s="192">
        <v>491</v>
      </c>
      <c r="X171" s="189">
        <v>249</v>
      </c>
      <c r="Y171" s="193">
        <v>112</v>
      </c>
      <c r="Z171" s="191">
        <v>666</v>
      </c>
      <c r="AA171" s="189">
        <v>787</v>
      </c>
      <c r="AB171" s="172">
        <f t="shared" si="1623"/>
        <v>4875</v>
      </c>
      <c r="AC171" s="173">
        <f t="shared" si="1624"/>
        <v>4978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5.6686213636886286E-2</v>
      </c>
      <c r="BK171" s="130">
        <f t="shared" ref="BK171" si="1788">C171/C188</f>
        <v>6.6016836508639792E-2</v>
      </c>
      <c r="BL171" s="131">
        <f t="shared" ref="BL171" si="1789">D171/D188</f>
        <v>5.8472553699284009E-2</v>
      </c>
      <c r="BM171" s="132">
        <f t="shared" ref="BM171" si="1790">E171/E188</f>
        <v>5.4022988505747126E-2</v>
      </c>
      <c r="BN171" s="129">
        <f t="shared" ref="BN171" si="1791">F171/F188</f>
        <v>8.317865429234339E-2</v>
      </c>
      <c r="BO171" s="130">
        <f t="shared" ref="BO171" si="1792">G171/G188</f>
        <v>3.1552243538925002E-2</v>
      </c>
      <c r="BP171" s="131">
        <f t="shared" ref="BP171" si="1793">H171/H188</f>
        <v>6.2781434014547971E-2</v>
      </c>
      <c r="BQ171" s="132">
        <f t="shared" ref="BQ171" si="1794">I171/I188</f>
        <v>5.1235465116279071E-2</v>
      </c>
      <c r="BR171" s="129">
        <f t="shared" ref="BR171" si="1795">J171/J188</f>
        <v>5.2211747643219723E-2</v>
      </c>
      <c r="BS171" s="130">
        <f t="shared" ref="BS171" si="1796">K171/K188</f>
        <v>8.8150289017341038E-2</v>
      </c>
      <c r="BT171" s="131">
        <f t="shared" ref="BT171" si="1797">L171/L188</f>
        <v>2.7033015732328827E-2</v>
      </c>
      <c r="BU171" s="129">
        <f t="shared" ref="BU171" si="1798">M171/M188</f>
        <v>9.2362718283189565E-2</v>
      </c>
      <c r="BV171" s="133">
        <f t="shared" ref="BV171" si="1799">N171/N188</f>
        <v>4.980301040509142E-2</v>
      </c>
      <c r="BW171" s="134">
        <f t="shared" ref="BW171" si="1800">O171/O188</f>
        <v>9.1904171829822384E-2</v>
      </c>
      <c r="BX171" s="129">
        <f t="shared" ref="BX171" si="1801">P171/P188</f>
        <v>7.2832609145458305E-2</v>
      </c>
      <c r="BY171" s="130">
        <f t="shared" ref="BY171" si="1802">Q171/Q188</f>
        <v>4.7577666739083209E-2</v>
      </c>
      <c r="BZ171" s="131">
        <f t="shared" ref="BZ171" si="1803">R171/R188</f>
        <v>7.9378774805867122E-2</v>
      </c>
      <c r="CA171" s="132">
        <f t="shared" ref="CA171" si="1804">S171/S188</f>
        <v>4.8676470588235293E-2</v>
      </c>
      <c r="CB171" s="129">
        <f t="shared" ref="CB171" si="1805">T171/T188</f>
        <v>3.5087719298245612E-2</v>
      </c>
      <c r="CC171" s="130">
        <f t="shared" ref="CC171" si="1806">U171/U188</f>
        <v>5.2980132450331126E-2</v>
      </c>
      <c r="CD171" s="131">
        <f t="shared" ref="CD171" si="1807">V171/V188</f>
        <v>4.4576271186440676E-2</v>
      </c>
      <c r="CE171" s="132">
        <f t="shared" ref="CE171" si="1808">W171/W188</f>
        <v>7.3141665425294211E-2</v>
      </c>
      <c r="CF171" s="129">
        <f t="shared" ref="CF171" si="1809">X171/X188</f>
        <v>6.9051580698835269E-2</v>
      </c>
      <c r="CG171" s="130">
        <f t="shared" ref="CG171" si="1810">Y171/Y188</f>
        <v>4.7578589634664402E-2</v>
      </c>
      <c r="CH171" s="131">
        <f t="shared" ref="CH171" si="1811">Z171/Z188</f>
        <v>6.5551181102362202E-2</v>
      </c>
      <c r="CI171" s="129">
        <f t="shared" ref="CI171" si="1812">AA171/AA188</f>
        <v>6.4784326638129733E-2</v>
      </c>
      <c r="CJ171" s="135">
        <f t="shared" ref="CJ171" si="1813">AB171/AB188</f>
        <v>6.1469983734096609E-2</v>
      </c>
      <c r="CK171" s="136">
        <f t="shared" ref="CK171" si="1814">AC171/AC188</f>
        <v>6.2999101459179668E-2</v>
      </c>
    </row>
    <row r="172" spans="1:89" ht="14" thickTop="1" x14ac:dyDescent="0.15">
      <c r="A172" s="146" t="s">
        <v>24</v>
      </c>
      <c r="B172" s="203">
        <v>527</v>
      </c>
      <c r="C172" s="197">
        <v>660</v>
      </c>
      <c r="D172" s="198">
        <v>162</v>
      </c>
      <c r="E172" s="199">
        <v>192</v>
      </c>
      <c r="F172" s="196">
        <v>631</v>
      </c>
      <c r="G172" s="200">
        <v>201</v>
      </c>
      <c r="H172" s="198">
        <v>724</v>
      </c>
      <c r="I172" s="199">
        <v>607</v>
      </c>
      <c r="J172" s="196">
        <v>70</v>
      </c>
      <c r="K172" s="200">
        <v>105</v>
      </c>
      <c r="L172" s="198">
        <v>129</v>
      </c>
      <c r="M172" s="196">
        <v>406</v>
      </c>
      <c r="N172" s="201">
        <v>505</v>
      </c>
      <c r="O172" s="204">
        <v>603</v>
      </c>
      <c r="P172" s="196">
        <v>366</v>
      </c>
      <c r="Q172" s="200">
        <v>194</v>
      </c>
      <c r="R172" s="198">
        <v>490</v>
      </c>
      <c r="S172" s="199">
        <v>342</v>
      </c>
      <c r="T172" s="196">
        <v>64</v>
      </c>
      <c r="U172" s="200">
        <v>36</v>
      </c>
      <c r="V172" s="198">
        <v>247</v>
      </c>
      <c r="W172" s="205">
        <v>549</v>
      </c>
      <c r="X172" s="196">
        <v>223</v>
      </c>
      <c r="Y172" s="200">
        <v>94</v>
      </c>
      <c r="Z172" s="198">
        <v>685</v>
      </c>
      <c r="AA172" s="196">
        <v>753</v>
      </c>
      <c r="AB172" s="172">
        <f t="shared" si="1623"/>
        <v>4823</v>
      </c>
      <c r="AC172" s="173">
        <f t="shared" si="1624"/>
        <v>4742</v>
      </c>
      <c r="AE172" s="275" t="str">
        <f>$AE$17</f>
        <v>17:00 - 17:59</v>
      </c>
      <c r="AF172" s="126">
        <f t="shared" ref="AF172:AU173" si="1815">SUMIF($A$9:$A$32,$AE172,B$164:B$187)</f>
        <v>590</v>
      </c>
      <c r="AG172" s="186">
        <f t="shared" si="1815"/>
        <v>518</v>
      </c>
      <c r="AH172" s="127">
        <f t="shared" si="1815"/>
        <v>174</v>
      </c>
      <c r="AI172" s="180">
        <f t="shared" si="1815"/>
        <v>226</v>
      </c>
      <c r="AJ172" s="126">
        <f t="shared" si="1815"/>
        <v>575</v>
      </c>
      <c r="AK172" s="128">
        <f t="shared" si="1815"/>
        <v>417</v>
      </c>
      <c r="AL172" s="127">
        <f t="shared" si="1815"/>
        <v>813</v>
      </c>
      <c r="AM172" s="180">
        <f t="shared" si="1815"/>
        <v>654</v>
      </c>
      <c r="AN172" s="126">
        <f t="shared" si="1815"/>
        <v>76</v>
      </c>
      <c r="AO172" s="128">
        <f t="shared" si="1815"/>
        <v>36</v>
      </c>
      <c r="AP172" s="127">
        <f t="shared" si="1815"/>
        <v>365</v>
      </c>
      <c r="AQ172" s="126">
        <f t="shared" si="1815"/>
        <v>178</v>
      </c>
      <c r="AR172" s="179">
        <f t="shared" si="1815"/>
        <v>702</v>
      </c>
      <c r="AS172" s="181">
        <f t="shared" si="1815"/>
        <v>563</v>
      </c>
      <c r="AT172" s="126">
        <f t="shared" si="1815"/>
        <v>294</v>
      </c>
      <c r="AU172" s="128">
        <f t="shared" si="1815"/>
        <v>347</v>
      </c>
      <c r="AV172" s="127">
        <f t="shared" ref="AP172:BE173" si="1816">SUMIF($A$9:$A$32,$AE172,R$164:R$187)</f>
        <v>400</v>
      </c>
      <c r="AW172" s="180">
        <f t="shared" si="1816"/>
        <v>519</v>
      </c>
      <c r="AX172" s="126">
        <f t="shared" si="1816"/>
        <v>58</v>
      </c>
      <c r="AY172" s="128">
        <f t="shared" si="1816"/>
        <v>49</v>
      </c>
      <c r="AZ172" s="127">
        <f t="shared" si="1816"/>
        <v>422</v>
      </c>
      <c r="BA172" s="180">
        <f t="shared" si="1816"/>
        <v>409</v>
      </c>
      <c r="BB172" s="126">
        <f t="shared" si="1816"/>
        <v>234</v>
      </c>
      <c r="BC172" s="128">
        <f t="shared" si="1816"/>
        <v>154</v>
      </c>
      <c r="BD172" s="184">
        <f t="shared" si="1816"/>
        <v>786</v>
      </c>
      <c r="BE172" s="185">
        <f t="shared" si="1816"/>
        <v>785</v>
      </c>
      <c r="BF172" s="170">
        <f>AF172+AH172+AJ172+AL172+AN172+AP172+AR172+AT172+AV172+AX172+AZ172+BB172+BD172</f>
        <v>5489</v>
      </c>
      <c r="BG172" s="171">
        <f>AG172+AI172+AK172+AM172+AO172+AQ172+AS172+AU172+AW172+AY172+BA172+BC172+BE172</f>
        <v>4855</v>
      </c>
      <c r="BI172" s="146" t="s">
        <v>24</v>
      </c>
      <c r="BJ172" s="129">
        <f>B172/B188</f>
        <v>6.0595607680809474E-2</v>
      </c>
      <c r="BK172" s="130">
        <f t="shared" ref="BK172" si="1817">C172/C188</f>
        <v>7.3105892778023929E-2</v>
      </c>
      <c r="BL172" s="131">
        <f t="shared" ref="BL172" si="1818">D172/D188</f>
        <v>6.4439140811455853E-2</v>
      </c>
      <c r="BM172" s="132">
        <f t="shared" ref="BM172" si="1819">E172/E188</f>
        <v>5.5172413793103448E-2</v>
      </c>
      <c r="BN172" s="129">
        <f t="shared" ref="BN172" si="1820">F172/F188</f>
        <v>7.3201856148491881E-2</v>
      </c>
      <c r="BO172" s="130">
        <f t="shared" ref="BO172" si="1821">G172/G188</f>
        <v>3.1869351514190583E-2</v>
      </c>
      <c r="BP172" s="131">
        <f t="shared" ref="BP172" si="1822">H172/H188</f>
        <v>6.2694838933148603E-2</v>
      </c>
      <c r="BQ172" s="132">
        <f t="shared" ref="BQ172" si="1823">I172/I188</f>
        <v>5.5141715116279071E-2</v>
      </c>
      <c r="BR172" s="129">
        <f t="shared" ref="BR172" si="1824">J172/J188</f>
        <v>5.0761421319796954E-2</v>
      </c>
      <c r="BS172" s="130">
        <f t="shared" ref="BS172" si="1825">K172/K188</f>
        <v>7.5867052023121384E-2</v>
      </c>
      <c r="BT172" s="131">
        <f t="shared" ref="BT172" si="1826">L172/L188</f>
        <v>2.8584090405495238E-2</v>
      </c>
      <c r="BU172" s="129">
        <f t="shared" ref="BU172" si="1827">M172/M188</f>
        <v>8.5419734904270989E-2</v>
      </c>
      <c r="BV172" s="133">
        <f t="shared" ref="BV172" si="1828">N172/N188</f>
        <v>5.101525406606728E-2</v>
      </c>
      <c r="BW172" s="134">
        <f t="shared" ref="BW172" si="1829">O172/O188</f>
        <v>6.2267657992565055E-2</v>
      </c>
      <c r="BX172" s="129">
        <f t="shared" ref="BX172" si="1830">P172/P188</f>
        <v>7.5729360645561766E-2</v>
      </c>
      <c r="BY172" s="130">
        <f t="shared" ref="BY172" si="1831">Q172/Q188</f>
        <v>4.2146426243754073E-2</v>
      </c>
      <c r="BZ172" s="131">
        <f t="shared" ref="BZ172" si="1832">R172/R188</f>
        <v>7.046304285303423E-2</v>
      </c>
      <c r="CA172" s="132">
        <f t="shared" ref="CA172" si="1833">S172/S188</f>
        <v>5.0294117647058822E-2</v>
      </c>
      <c r="CB172" s="129">
        <f t="shared" ref="CB172" si="1834">T172/T188</f>
        <v>9.3567251461988299E-2</v>
      </c>
      <c r="CC172" s="130">
        <f t="shared" ref="CC172" si="1835">U172/U188</f>
        <v>4.7682119205298017E-2</v>
      </c>
      <c r="CD172" s="131">
        <f t="shared" ref="CD172" si="1836">V172/V188</f>
        <v>4.1864406779661016E-2</v>
      </c>
      <c r="CE172" s="132">
        <f t="shared" ref="CE172" si="1837">W172/W188</f>
        <v>8.1781617756591693E-2</v>
      </c>
      <c r="CF172" s="129">
        <f t="shared" ref="CF172" si="1838">X172/X188</f>
        <v>6.1841375485302275E-2</v>
      </c>
      <c r="CG172" s="130">
        <f t="shared" ref="CG172" si="1839">Y172/Y188</f>
        <v>3.9932030586236192E-2</v>
      </c>
      <c r="CH172" s="131">
        <f t="shared" ref="CH172" si="1840">Z172/Z188</f>
        <v>6.742125984251969E-2</v>
      </c>
      <c r="CI172" s="129">
        <f t="shared" ref="CI172" si="1841">AA172/AA188</f>
        <v>6.198551201843925E-2</v>
      </c>
      <c r="CJ172" s="135">
        <f t="shared" ref="CJ172" si="1842">AB172/AB188</f>
        <v>6.0814303907599579E-2</v>
      </c>
      <c r="CK172" s="136">
        <f t="shared" ref="CK172" si="1843">AC172/AC188</f>
        <v>6.0012402394421453E-2</v>
      </c>
    </row>
    <row r="173" spans="1:89" x14ac:dyDescent="0.15">
      <c r="A173" s="137" t="s">
        <v>25</v>
      </c>
      <c r="B173" s="206">
        <v>495</v>
      </c>
      <c r="C173" s="190">
        <v>525</v>
      </c>
      <c r="D173" s="191">
        <v>160</v>
      </c>
      <c r="E173" s="192">
        <v>150</v>
      </c>
      <c r="F173" s="189">
        <v>517</v>
      </c>
      <c r="G173" s="193">
        <v>192</v>
      </c>
      <c r="H173" s="191">
        <v>834</v>
      </c>
      <c r="I173" s="192">
        <v>576</v>
      </c>
      <c r="J173" s="189">
        <v>52</v>
      </c>
      <c r="K173" s="190">
        <v>71</v>
      </c>
      <c r="L173" s="191">
        <v>155</v>
      </c>
      <c r="M173" s="189">
        <v>381</v>
      </c>
      <c r="N173" s="194">
        <v>507</v>
      </c>
      <c r="O173" s="207">
        <v>621</v>
      </c>
      <c r="P173" s="189">
        <v>319</v>
      </c>
      <c r="Q173" s="190">
        <v>217</v>
      </c>
      <c r="R173" s="191">
        <v>512</v>
      </c>
      <c r="S173" s="192">
        <v>328</v>
      </c>
      <c r="T173" s="198">
        <v>24</v>
      </c>
      <c r="U173" s="189">
        <v>34</v>
      </c>
      <c r="V173" s="191">
        <v>259</v>
      </c>
      <c r="W173" s="208">
        <v>470</v>
      </c>
      <c r="X173" s="189">
        <v>224</v>
      </c>
      <c r="Y173" s="193">
        <v>90</v>
      </c>
      <c r="Z173" s="191">
        <v>729</v>
      </c>
      <c r="AA173" s="189">
        <v>760</v>
      </c>
      <c r="AB173" s="172">
        <f t="shared" si="1623"/>
        <v>4787</v>
      </c>
      <c r="AC173" s="173">
        <f t="shared" si="1624"/>
        <v>4415</v>
      </c>
      <c r="AE173" s="277" t="str">
        <f>$AE$18</f>
        <v>18:00 - 18:59</v>
      </c>
      <c r="AF173" s="126">
        <f t="shared" si="1815"/>
        <v>733</v>
      </c>
      <c r="AG173" s="190">
        <f t="shared" si="1815"/>
        <v>709</v>
      </c>
      <c r="AH173" s="191">
        <f t="shared" si="1815"/>
        <v>158</v>
      </c>
      <c r="AI173" s="192">
        <f t="shared" si="1815"/>
        <v>312</v>
      </c>
      <c r="AJ173" s="278">
        <f t="shared" si="1815"/>
        <v>434</v>
      </c>
      <c r="AK173" s="193">
        <f t="shared" si="1815"/>
        <v>524</v>
      </c>
      <c r="AL173" s="191">
        <f t="shared" si="1815"/>
        <v>745</v>
      </c>
      <c r="AM173" s="192">
        <f t="shared" si="1815"/>
        <v>886</v>
      </c>
      <c r="AN173" s="278">
        <f t="shared" si="1815"/>
        <v>124</v>
      </c>
      <c r="AO173" s="193">
        <f t="shared" si="1815"/>
        <v>66</v>
      </c>
      <c r="AP173" s="191">
        <f t="shared" si="1816"/>
        <v>439</v>
      </c>
      <c r="AQ173" s="278">
        <f t="shared" si="1816"/>
        <v>168</v>
      </c>
      <c r="AR173" s="194">
        <f t="shared" si="1816"/>
        <v>680</v>
      </c>
      <c r="AS173" s="195">
        <f t="shared" si="1816"/>
        <v>644</v>
      </c>
      <c r="AT173" s="278">
        <f t="shared" si="1816"/>
        <v>230</v>
      </c>
      <c r="AU173" s="193">
        <f t="shared" si="1816"/>
        <v>418</v>
      </c>
      <c r="AV173" s="191">
        <f t="shared" si="1816"/>
        <v>286</v>
      </c>
      <c r="AW173" s="192">
        <f t="shared" si="1816"/>
        <v>638</v>
      </c>
      <c r="AX173" s="278">
        <f t="shared" si="1816"/>
        <v>39</v>
      </c>
      <c r="AY173" s="193">
        <f t="shared" si="1816"/>
        <v>41</v>
      </c>
      <c r="AZ173" s="191">
        <f t="shared" si="1816"/>
        <v>489</v>
      </c>
      <c r="BA173" s="192">
        <f t="shared" si="1816"/>
        <v>417</v>
      </c>
      <c r="BB173" s="278">
        <f t="shared" si="1816"/>
        <v>232</v>
      </c>
      <c r="BC173" s="193">
        <f t="shared" si="1816"/>
        <v>184</v>
      </c>
      <c r="BD173" s="191">
        <f t="shared" si="1816"/>
        <v>586</v>
      </c>
      <c r="BE173" s="278">
        <f t="shared" si="1816"/>
        <v>873</v>
      </c>
      <c r="BF173" s="172">
        <f>SUM(AF173,AH173,AJ173,AL173,AN173,AP173,AR173,AT173,AV173,AX173,AZ173,BB173,BD173)</f>
        <v>5175</v>
      </c>
      <c r="BG173" s="173">
        <f>SUM(AG173,AI173,AK173,AM173,AO173,AQ173,AS173,AU173,AW173,AY173,BA173,BC173,BE173)</f>
        <v>5880</v>
      </c>
      <c r="BI173" s="137" t="s">
        <v>25</v>
      </c>
      <c r="BJ173" s="129">
        <f>B173/B188</f>
        <v>5.6916177992411179E-2</v>
      </c>
      <c r="BK173" s="130">
        <f t="shared" ref="BK173" si="1844">C173/C188</f>
        <v>5.815241470979176E-2</v>
      </c>
      <c r="BL173" s="131">
        <f t="shared" ref="BL173" si="1845">D173/D188</f>
        <v>6.3643595863166272E-2</v>
      </c>
      <c r="BM173" s="132">
        <f t="shared" ref="BM173" si="1846">E173/E188</f>
        <v>4.3103448275862072E-2</v>
      </c>
      <c r="BN173" s="129">
        <f t="shared" ref="BN173" si="1847">F173/F188</f>
        <v>5.9976798143851505E-2</v>
      </c>
      <c r="BO173" s="130">
        <f t="shared" ref="BO173" si="1848">G173/G188</f>
        <v>3.0442365625495481E-2</v>
      </c>
      <c r="BP173" s="131">
        <f t="shared" ref="BP173" si="1849">H173/H188</f>
        <v>7.2220297887080009E-2</v>
      </c>
      <c r="BQ173" s="132">
        <f t="shared" ref="BQ173" si="1850">I173/I188</f>
        <v>5.232558139534884E-2</v>
      </c>
      <c r="BR173" s="129">
        <f t="shared" ref="BR173" si="1851">J173/J188</f>
        <v>3.7708484408992021E-2</v>
      </c>
      <c r="BS173" s="130">
        <f t="shared" ref="BS173" si="1852">K173/K188</f>
        <v>5.1300578034682083E-2</v>
      </c>
      <c r="BT173" s="131">
        <f t="shared" ref="BT173" si="1853">L173/L188</f>
        <v>3.4345224905827608E-2</v>
      </c>
      <c r="BU173" s="129">
        <f t="shared" ref="BU173" si="1854">M173/M188</f>
        <v>8.0159899011150851E-2</v>
      </c>
      <c r="BV173" s="133">
        <f t="shared" ref="BV173" si="1855">N173/N188</f>
        <v>5.1217294676229923E-2</v>
      </c>
      <c r="BW173" s="134">
        <f t="shared" ref="BW173" si="1856">O173/O188</f>
        <v>6.4126394052044608E-2</v>
      </c>
      <c r="BX173" s="129">
        <f t="shared" ref="BX173" si="1857">P173/P188</f>
        <v>6.6004552038071596E-2</v>
      </c>
      <c r="BY173" s="130">
        <f t="shared" ref="BY173" si="1858">Q173/Q188</f>
        <v>4.7143167499456878E-2</v>
      </c>
      <c r="BZ173" s="131">
        <f t="shared" ref="BZ173" si="1859">R173/R188</f>
        <v>7.3626689675007184E-2</v>
      </c>
      <c r="CA173" s="132">
        <f t="shared" ref="CA173" si="1860">S173/S188</f>
        <v>4.8235294117647057E-2</v>
      </c>
      <c r="CB173" s="129">
        <f t="shared" ref="CB173" si="1861">T173/T188</f>
        <v>3.5087719298245612E-2</v>
      </c>
      <c r="CC173" s="130">
        <f t="shared" ref="CC173" si="1862">U173/U188</f>
        <v>4.5033112582781455E-2</v>
      </c>
      <c r="CD173" s="131">
        <f t="shared" ref="CD173" si="1863">V173/V188</f>
        <v>4.3898305084745765E-2</v>
      </c>
      <c r="CE173" s="132">
        <f t="shared" ref="CE173" si="1864">W173/W188</f>
        <v>7.0013406822583044E-2</v>
      </c>
      <c r="CF173" s="129">
        <f t="shared" ref="CF173" si="1865">X173/X188</f>
        <v>6.2118691070438159E-2</v>
      </c>
      <c r="CG173" s="130">
        <f t="shared" ref="CG173" si="1866">Y173/Y188</f>
        <v>3.8232795242141036E-2</v>
      </c>
      <c r="CH173" s="131">
        <f t="shared" ref="CH173" si="1867">Z173/Z188</f>
        <v>7.1751968503937003E-2</v>
      </c>
      <c r="CI173" s="129">
        <f t="shared" ref="CI173" si="1868">AA173/AA188</f>
        <v>6.2561738557787294E-2</v>
      </c>
      <c r="CJ173" s="135">
        <f t="shared" ref="CJ173" si="1869">AB173/AB188</f>
        <v>6.0360371720024716E-2</v>
      </c>
      <c r="CK173" s="136">
        <f t="shared" ref="CK173" si="1870">AC173/AC188</f>
        <v>5.5874052419099686E-2</v>
      </c>
    </row>
    <row r="174" spans="1:89" ht="14" thickBot="1" x14ac:dyDescent="0.2">
      <c r="A174" s="146" t="s">
        <v>26</v>
      </c>
      <c r="B174" s="203">
        <v>434</v>
      </c>
      <c r="C174" s="197">
        <v>625</v>
      </c>
      <c r="D174" s="198">
        <v>160</v>
      </c>
      <c r="E174" s="199">
        <v>218</v>
      </c>
      <c r="F174" s="196">
        <v>372</v>
      </c>
      <c r="G174" s="200">
        <v>285</v>
      </c>
      <c r="H174" s="198">
        <v>703</v>
      </c>
      <c r="I174" s="199">
        <v>732</v>
      </c>
      <c r="J174" s="196">
        <v>65</v>
      </c>
      <c r="K174" s="197">
        <v>81</v>
      </c>
      <c r="L174" s="198">
        <v>164</v>
      </c>
      <c r="M174" s="196">
        <v>315</v>
      </c>
      <c r="N174" s="201">
        <v>472</v>
      </c>
      <c r="O174" s="204">
        <v>493</v>
      </c>
      <c r="P174" s="196">
        <v>285</v>
      </c>
      <c r="Q174" s="197">
        <v>238</v>
      </c>
      <c r="R174" s="198">
        <v>499</v>
      </c>
      <c r="S174" s="199">
        <v>384</v>
      </c>
      <c r="T174" s="196">
        <v>23</v>
      </c>
      <c r="U174" s="200">
        <v>36</v>
      </c>
      <c r="V174" s="198">
        <v>283</v>
      </c>
      <c r="W174" s="205">
        <v>425</v>
      </c>
      <c r="X174" s="196">
        <v>198</v>
      </c>
      <c r="Y174" s="200">
        <v>102</v>
      </c>
      <c r="Z174" s="198">
        <v>687</v>
      </c>
      <c r="AA174" s="196">
        <v>855</v>
      </c>
      <c r="AB174" s="172">
        <f t="shared" si="1623"/>
        <v>4345</v>
      </c>
      <c r="AC174" s="173">
        <f t="shared" si="1624"/>
        <v>4789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4.990226514890192E-2</v>
      </c>
      <c r="BK174" s="130">
        <f t="shared" ref="BK174" si="1871">C174/C188</f>
        <v>6.9229065130704481E-2</v>
      </c>
      <c r="BL174" s="131">
        <f t="shared" ref="BL174" si="1872">D174/D188</f>
        <v>6.3643595863166272E-2</v>
      </c>
      <c r="BM174" s="132">
        <f t="shared" ref="BM174" si="1873">E174/E188</f>
        <v>6.2643678160919536E-2</v>
      </c>
      <c r="BN174" s="129">
        <f t="shared" ref="BN174" si="1874">F174/F188</f>
        <v>4.3155452436194897E-2</v>
      </c>
      <c r="BO174" s="130">
        <f t="shared" ref="BO174" si="1875">G174/G188</f>
        <v>4.5187886475344857E-2</v>
      </c>
      <c r="BP174" s="131">
        <f t="shared" ref="BP174" si="1876">H174/H188</f>
        <v>6.087634222376169E-2</v>
      </c>
      <c r="BQ174" s="132">
        <f t="shared" ref="BQ174" si="1877">I174/I188</f>
        <v>6.6497093023255807E-2</v>
      </c>
      <c r="BR174" s="129">
        <f t="shared" ref="BR174" si="1878">J174/J188</f>
        <v>4.7135605511240027E-2</v>
      </c>
      <c r="BS174" s="130">
        <f t="shared" ref="BS174" si="1879">K174/K188</f>
        <v>5.852601156069364E-2</v>
      </c>
      <c r="BT174" s="131">
        <f t="shared" ref="BT174" si="1880">L174/L188</f>
        <v>3.6339463771327275E-2</v>
      </c>
      <c r="BU174" s="129">
        <f t="shared" ref="BU174" si="1881">M174/M188</f>
        <v>6.6273932253313697E-2</v>
      </c>
      <c r="BV174" s="133">
        <f t="shared" ref="BV174" si="1882">N174/N188</f>
        <v>4.7681583998383674E-2</v>
      </c>
      <c r="BW174" s="134">
        <f t="shared" ref="BW174" si="1883">O174/O188</f>
        <v>5.0908715406856674E-2</v>
      </c>
      <c r="BX174" s="129">
        <f t="shared" ref="BX174" si="1884">P174/P188</f>
        <v>5.8969584109248914E-2</v>
      </c>
      <c r="BY174" s="130">
        <f t="shared" ref="BY174" si="1885">Q174/Q188</f>
        <v>5.1705409515533346E-2</v>
      </c>
      <c r="BZ174" s="131">
        <f t="shared" ref="BZ174" si="1886">R174/R188</f>
        <v>7.1757262007477715E-2</v>
      </c>
      <c r="CA174" s="132">
        <f t="shared" ref="CA174" si="1887">S174/S188</f>
        <v>5.647058823529412E-2</v>
      </c>
      <c r="CB174" s="129">
        <f t="shared" ref="CB174" si="1888">T174/T188</f>
        <v>3.3625730994152045E-2</v>
      </c>
      <c r="CC174" s="130">
        <f t="shared" ref="CC174" si="1889">U174/U188</f>
        <v>4.7682119205298017E-2</v>
      </c>
      <c r="CD174" s="131">
        <f t="shared" ref="CD174" si="1890">V174/V188</f>
        <v>4.7966101694915254E-2</v>
      </c>
      <c r="CE174" s="132">
        <f t="shared" ref="CE174" si="1891">W174/W188</f>
        <v>6.3309995531059135E-2</v>
      </c>
      <c r="CF174" s="129">
        <f t="shared" ref="CF174" si="1892">X174/X188</f>
        <v>5.4908485856905158E-2</v>
      </c>
      <c r="CG174" s="130">
        <f t="shared" ref="CG174" si="1893">Y174/Y188</f>
        <v>4.333050127442651E-2</v>
      </c>
      <c r="CH174" s="131">
        <f t="shared" ref="CH174" si="1894">Z174/Z188</f>
        <v>6.7618110236220469E-2</v>
      </c>
      <c r="CI174" s="129">
        <f t="shared" ref="CI174" si="1895">AA174/AA188</f>
        <v>7.0381955877510699E-2</v>
      </c>
      <c r="CJ174" s="135">
        <f t="shared" ref="CJ174" si="1896">AB174/AB188</f>
        <v>5.4787093194799956E-2</v>
      </c>
      <c r="CK174" s="136">
        <f t="shared" ref="CK174" si="1897">AC174/AC188</f>
        <v>6.0607211106470757E-2</v>
      </c>
    </row>
    <row r="175" spans="1:89" ht="15" thickTop="1" thickBot="1" x14ac:dyDescent="0.2">
      <c r="A175" s="137" t="s">
        <v>27</v>
      </c>
      <c r="B175" s="206">
        <v>517</v>
      </c>
      <c r="C175" s="190">
        <v>499</v>
      </c>
      <c r="D175" s="191">
        <v>179</v>
      </c>
      <c r="E175" s="192">
        <v>217</v>
      </c>
      <c r="F175" s="189">
        <v>416</v>
      </c>
      <c r="G175" s="193">
        <v>260</v>
      </c>
      <c r="H175" s="191">
        <v>742</v>
      </c>
      <c r="I175" s="192">
        <v>654</v>
      </c>
      <c r="J175" s="189">
        <v>73</v>
      </c>
      <c r="K175" s="190">
        <v>58</v>
      </c>
      <c r="L175" s="191">
        <v>233</v>
      </c>
      <c r="M175" s="189">
        <v>222</v>
      </c>
      <c r="N175" s="194">
        <v>518</v>
      </c>
      <c r="O175" s="207">
        <v>496</v>
      </c>
      <c r="P175" s="189">
        <v>316</v>
      </c>
      <c r="Q175" s="190">
        <v>214</v>
      </c>
      <c r="R175" s="191">
        <v>437</v>
      </c>
      <c r="S175" s="192">
        <v>367</v>
      </c>
      <c r="T175" s="189">
        <v>57</v>
      </c>
      <c r="U175" s="193">
        <v>40</v>
      </c>
      <c r="V175" s="191">
        <v>363</v>
      </c>
      <c r="W175" s="208">
        <v>375</v>
      </c>
      <c r="X175" s="189">
        <v>200</v>
      </c>
      <c r="Y175" s="193">
        <v>111</v>
      </c>
      <c r="Z175" s="191">
        <v>706</v>
      </c>
      <c r="AA175" s="189">
        <v>823</v>
      </c>
      <c r="AB175" s="172">
        <f t="shared" si="1623"/>
        <v>4757</v>
      </c>
      <c r="AC175" s="173">
        <f t="shared" si="1624"/>
        <v>4336</v>
      </c>
      <c r="AE175" s="269" t="s">
        <v>13</v>
      </c>
      <c r="AF175" s="20">
        <f t="shared" ref="AF175:BG175" si="1898">SUM(AF172:AF174)</f>
        <v>1323</v>
      </c>
      <c r="AG175" s="21">
        <f t="shared" si="1898"/>
        <v>1227</v>
      </c>
      <c r="AH175" s="20">
        <f t="shared" si="1898"/>
        <v>332</v>
      </c>
      <c r="AI175" s="21">
        <f t="shared" si="1898"/>
        <v>538</v>
      </c>
      <c r="AJ175" s="20">
        <f t="shared" si="1898"/>
        <v>1009</v>
      </c>
      <c r="AK175" s="21">
        <f t="shared" si="1898"/>
        <v>941</v>
      </c>
      <c r="AL175" s="20">
        <f t="shared" si="1898"/>
        <v>1558</v>
      </c>
      <c r="AM175" s="21">
        <f t="shared" si="1898"/>
        <v>1540</v>
      </c>
      <c r="AN175" s="20">
        <f t="shared" si="1898"/>
        <v>200</v>
      </c>
      <c r="AO175" s="21">
        <f t="shared" si="1898"/>
        <v>102</v>
      </c>
      <c r="AP175" s="20">
        <f t="shared" si="1898"/>
        <v>804</v>
      </c>
      <c r="AQ175" s="21">
        <f t="shared" si="1898"/>
        <v>346</v>
      </c>
      <c r="AR175" s="20">
        <f t="shared" si="1898"/>
        <v>1382</v>
      </c>
      <c r="AS175" s="21">
        <f t="shared" si="1898"/>
        <v>1207</v>
      </c>
      <c r="AT175" s="20">
        <f t="shared" si="1898"/>
        <v>524</v>
      </c>
      <c r="AU175" s="21">
        <f t="shared" si="1898"/>
        <v>765</v>
      </c>
      <c r="AV175" s="20">
        <f t="shared" si="1898"/>
        <v>686</v>
      </c>
      <c r="AW175" s="21">
        <f t="shared" si="1898"/>
        <v>1157</v>
      </c>
      <c r="AX175" s="20">
        <f t="shared" si="1898"/>
        <v>97</v>
      </c>
      <c r="AY175" s="21">
        <f t="shared" si="1898"/>
        <v>90</v>
      </c>
      <c r="AZ175" s="20">
        <f t="shared" si="1898"/>
        <v>911</v>
      </c>
      <c r="BA175" s="21">
        <f t="shared" si="1898"/>
        <v>826</v>
      </c>
      <c r="BB175" s="20">
        <f t="shared" si="1898"/>
        <v>466</v>
      </c>
      <c r="BC175" s="21">
        <f t="shared" si="1898"/>
        <v>338</v>
      </c>
      <c r="BD175" s="20">
        <f t="shared" si="1898"/>
        <v>1372</v>
      </c>
      <c r="BE175" s="21">
        <f t="shared" si="1898"/>
        <v>1658</v>
      </c>
      <c r="BF175" s="174">
        <f t="shared" si="1898"/>
        <v>10664</v>
      </c>
      <c r="BG175" s="175">
        <f t="shared" si="1898"/>
        <v>10735</v>
      </c>
      <c r="BI175" s="137" t="s">
        <v>27</v>
      </c>
      <c r="BJ175" s="129">
        <f>B175/B188</f>
        <v>5.9445785903185007E-2</v>
      </c>
      <c r="BK175" s="130">
        <f t="shared" ref="BK175" si="1899">C175/C188</f>
        <v>5.527248560035445E-2</v>
      </c>
      <c r="BL175" s="131">
        <f t="shared" ref="BL175" si="1900">D175/D188</f>
        <v>7.1201272871917257E-2</v>
      </c>
      <c r="BM175" s="132">
        <f t="shared" ref="BM175" si="1901">E175/E188</f>
        <v>6.2356321839080457E-2</v>
      </c>
      <c r="BN175" s="129">
        <f t="shared" ref="BN175" si="1902">F175/F188</f>
        <v>4.8259860788863108E-2</v>
      </c>
      <c r="BO175" s="130">
        <f t="shared" ref="BO175" si="1903">G175/G188</f>
        <v>4.1224036784525131E-2</v>
      </c>
      <c r="BP175" s="131">
        <f t="shared" ref="BP175" si="1904">H175/H188</f>
        <v>6.425355039833737E-2</v>
      </c>
      <c r="BQ175" s="132">
        <f t="shared" ref="BQ175" si="1905">I175/I188</f>
        <v>5.9411337209302327E-2</v>
      </c>
      <c r="BR175" s="129">
        <f t="shared" ref="BR175" si="1906">J175/J188</f>
        <v>5.2936910804931112E-2</v>
      </c>
      <c r="BS175" s="130">
        <f t="shared" ref="BS175" si="1907">K175/K188</f>
        <v>4.1907514450867052E-2</v>
      </c>
      <c r="BT175" s="131">
        <f t="shared" ref="BT175" si="1908">L175/L188</f>
        <v>5.1628628406824729E-2</v>
      </c>
      <c r="BU175" s="129">
        <f t="shared" ref="BU175" si="1909">M175/M188</f>
        <v>4.6707342730906792E-2</v>
      </c>
      <c r="BV175" s="133">
        <f t="shared" ref="BV175" si="1910">N175/N188</f>
        <v>5.232851803212446E-2</v>
      </c>
      <c r="BW175" s="134">
        <f t="shared" ref="BW175" si="1911">O175/O188</f>
        <v>5.1218504750103262E-2</v>
      </c>
      <c r="BX175" s="129">
        <f t="shared" ref="BX175" si="1912">P175/P188</f>
        <v>6.5383819573763713E-2</v>
      </c>
      <c r="BY175" s="130">
        <f t="shared" ref="BY175" si="1913">Q175/Q188</f>
        <v>4.6491418640017379E-2</v>
      </c>
      <c r="BZ175" s="131">
        <f t="shared" ref="BZ175" si="1914">R175/R188</f>
        <v>6.2841530054644809E-2</v>
      </c>
      <c r="CA175" s="132">
        <f t="shared" ref="CA175" si="1915">S175/S188</f>
        <v>5.3970588235294117E-2</v>
      </c>
      <c r="CB175" s="129">
        <f t="shared" ref="CB175" si="1916">T175/T188</f>
        <v>8.3333333333333329E-2</v>
      </c>
      <c r="CC175" s="130">
        <f t="shared" ref="CC175" si="1917">U175/U188</f>
        <v>5.2980132450331126E-2</v>
      </c>
      <c r="CD175" s="131">
        <f t="shared" ref="CD175" si="1918">V175/V188</f>
        <v>6.1525423728813561E-2</v>
      </c>
      <c r="CE175" s="132">
        <f t="shared" ref="CE175" si="1919">W175/W188</f>
        <v>5.586176076269924E-2</v>
      </c>
      <c r="CF175" s="129">
        <f t="shared" ref="CF175" si="1920">X175/X188</f>
        <v>5.5463117027176927E-2</v>
      </c>
      <c r="CG175" s="130">
        <f t="shared" ref="CG175" si="1921">Y175/Y188</f>
        <v>4.7153780798640611E-2</v>
      </c>
      <c r="CH175" s="131">
        <f t="shared" ref="CH175" si="1922">Z175/Z188</f>
        <v>6.9488188976377957E-2</v>
      </c>
      <c r="CI175" s="129">
        <f t="shared" ref="CI175" si="1923">AA175/AA188</f>
        <v>6.774777741191966E-2</v>
      </c>
      <c r="CJ175" s="135">
        <f t="shared" ref="CJ175" si="1924">AB175/AB188</f>
        <v>5.998209489704566E-2</v>
      </c>
      <c r="CK175" s="136">
        <f t="shared" ref="CK175" si="1925">AC175/AC188</f>
        <v>5.4874267562676389E-2</v>
      </c>
    </row>
    <row r="176" spans="1:89" ht="14" thickTop="1" x14ac:dyDescent="0.15">
      <c r="A176" s="146" t="s">
        <v>28</v>
      </c>
      <c r="B176" s="203">
        <v>549</v>
      </c>
      <c r="C176" s="197">
        <v>684</v>
      </c>
      <c r="D176" s="198">
        <v>192</v>
      </c>
      <c r="E176" s="199">
        <v>238</v>
      </c>
      <c r="F176" s="196">
        <v>418</v>
      </c>
      <c r="G176" s="200">
        <v>435</v>
      </c>
      <c r="H176" s="198">
        <v>745</v>
      </c>
      <c r="I176" s="199">
        <v>720</v>
      </c>
      <c r="J176" s="196">
        <v>79</v>
      </c>
      <c r="K176" s="197">
        <v>56</v>
      </c>
      <c r="L176" s="198">
        <v>298</v>
      </c>
      <c r="M176" s="196">
        <v>227</v>
      </c>
      <c r="N176" s="201">
        <v>600</v>
      </c>
      <c r="O176" s="204">
        <v>527</v>
      </c>
      <c r="P176" s="196">
        <v>348</v>
      </c>
      <c r="Q176" s="197">
        <v>287</v>
      </c>
      <c r="R176" s="198">
        <v>400</v>
      </c>
      <c r="S176" s="199">
        <v>466</v>
      </c>
      <c r="T176" s="196">
        <v>40</v>
      </c>
      <c r="U176" s="200">
        <v>32</v>
      </c>
      <c r="V176" s="198">
        <v>374</v>
      </c>
      <c r="W176" s="205">
        <v>446</v>
      </c>
      <c r="X176" s="196">
        <v>224</v>
      </c>
      <c r="Y176" s="200">
        <v>149</v>
      </c>
      <c r="Z176" s="198">
        <v>822</v>
      </c>
      <c r="AA176" s="196">
        <v>809</v>
      </c>
      <c r="AB176" s="172">
        <f t="shared" si="1623"/>
        <v>5089</v>
      </c>
      <c r="AC176" s="173">
        <f t="shared" si="1624"/>
        <v>5076</v>
      </c>
      <c r="BI176" s="146" t="s">
        <v>28</v>
      </c>
      <c r="BJ176" s="129">
        <f>B176/B188</f>
        <v>6.3125215591583309E-2</v>
      </c>
      <c r="BK176" s="130">
        <f t="shared" ref="BK176" si="1926">C176/C188</f>
        <v>7.5764288879042976E-2</v>
      </c>
      <c r="BL176" s="131">
        <f t="shared" ref="BL176" si="1927">D176/D188</f>
        <v>7.6372315035799526E-2</v>
      </c>
      <c r="BM176" s="132">
        <f t="shared" ref="BM176" si="1928">E176/E188</f>
        <v>6.8390804597701152E-2</v>
      </c>
      <c r="BN176" s="129">
        <f t="shared" ref="BN176" si="1929">F176/F188</f>
        <v>4.849187935034803E-2</v>
      </c>
      <c r="BO176" s="130">
        <f t="shared" ref="BO176" si="1930">G176/G188</f>
        <v>6.8970984620263201E-2</v>
      </c>
      <c r="BP176" s="131">
        <f t="shared" ref="BP176" si="1931">H176/H188</f>
        <v>6.4513335642535502E-2</v>
      </c>
      <c r="BQ176" s="132">
        <f t="shared" ref="BQ176" si="1932">I176/I188</f>
        <v>6.5406976744186052E-2</v>
      </c>
      <c r="BR176" s="129">
        <f t="shared" ref="BR176" si="1933">J176/J188</f>
        <v>5.728788977519942E-2</v>
      </c>
      <c r="BS176" s="130">
        <f t="shared" ref="BS176" si="1934">K176/K188</f>
        <v>4.046242774566474E-2</v>
      </c>
      <c r="BT176" s="131">
        <f t="shared" ref="BT176" si="1935">L176/L188</f>
        <v>6.6031464657655664E-2</v>
      </c>
      <c r="BU176" s="129">
        <f t="shared" ref="BU176" si="1936">M176/M188</f>
        <v>4.7759309909530825E-2</v>
      </c>
      <c r="BV176" s="133">
        <f t="shared" ref="BV176" si="1937">N176/N188</f>
        <v>6.061218304879281E-2</v>
      </c>
      <c r="BW176" s="134">
        <f t="shared" ref="BW176" si="1938">O176/O188</f>
        <v>5.4419661296984716E-2</v>
      </c>
      <c r="BX176" s="129">
        <f t="shared" ref="BX176" si="1939">P176/P188</f>
        <v>7.2004965859714457E-2</v>
      </c>
      <c r="BY176" s="130">
        <f t="shared" ref="BY176" si="1940">Q176/Q188</f>
        <v>6.2350640886378449E-2</v>
      </c>
      <c r="BZ176" s="131">
        <f t="shared" ref="BZ176" si="1941">R176/R188</f>
        <v>5.7520851308599366E-2</v>
      </c>
      <c r="CA176" s="132">
        <f t="shared" ref="CA176" si="1942">S176/S188</f>
        <v>6.852941176470588E-2</v>
      </c>
      <c r="CB176" s="129">
        <f t="shared" ref="CB176" si="1943">T176/T188</f>
        <v>5.8479532163742687E-2</v>
      </c>
      <c r="CC176" s="130">
        <f t="shared" ref="CC176" si="1944">U176/U188</f>
        <v>4.2384105960264901E-2</v>
      </c>
      <c r="CD176" s="131">
        <f t="shared" ref="CD176" si="1945">V176/V188</f>
        <v>6.3389830508474576E-2</v>
      </c>
      <c r="CE176" s="132">
        <f t="shared" ref="CE176" si="1946">W176/W188</f>
        <v>6.6438254133770303E-2</v>
      </c>
      <c r="CF176" s="129">
        <f t="shared" ref="CF176" si="1947">X176/X188</f>
        <v>6.2118691070438159E-2</v>
      </c>
      <c r="CG176" s="130">
        <f t="shared" ref="CG176" si="1948">Y176/Y188</f>
        <v>6.3296516567544606E-2</v>
      </c>
      <c r="CH176" s="131">
        <f t="shared" ref="CH176" si="1949">Z176/Z188</f>
        <v>8.0905511811023623E-2</v>
      </c>
      <c r="CI176" s="129">
        <f t="shared" ref="CI176" si="1950">AA176/AA188</f>
        <v>6.6595324333223571E-2</v>
      </c>
      <c r="CJ176" s="135">
        <f t="shared" ref="CJ176" si="1951">AB176/AB188</f>
        <v>6.4168358404680548E-2</v>
      </c>
      <c r="CK176" s="136">
        <f t="shared" ref="CK176" si="1952">AC176/AC188</f>
        <v>6.4239340901325034E-2</v>
      </c>
    </row>
    <row r="177" spans="1:89" x14ac:dyDescent="0.15">
      <c r="A177" s="137" t="s">
        <v>29</v>
      </c>
      <c r="B177" s="206">
        <v>723</v>
      </c>
      <c r="C177" s="190">
        <v>631</v>
      </c>
      <c r="D177" s="191">
        <v>165</v>
      </c>
      <c r="E177" s="192">
        <v>255</v>
      </c>
      <c r="F177" s="189">
        <v>504</v>
      </c>
      <c r="G177" s="193">
        <v>459</v>
      </c>
      <c r="H177" s="191">
        <v>840</v>
      </c>
      <c r="I177" s="192">
        <v>772</v>
      </c>
      <c r="J177" s="189">
        <v>76</v>
      </c>
      <c r="K177" s="190">
        <v>73</v>
      </c>
      <c r="L177" s="191">
        <v>391</v>
      </c>
      <c r="M177" s="189">
        <v>253</v>
      </c>
      <c r="N177" s="194">
        <v>645</v>
      </c>
      <c r="O177" s="207">
        <v>606</v>
      </c>
      <c r="P177" s="189">
        <v>323</v>
      </c>
      <c r="Q177" s="190">
        <v>319</v>
      </c>
      <c r="R177" s="191">
        <v>439</v>
      </c>
      <c r="S177" s="192">
        <v>565</v>
      </c>
      <c r="T177" s="189">
        <v>45</v>
      </c>
      <c r="U177" s="193">
        <v>55</v>
      </c>
      <c r="V177" s="191">
        <v>388</v>
      </c>
      <c r="W177" s="208">
        <v>503</v>
      </c>
      <c r="X177" s="189">
        <v>196</v>
      </c>
      <c r="Y177" s="193">
        <v>152</v>
      </c>
      <c r="Z177" s="191">
        <v>787</v>
      </c>
      <c r="AA177" s="189">
        <v>781</v>
      </c>
      <c r="AB177" s="172">
        <f t="shared" si="1623"/>
        <v>5522</v>
      </c>
      <c r="AC177" s="173">
        <f t="shared" si="1624"/>
        <v>5424</v>
      </c>
      <c r="BI177" s="137" t="s">
        <v>29</v>
      </c>
      <c r="BJ177" s="129">
        <f>B177/B188</f>
        <v>8.3132114522249057E-2</v>
      </c>
      <c r="BK177" s="130">
        <f t="shared" ref="BK177" si="1953">C177/C188</f>
        <v>6.989366415595924E-2</v>
      </c>
      <c r="BL177" s="131">
        <f t="shared" ref="BL177" si="1954">D177/D188</f>
        <v>6.5632458233890217E-2</v>
      </c>
      <c r="BM177" s="132">
        <f t="shared" ref="BM177" si="1955">E177/E188</f>
        <v>7.3275862068965511E-2</v>
      </c>
      <c r="BN177" s="129">
        <f t="shared" ref="BN177" si="1956">F177/F188</f>
        <v>5.8468677494199539E-2</v>
      </c>
      <c r="BO177" s="130">
        <f t="shared" ref="BO177" si="1957">G177/G188</f>
        <v>7.277628032345014E-2</v>
      </c>
      <c r="BP177" s="131">
        <f t="shared" ref="BP177" si="1958">H177/H188</f>
        <v>7.2739868375476274E-2</v>
      </c>
      <c r="BQ177" s="132">
        <f t="shared" ref="BQ177" si="1959">I177/I188</f>
        <v>7.0130813953488372E-2</v>
      </c>
      <c r="BR177" s="129">
        <f t="shared" ref="BR177" si="1960">J177/J188</f>
        <v>5.5112400290065262E-2</v>
      </c>
      <c r="BS177" s="130">
        <f t="shared" ref="BS177" si="1961">K177/K188</f>
        <v>5.2745664739884394E-2</v>
      </c>
      <c r="BT177" s="131">
        <f t="shared" ref="BT177" si="1962">L177/L188</f>
        <v>8.6638599601152222E-2</v>
      </c>
      <c r="BU177" s="129">
        <f t="shared" ref="BU177" si="1963">M177/M188</f>
        <v>5.3229539238375763E-2</v>
      </c>
      <c r="BV177" s="133">
        <f t="shared" ref="BV177" si="1964">N177/N188</f>
        <v>6.5158096777452268E-2</v>
      </c>
      <c r="BW177" s="134">
        <f t="shared" ref="BW177" si="1965">O177/O188</f>
        <v>6.2577447335811651E-2</v>
      </c>
      <c r="BX177" s="129">
        <f t="shared" ref="BX177" si="1966">P177/P188</f>
        <v>6.683219532381543E-2</v>
      </c>
      <c r="BY177" s="130">
        <f t="shared" ref="BY177" si="1967">Q177/Q188</f>
        <v>6.9302628720399745E-2</v>
      </c>
      <c r="BZ177" s="131">
        <f t="shared" ref="BZ177" si="1968">R177/R188</f>
        <v>6.3129134311187801E-2</v>
      </c>
      <c r="CA177" s="132">
        <f t="shared" ref="CA177" si="1969">S177/S188</f>
        <v>8.3088235294117643E-2</v>
      </c>
      <c r="CB177" s="129">
        <f t="shared" ref="CB177" si="1970">T177/T188</f>
        <v>6.5789473684210523E-2</v>
      </c>
      <c r="CC177" s="130">
        <f t="shared" ref="CC177" si="1971">U177/U188</f>
        <v>7.2847682119205295E-2</v>
      </c>
      <c r="CD177" s="131">
        <f t="shared" ref="CD177" si="1972">V177/V188</f>
        <v>6.5762711864406784E-2</v>
      </c>
      <c r="CE177" s="132">
        <f t="shared" ref="CE177" si="1973">W177/W188</f>
        <v>7.4929241769700575E-2</v>
      </c>
      <c r="CF177" s="129">
        <f t="shared" ref="CF177" si="1974">X177/X188</f>
        <v>5.4353854686633389E-2</v>
      </c>
      <c r="CG177" s="130">
        <f t="shared" ref="CG177" si="1975">Y177/Y188</f>
        <v>6.4570943075615977E-2</v>
      </c>
      <c r="CH177" s="131">
        <f t="shared" ref="CH177" si="1976">Z177/Z188</f>
        <v>7.7460629921259849E-2</v>
      </c>
      <c r="CI177" s="129">
        <f t="shared" ref="CI177" si="1977">AA177/AA188</f>
        <v>6.4290418175831407E-2</v>
      </c>
      <c r="CJ177" s="135">
        <f t="shared" ref="CJ177" si="1978">AB177/AB188</f>
        <v>6.9628153883011593E-2</v>
      </c>
      <c r="CK177" s="136">
        <f t="shared" ref="CK177" si="1979">AC177/AC188</f>
        <v>6.8643456471392236E-2</v>
      </c>
    </row>
    <row r="178" spans="1:89" x14ac:dyDescent="0.15">
      <c r="A178" s="146" t="s">
        <v>30</v>
      </c>
      <c r="B178" s="203">
        <v>590</v>
      </c>
      <c r="C178" s="197">
        <v>518</v>
      </c>
      <c r="D178" s="198">
        <v>174</v>
      </c>
      <c r="E178" s="199">
        <v>226</v>
      </c>
      <c r="F178" s="196">
        <v>575</v>
      </c>
      <c r="G178" s="200">
        <v>417</v>
      </c>
      <c r="H178" s="198">
        <v>813</v>
      </c>
      <c r="I178" s="199">
        <v>654</v>
      </c>
      <c r="J178" s="196">
        <v>76</v>
      </c>
      <c r="K178" s="197">
        <v>36</v>
      </c>
      <c r="L178" s="198">
        <v>365</v>
      </c>
      <c r="M178" s="196">
        <v>178</v>
      </c>
      <c r="N178" s="201">
        <v>702</v>
      </c>
      <c r="O178" s="204">
        <v>563</v>
      </c>
      <c r="P178" s="196">
        <v>294</v>
      </c>
      <c r="Q178" s="197">
        <v>347</v>
      </c>
      <c r="R178" s="198">
        <v>400</v>
      </c>
      <c r="S178" s="199">
        <v>519</v>
      </c>
      <c r="T178" s="196">
        <v>58</v>
      </c>
      <c r="U178" s="200">
        <v>49</v>
      </c>
      <c r="V178" s="198">
        <v>422</v>
      </c>
      <c r="W178" s="205">
        <v>409</v>
      </c>
      <c r="X178" s="196">
        <v>234</v>
      </c>
      <c r="Y178" s="200">
        <v>154</v>
      </c>
      <c r="Z178" s="198">
        <v>786</v>
      </c>
      <c r="AA178" s="196">
        <v>785</v>
      </c>
      <c r="AB178" s="172">
        <f t="shared" si="1623"/>
        <v>5489</v>
      </c>
      <c r="AC178" s="173">
        <f t="shared" si="1624"/>
        <v>4855</v>
      </c>
      <c r="BI178" s="146" t="s">
        <v>30</v>
      </c>
      <c r="BJ178" s="129">
        <f>B178/B188</f>
        <v>6.783948487984362E-2</v>
      </c>
      <c r="BK178" s="130">
        <f t="shared" ref="BK178" si="1980">C178/C188</f>
        <v>5.737704918032787E-2</v>
      </c>
      <c r="BL178" s="131">
        <f t="shared" ref="BL178" si="1981">D178/D188</f>
        <v>6.9212410501193311E-2</v>
      </c>
      <c r="BM178" s="132">
        <f t="shared" ref="BM178" si="1982">E178/E188</f>
        <v>6.494252873563218E-2</v>
      </c>
      <c r="BN178" s="129">
        <f t="shared" ref="BN178" si="1983">F178/F188</f>
        <v>6.6705336426914147E-2</v>
      </c>
      <c r="BO178" s="130">
        <f t="shared" ref="BO178" si="1984">G178/G188</f>
        <v>6.6117012842872996E-2</v>
      </c>
      <c r="BP178" s="131">
        <f t="shared" ref="BP178" si="1985">H178/H188</f>
        <v>7.040180117769311E-2</v>
      </c>
      <c r="BQ178" s="132">
        <f t="shared" ref="BQ178" si="1986">I178/I188</f>
        <v>5.9411337209302327E-2</v>
      </c>
      <c r="BR178" s="129">
        <f t="shared" ref="BR178" si="1987">J178/J188</f>
        <v>5.5112400290065262E-2</v>
      </c>
      <c r="BS178" s="130">
        <f t="shared" ref="BS178" si="1988">K178/K188</f>
        <v>2.6011560693641619E-2</v>
      </c>
      <c r="BT178" s="131">
        <f t="shared" ref="BT178" si="1989">L178/L188</f>
        <v>8.0877465100819848E-2</v>
      </c>
      <c r="BU178" s="129">
        <f t="shared" ref="BU178" si="1990">M178/M188</f>
        <v>3.7450031559015357E-2</v>
      </c>
      <c r="BV178" s="133">
        <f t="shared" ref="BV178" si="1991">N178/N188</f>
        <v>7.0916254167087578E-2</v>
      </c>
      <c r="BW178" s="134">
        <f t="shared" ref="BW178" si="1992">O178/O188</f>
        <v>5.8137133415943822E-2</v>
      </c>
      <c r="BX178" s="129">
        <f t="shared" ref="BX178" si="1993">P178/P188</f>
        <v>6.0831781502172562E-2</v>
      </c>
      <c r="BY178" s="130">
        <f t="shared" ref="BY178" si="1994">Q178/Q188</f>
        <v>7.5385618075168373E-2</v>
      </c>
      <c r="BZ178" s="131">
        <f t="shared" ref="BZ178" si="1995">R178/R188</f>
        <v>5.7520851308599366E-2</v>
      </c>
      <c r="CA178" s="132">
        <f t="shared" ref="CA178" si="1996">S178/S188</f>
        <v>7.6323529411764707E-2</v>
      </c>
      <c r="CB178" s="129">
        <f t="shared" ref="CB178" si="1997">T178/T188</f>
        <v>8.4795321637426896E-2</v>
      </c>
      <c r="CC178" s="130">
        <f t="shared" ref="CC178" si="1998">U178/U188</f>
        <v>6.4900662251655625E-2</v>
      </c>
      <c r="CD178" s="131">
        <f t="shared" ref="CD178" si="1999">V178/V188</f>
        <v>7.1525423728813556E-2</v>
      </c>
      <c r="CE178" s="132">
        <f t="shared" ref="CE178" si="2000">W178/W188</f>
        <v>6.0926560405183974E-2</v>
      </c>
      <c r="CF178" s="129">
        <f t="shared" ref="CF178" si="2001">X178/X188</f>
        <v>6.4891846921797003E-2</v>
      </c>
      <c r="CG178" s="130">
        <f t="shared" ref="CG178" si="2002">Y178/Y188</f>
        <v>6.5420560747663545E-2</v>
      </c>
      <c r="CH178" s="131">
        <f t="shared" ref="CH178" si="2003">Z178/Z188</f>
        <v>7.7362204724409453E-2</v>
      </c>
      <c r="CI178" s="129">
        <f t="shared" ref="CI178" si="2004">AA178/AA188</f>
        <v>6.4619690484030295E-2</v>
      </c>
      <c r="CJ178" s="135">
        <f t="shared" ref="CJ178" si="2005">AB178/AB188</f>
        <v>6.9212049377734633E-2</v>
      </c>
      <c r="CK178" s="136">
        <f t="shared" ref="CK178" si="2006">AC178/AC188</f>
        <v>6.1442474404242123E-2</v>
      </c>
    </row>
    <row r="179" spans="1:89" x14ac:dyDescent="0.15">
      <c r="A179" s="137" t="s">
        <v>31</v>
      </c>
      <c r="B179" s="206">
        <v>733</v>
      </c>
      <c r="C179" s="190">
        <v>709</v>
      </c>
      <c r="D179" s="191">
        <v>158</v>
      </c>
      <c r="E179" s="192">
        <v>312</v>
      </c>
      <c r="F179" s="189">
        <v>434</v>
      </c>
      <c r="G179" s="193">
        <v>524</v>
      </c>
      <c r="H179" s="191">
        <v>745</v>
      </c>
      <c r="I179" s="192">
        <v>886</v>
      </c>
      <c r="J179" s="189">
        <v>124</v>
      </c>
      <c r="K179" s="190">
        <v>66</v>
      </c>
      <c r="L179" s="191">
        <v>439</v>
      </c>
      <c r="M179" s="189">
        <v>168</v>
      </c>
      <c r="N179" s="194">
        <v>680</v>
      </c>
      <c r="O179" s="207">
        <v>644</v>
      </c>
      <c r="P179" s="189">
        <v>230</v>
      </c>
      <c r="Q179" s="190">
        <v>418</v>
      </c>
      <c r="R179" s="191">
        <v>286</v>
      </c>
      <c r="S179" s="192">
        <v>638</v>
      </c>
      <c r="T179" s="189">
        <v>39</v>
      </c>
      <c r="U179" s="193">
        <v>41</v>
      </c>
      <c r="V179" s="191">
        <v>489</v>
      </c>
      <c r="W179" s="208">
        <v>417</v>
      </c>
      <c r="X179" s="189">
        <v>232</v>
      </c>
      <c r="Y179" s="193">
        <v>184</v>
      </c>
      <c r="Z179" s="191">
        <v>586</v>
      </c>
      <c r="AA179" s="189">
        <v>873</v>
      </c>
      <c r="AB179" s="172">
        <f t="shared" si="1623"/>
        <v>5175</v>
      </c>
      <c r="AC179" s="173">
        <f t="shared" si="1624"/>
        <v>5880</v>
      </c>
      <c r="BI179" s="137" t="s">
        <v>31</v>
      </c>
      <c r="BJ179" s="129">
        <f>B179/B188</f>
        <v>8.4281936299873517E-2</v>
      </c>
      <c r="BK179" s="130">
        <f t="shared" ref="BK179" si="2007">C179/C188</f>
        <v>7.8533451484271155E-2</v>
      </c>
      <c r="BL179" s="131">
        <f t="shared" ref="BL179" si="2008">D179/D188</f>
        <v>6.2848050914876691E-2</v>
      </c>
      <c r="BM179" s="132">
        <f t="shared" ref="BM179" si="2009">E179/E188</f>
        <v>8.9655172413793102E-2</v>
      </c>
      <c r="BN179" s="129">
        <f t="shared" ref="BN179" si="2010">F179/F188</f>
        <v>5.0348027842227382E-2</v>
      </c>
      <c r="BO179" s="130">
        <f t="shared" ref="BO179" si="2011">G179/G188</f>
        <v>8.3082289519581423E-2</v>
      </c>
      <c r="BP179" s="131">
        <f t="shared" ref="BP179" si="2012">H179/H188</f>
        <v>6.4513335642535502E-2</v>
      </c>
      <c r="BQ179" s="132">
        <f t="shared" ref="BQ179" si="2013">I179/I188</f>
        <v>8.0486918604651167E-2</v>
      </c>
      <c r="BR179" s="129">
        <f t="shared" ref="BR179" si="2014">J179/J188</f>
        <v>8.9920232052211752E-2</v>
      </c>
      <c r="BS179" s="130">
        <f t="shared" ref="BS179" si="2015">K179/K188</f>
        <v>4.7687861271676298E-2</v>
      </c>
      <c r="BT179" s="131">
        <f t="shared" ref="BT179" si="2016">L179/L188</f>
        <v>9.7274540217150457E-2</v>
      </c>
      <c r="BU179" s="129">
        <f t="shared" ref="BU179" si="2017">M179/M188</f>
        <v>3.5346097201767304E-2</v>
      </c>
      <c r="BV179" s="133">
        <f t="shared" ref="BV179" si="2018">N179/N188</f>
        <v>6.8693807455298517E-2</v>
      </c>
      <c r="BW179" s="134">
        <f t="shared" ref="BW179" si="2019">O179/O188</f>
        <v>6.650144568360182E-2</v>
      </c>
      <c r="BX179" s="129">
        <f t="shared" ref="BX179" si="2020">P179/P188</f>
        <v>4.7589488930271054E-2</v>
      </c>
      <c r="BY179" s="130">
        <f t="shared" ref="BY179" si="2021">Q179/Q188</f>
        <v>9.0810341081903112E-2</v>
      </c>
      <c r="BZ179" s="131">
        <f t="shared" ref="BZ179" si="2022">R179/R188</f>
        <v>4.1127408685648549E-2</v>
      </c>
      <c r="CA179" s="132">
        <f t="shared" ref="CA179" si="2023">S179/S188</f>
        <v>9.3823529411764708E-2</v>
      </c>
      <c r="CB179" s="129">
        <f t="shared" ref="CB179" si="2024">T179/T188</f>
        <v>5.701754385964912E-2</v>
      </c>
      <c r="CC179" s="130">
        <f t="shared" ref="CC179" si="2025">U179/U188</f>
        <v>5.4304635761589407E-2</v>
      </c>
      <c r="CD179" s="131">
        <f t="shared" ref="CD179" si="2026">V179/V188</f>
        <v>8.2881355932203388E-2</v>
      </c>
      <c r="CE179" s="132">
        <f t="shared" ref="CE179" si="2027">W179/W188</f>
        <v>6.2118277968121555E-2</v>
      </c>
      <c r="CF179" s="129">
        <f t="shared" ref="CF179" si="2028">X179/X188</f>
        <v>6.4337215751525234E-2</v>
      </c>
      <c r="CG179" s="130">
        <f t="shared" ref="CG179" si="2029">Y179/Y188</f>
        <v>7.8164825828377235E-2</v>
      </c>
      <c r="CH179" s="131">
        <f t="shared" ref="CH179" si="2030">Z179/Z188</f>
        <v>5.7677165354330706E-2</v>
      </c>
      <c r="CI179" s="129">
        <f t="shared" ref="CI179" si="2031">AA179/AA188</f>
        <v>7.1863681264405663E-2</v>
      </c>
      <c r="CJ179" s="135">
        <f t="shared" ref="CJ179" si="2032">AB179/AB188</f>
        <v>6.5252751963887176E-2</v>
      </c>
      <c r="CK179" s="136">
        <f t="shared" ref="CK179" si="2033">AC179/AC188</f>
        <v>7.4414366528721673E-2</v>
      </c>
    </row>
    <row r="180" spans="1:89" x14ac:dyDescent="0.15">
      <c r="A180" s="146" t="s">
        <v>32</v>
      </c>
      <c r="B180" s="203">
        <v>723</v>
      </c>
      <c r="C180" s="197">
        <v>522</v>
      </c>
      <c r="D180" s="198">
        <v>188</v>
      </c>
      <c r="E180" s="199">
        <v>235</v>
      </c>
      <c r="F180" s="196">
        <v>406</v>
      </c>
      <c r="G180" s="200">
        <v>696</v>
      </c>
      <c r="H180" s="198">
        <v>723</v>
      </c>
      <c r="I180" s="199">
        <v>869</v>
      </c>
      <c r="J180" s="196">
        <v>164</v>
      </c>
      <c r="K180" s="197">
        <v>59</v>
      </c>
      <c r="L180" s="198">
        <v>526</v>
      </c>
      <c r="M180" s="196">
        <v>150</v>
      </c>
      <c r="N180" s="201">
        <v>817</v>
      </c>
      <c r="O180" s="204">
        <v>568</v>
      </c>
      <c r="P180" s="196">
        <v>196</v>
      </c>
      <c r="Q180" s="197">
        <v>356</v>
      </c>
      <c r="R180" s="198">
        <v>351</v>
      </c>
      <c r="S180" s="199">
        <v>532</v>
      </c>
      <c r="T180" s="196">
        <v>31</v>
      </c>
      <c r="U180" s="200">
        <v>50</v>
      </c>
      <c r="V180" s="198">
        <v>702</v>
      </c>
      <c r="W180" s="205">
        <v>381</v>
      </c>
      <c r="X180" s="196">
        <v>200</v>
      </c>
      <c r="Y180" s="200">
        <v>172</v>
      </c>
      <c r="Z180" s="198">
        <v>571</v>
      </c>
      <c r="AA180" s="196">
        <v>847</v>
      </c>
      <c r="AB180" s="172">
        <f t="shared" si="1623"/>
        <v>5598</v>
      </c>
      <c r="AC180" s="173">
        <f t="shared" si="1624"/>
        <v>5437</v>
      </c>
      <c r="BI180" s="146" t="s">
        <v>32</v>
      </c>
      <c r="BJ180" s="129">
        <f>B180/B188</f>
        <v>8.3132114522249057E-2</v>
      </c>
      <c r="BK180" s="130">
        <f t="shared" ref="BK180" si="2034">C180/C188</f>
        <v>5.782011519716438E-2</v>
      </c>
      <c r="BL180" s="131">
        <f t="shared" ref="BL180" si="2035">D180/D188</f>
        <v>7.4781225139220364E-2</v>
      </c>
      <c r="BM180" s="132">
        <f t="shared" ref="BM180" si="2036">E180/E188</f>
        <v>6.7528735632183909E-2</v>
      </c>
      <c r="BN180" s="129">
        <f t="shared" ref="BN180" si="2037">F180/F188</f>
        <v>4.7099767981438515E-2</v>
      </c>
      <c r="BO180" s="130">
        <f t="shared" ref="BO180" si="2038">G180/G188</f>
        <v>0.11035357539242112</v>
      </c>
      <c r="BP180" s="131">
        <f t="shared" ref="BP180" si="2039">H180/H188</f>
        <v>6.2608243851749221E-2</v>
      </c>
      <c r="BQ180" s="132">
        <f t="shared" ref="BQ180" si="2040">I180/I188</f>
        <v>7.894258720930232E-2</v>
      </c>
      <c r="BR180" s="129">
        <f t="shared" ref="BR180" si="2041">J180/J188</f>
        <v>0.11892675852066716</v>
      </c>
      <c r="BS180" s="130">
        <f t="shared" ref="BS180" si="2042">K180/K188</f>
        <v>4.2630057803468208E-2</v>
      </c>
      <c r="BT180" s="131">
        <f t="shared" ref="BT180" si="2043">L180/L188</f>
        <v>0.11655218258364725</v>
      </c>
      <c r="BU180" s="129">
        <f t="shared" ref="BU180" si="2044">M180/M188</f>
        <v>3.1559015358720806E-2</v>
      </c>
      <c r="BV180" s="133">
        <f t="shared" ref="BV180" si="2045">N180/N188</f>
        <v>8.253358925143954E-2</v>
      </c>
      <c r="BW180" s="134">
        <f t="shared" ref="BW180" si="2046">O180/O188</f>
        <v>5.8653448988021481E-2</v>
      </c>
      <c r="BX180" s="129">
        <f t="shared" ref="BX180" si="2047">P180/P188</f>
        <v>4.0554521001448372E-2</v>
      </c>
      <c r="BY180" s="130">
        <f t="shared" ref="BY180" si="2048">Q180/Q188</f>
        <v>7.7340864653486857E-2</v>
      </c>
      <c r="BZ180" s="131">
        <f t="shared" ref="BZ180" si="2049">R180/R188</f>
        <v>5.0474547023295943E-2</v>
      </c>
      <c r="CA180" s="132">
        <f t="shared" ref="CA180" si="2050">S180/S188</f>
        <v>7.8235294117647056E-2</v>
      </c>
      <c r="CB180" s="129">
        <f t="shared" ref="CB180" si="2051">T180/T188</f>
        <v>4.5321637426900582E-2</v>
      </c>
      <c r="CC180" s="130">
        <f t="shared" ref="CC180" si="2052">U180/U188</f>
        <v>6.6225165562913912E-2</v>
      </c>
      <c r="CD180" s="131">
        <f t="shared" ref="CD180" si="2053">V180/V188</f>
        <v>0.11898305084745762</v>
      </c>
      <c r="CE180" s="132">
        <f t="shared" ref="CE180" si="2054">W180/W188</f>
        <v>5.6755548934902429E-2</v>
      </c>
      <c r="CF180" s="129">
        <f t="shared" ref="CF180" si="2055">X180/X188</f>
        <v>5.5463117027176927E-2</v>
      </c>
      <c r="CG180" s="130">
        <f t="shared" ref="CG180" si="2056">Y180/Y188</f>
        <v>7.3067119796091762E-2</v>
      </c>
      <c r="CH180" s="131">
        <f t="shared" ref="CH180" si="2057">Z180/Z188</f>
        <v>5.6200787401574803E-2</v>
      </c>
      <c r="CI180" s="129">
        <f t="shared" ref="CI180" si="2058">AA180/AA188</f>
        <v>6.9723411261112936E-2</v>
      </c>
      <c r="CJ180" s="135">
        <f t="shared" ref="CJ180" si="2059">AB180/AB188</f>
        <v>7.0586455167891859E-2</v>
      </c>
      <c r="CK180" s="136">
        <f t="shared" ref="CK180" si="2060">AC180/AC188</f>
        <v>6.8807978030044167E-2</v>
      </c>
    </row>
    <row r="181" spans="1:89" x14ac:dyDescent="0.15">
      <c r="A181" s="137" t="s">
        <v>33</v>
      </c>
      <c r="B181" s="206">
        <v>567</v>
      </c>
      <c r="C181" s="190">
        <v>505</v>
      </c>
      <c r="D181" s="191">
        <v>106</v>
      </c>
      <c r="E181" s="192">
        <v>265</v>
      </c>
      <c r="F181" s="189">
        <v>308</v>
      </c>
      <c r="G181" s="193">
        <v>629</v>
      </c>
      <c r="H181" s="191">
        <v>560</v>
      </c>
      <c r="I181" s="192">
        <v>797</v>
      </c>
      <c r="J181" s="189">
        <v>149</v>
      </c>
      <c r="K181" s="190">
        <v>55</v>
      </c>
      <c r="L181" s="191">
        <v>418</v>
      </c>
      <c r="M181" s="189">
        <v>159</v>
      </c>
      <c r="N181" s="194">
        <v>678</v>
      </c>
      <c r="O181" s="207">
        <v>625</v>
      </c>
      <c r="P181" s="189">
        <v>179</v>
      </c>
      <c r="Q181" s="190">
        <v>374</v>
      </c>
      <c r="R181" s="191">
        <v>304</v>
      </c>
      <c r="S181" s="192">
        <v>563</v>
      </c>
      <c r="T181" s="189">
        <v>30</v>
      </c>
      <c r="U181" s="193">
        <v>29</v>
      </c>
      <c r="V181" s="191">
        <v>509</v>
      </c>
      <c r="W181" s="208">
        <v>291</v>
      </c>
      <c r="X181" s="189">
        <v>137</v>
      </c>
      <c r="Y181" s="193">
        <v>185</v>
      </c>
      <c r="Z181" s="191">
        <v>520</v>
      </c>
      <c r="AA181" s="189">
        <v>678</v>
      </c>
      <c r="AB181" s="172">
        <f t="shared" si="1623"/>
        <v>4465</v>
      </c>
      <c r="AC181" s="173">
        <f t="shared" si="1624"/>
        <v>5155</v>
      </c>
      <c r="BI181" s="137" t="s">
        <v>33</v>
      </c>
      <c r="BJ181" s="129">
        <f>B181/B188</f>
        <v>6.5194894791307342E-2</v>
      </c>
      <c r="BK181" s="130">
        <f t="shared" ref="BK181" si="2061">C181/C188</f>
        <v>5.5937084625609215E-2</v>
      </c>
      <c r="BL181" s="131">
        <f t="shared" ref="BL181" si="2062">D181/D188</f>
        <v>4.2163882259347654E-2</v>
      </c>
      <c r="BM181" s="132">
        <f t="shared" ref="BM181" si="2063">E181/E188</f>
        <v>7.6149425287356326E-2</v>
      </c>
      <c r="BN181" s="129">
        <f t="shared" ref="BN181" si="2064">F181/F188</f>
        <v>3.5730858468677497E-2</v>
      </c>
      <c r="BO181" s="130">
        <f t="shared" ref="BO181" si="2065">G181/G188</f>
        <v>9.9730458221024262E-2</v>
      </c>
      <c r="BP181" s="131">
        <f t="shared" ref="BP181" si="2066">H181/H188</f>
        <v>4.8493245583650847E-2</v>
      </c>
      <c r="BQ181" s="132">
        <f t="shared" ref="BQ181" si="2067">I181/I188</f>
        <v>7.2401889534883718E-2</v>
      </c>
      <c r="BR181" s="129">
        <f t="shared" ref="BR181" si="2068">J181/J188</f>
        <v>0.10804931109499638</v>
      </c>
      <c r="BS181" s="130">
        <f t="shared" ref="BS181" si="2069">K181/K188</f>
        <v>3.9739884393063585E-2</v>
      </c>
      <c r="BT181" s="131">
        <f t="shared" ref="BT181" si="2070">L181/L188</f>
        <v>9.2621316197651224E-2</v>
      </c>
      <c r="BU181" s="129">
        <f t="shared" ref="BU181" si="2071">M181/M188</f>
        <v>3.3452556280244058E-2</v>
      </c>
      <c r="BV181" s="133">
        <f t="shared" ref="BV181" si="2072">N181/N188</f>
        <v>6.8491766845135874E-2</v>
      </c>
      <c r="BW181" s="134">
        <f t="shared" ref="BW181" si="2073">O181/O188</f>
        <v>6.4539446509706735E-2</v>
      </c>
      <c r="BX181" s="129">
        <f t="shared" ref="BX181" si="2074">P181/P188</f>
        <v>3.7037037037037035E-2</v>
      </c>
      <c r="BY181" s="130">
        <f t="shared" ref="BY181" si="2075">Q181/Q188</f>
        <v>8.1251357810123825E-2</v>
      </c>
      <c r="BZ181" s="131">
        <f t="shared" ref="BZ181" si="2076">R181/R188</f>
        <v>4.3715846994535519E-2</v>
      </c>
      <c r="CA181" s="132">
        <f t="shared" ref="CA181" si="2077">S181/S188</f>
        <v>8.2794117647058824E-2</v>
      </c>
      <c r="CB181" s="129">
        <f t="shared" ref="CB181" si="2078">T181/T188</f>
        <v>4.3859649122807015E-2</v>
      </c>
      <c r="CC181" s="130">
        <f t="shared" ref="CC181" si="2079">U181/U188</f>
        <v>3.8410596026490065E-2</v>
      </c>
      <c r="CD181" s="131">
        <f t="shared" ref="CD181" si="2080">V181/V188</f>
        <v>8.6271186440677966E-2</v>
      </c>
      <c r="CE181" s="132">
        <f t="shared" ref="CE181" si="2081">W181/W188</f>
        <v>4.3348726351854612E-2</v>
      </c>
      <c r="CF181" s="129">
        <f t="shared" ref="CF181" si="2082">X181/X188</f>
        <v>3.7992235163616196E-2</v>
      </c>
      <c r="CG181" s="130">
        <f t="shared" ref="CG181" si="2083">Y181/Y188</f>
        <v>7.8589634664401026E-2</v>
      </c>
      <c r="CH181" s="131">
        <f t="shared" ref="CH181" si="2084">Z181/Z188</f>
        <v>5.1181102362204724E-2</v>
      </c>
      <c r="CI181" s="129">
        <f t="shared" ref="CI181" si="2085">AA181/AA188</f>
        <v>5.5811656239710239E-2</v>
      </c>
      <c r="CJ181" s="135">
        <f t="shared" ref="CJ181" si="2086">AB181/AB188</f>
        <v>5.6300200486716176E-2</v>
      </c>
      <c r="CK181" s="136">
        <f t="shared" ref="CK181" si="2087">AC181/AC188</f>
        <v>6.5239125757748331E-2</v>
      </c>
    </row>
    <row r="182" spans="1:89" x14ac:dyDescent="0.15">
      <c r="A182" s="146" t="s">
        <v>34</v>
      </c>
      <c r="B182" s="203">
        <v>233</v>
      </c>
      <c r="C182" s="197">
        <v>414</v>
      </c>
      <c r="D182" s="198">
        <v>58</v>
      </c>
      <c r="E182" s="199">
        <v>201</v>
      </c>
      <c r="F182" s="196">
        <v>80</v>
      </c>
      <c r="G182" s="200">
        <v>537</v>
      </c>
      <c r="H182" s="198">
        <v>288</v>
      </c>
      <c r="I182" s="199">
        <v>642</v>
      </c>
      <c r="J182" s="196">
        <v>106</v>
      </c>
      <c r="K182" s="197">
        <v>40</v>
      </c>
      <c r="L182" s="198">
        <v>376</v>
      </c>
      <c r="M182" s="196">
        <v>82</v>
      </c>
      <c r="N182" s="201">
        <v>602</v>
      </c>
      <c r="O182" s="204">
        <v>356</v>
      </c>
      <c r="P182" s="196">
        <v>133</v>
      </c>
      <c r="Q182" s="197">
        <v>286</v>
      </c>
      <c r="R182" s="198">
        <v>239</v>
      </c>
      <c r="S182" s="199">
        <v>371</v>
      </c>
      <c r="T182" s="196">
        <v>31</v>
      </c>
      <c r="U182" s="200">
        <v>36</v>
      </c>
      <c r="V182" s="198">
        <v>452</v>
      </c>
      <c r="W182" s="205">
        <v>178</v>
      </c>
      <c r="X182" s="196">
        <v>70</v>
      </c>
      <c r="Y182" s="200">
        <v>140</v>
      </c>
      <c r="Z182" s="198">
        <v>256</v>
      </c>
      <c r="AA182" s="196">
        <v>463</v>
      </c>
      <c r="AB182" s="172">
        <f t="shared" si="1623"/>
        <v>2924</v>
      </c>
      <c r="AC182" s="173">
        <f t="shared" si="1624"/>
        <v>3746</v>
      </c>
      <c r="BI182" s="146" t="s">
        <v>34</v>
      </c>
      <c r="BJ182" s="129">
        <f>B182/B188</f>
        <v>2.6790847418650111E-2</v>
      </c>
      <c r="BK182" s="130">
        <f t="shared" ref="BK182" si="2088">C182/C188</f>
        <v>4.5857332742578645E-2</v>
      </c>
      <c r="BL182" s="131">
        <f t="shared" ref="BL182" si="2089">D182/D188</f>
        <v>2.3070803500397773E-2</v>
      </c>
      <c r="BM182" s="132">
        <f t="shared" ref="BM182" si="2090">E182/E188</f>
        <v>5.775862068965517E-2</v>
      </c>
      <c r="BN182" s="129">
        <f t="shared" ref="BN182" si="2091">F182/F188</f>
        <v>9.2807424593967514E-3</v>
      </c>
      <c r="BO182" s="130">
        <f t="shared" ref="BO182" si="2092">G182/G188</f>
        <v>8.514349135880768E-2</v>
      </c>
      <c r="BP182" s="131">
        <f t="shared" ref="BP182" si="2093">H182/H188</f>
        <v>2.4939383443020435E-2</v>
      </c>
      <c r="BQ182" s="132">
        <f t="shared" ref="BQ182" si="2094">I182/I188</f>
        <v>5.8321220930232558E-2</v>
      </c>
      <c r="BR182" s="129">
        <f t="shared" ref="BR182" si="2095">J182/J188</f>
        <v>7.6867295141406819E-2</v>
      </c>
      <c r="BS182" s="130">
        <f t="shared" ref="BS182" si="2096">K182/K188</f>
        <v>2.8901734104046242E-2</v>
      </c>
      <c r="BT182" s="131">
        <f t="shared" ref="BT182" si="2097">L182/L188</f>
        <v>8.3314868158652786E-2</v>
      </c>
      <c r="BU182" s="129">
        <f t="shared" ref="BU182" si="2098">M182/M188</f>
        <v>1.7252261729434042E-2</v>
      </c>
      <c r="BV182" s="133">
        <f t="shared" ref="BV182" si="2099">N182/N188</f>
        <v>6.0814223658955453E-2</v>
      </c>
      <c r="BW182" s="134">
        <f t="shared" ref="BW182" si="2100">O182/O188</f>
        <v>3.6761668731928952E-2</v>
      </c>
      <c r="BX182" s="129">
        <f t="shared" ref="BX182" si="2101">P182/P188</f>
        <v>2.7519139250982826E-2</v>
      </c>
      <c r="BY182" s="130">
        <f t="shared" ref="BY182" si="2102">Q182/Q188</f>
        <v>6.2133391266565287E-2</v>
      </c>
      <c r="BZ182" s="131">
        <f t="shared" ref="BZ182" si="2103">R182/R188</f>
        <v>3.4368708656888125E-2</v>
      </c>
      <c r="CA182" s="132">
        <f t="shared" ref="CA182" si="2104">S182/S188</f>
        <v>5.4558823529411764E-2</v>
      </c>
      <c r="CB182" s="129">
        <f t="shared" ref="CB182" si="2105">T182/T188</f>
        <v>4.5321637426900582E-2</v>
      </c>
      <c r="CC182" s="130">
        <f t="shared" ref="CC182" si="2106">U182/U188</f>
        <v>4.7682119205298017E-2</v>
      </c>
      <c r="CD182" s="131">
        <f t="shared" ref="CD182" si="2107">V182/V188</f>
        <v>7.6610169491525423E-2</v>
      </c>
      <c r="CE182" s="132">
        <f t="shared" ref="CE182" si="2108">W182/W188</f>
        <v>2.6515715775361239E-2</v>
      </c>
      <c r="CF182" s="129">
        <f t="shared" ref="CF182" si="2109">X182/X188</f>
        <v>1.9412090959511925E-2</v>
      </c>
      <c r="CG182" s="130">
        <f t="shared" ref="CG182" si="2110">Y182/Y188</f>
        <v>5.9473237043330504E-2</v>
      </c>
      <c r="CH182" s="131">
        <f t="shared" ref="CH182" si="2111">Z182/Z188</f>
        <v>2.5196850393700787E-2</v>
      </c>
      <c r="CI182" s="129">
        <f t="shared" ref="CI182" si="2112">AA182/AA188</f>
        <v>3.8113269674020414E-2</v>
      </c>
      <c r="CJ182" s="135">
        <f t="shared" ref="CJ182" si="2113">AB182/AB188</f>
        <v>3.686938101302533E-2</v>
      </c>
      <c r="CK182" s="136">
        <f t="shared" ref="CK182" si="2114">AC182/AC188</f>
        <v>4.7407519900780848E-2</v>
      </c>
    </row>
    <row r="183" spans="1:89" x14ac:dyDescent="0.15">
      <c r="A183" s="137" t="s">
        <v>35</v>
      </c>
      <c r="B183" s="206">
        <v>0</v>
      </c>
      <c r="C183" s="190">
        <v>211</v>
      </c>
      <c r="D183" s="191">
        <v>2</v>
      </c>
      <c r="E183" s="192">
        <v>111</v>
      </c>
      <c r="F183" s="189">
        <v>0</v>
      </c>
      <c r="G183" s="193">
        <v>278</v>
      </c>
      <c r="H183" s="191">
        <v>47</v>
      </c>
      <c r="I183" s="192">
        <v>284</v>
      </c>
      <c r="J183" s="189">
        <v>14</v>
      </c>
      <c r="K183" s="190">
        <v>20</v>
      </c>
      <c r="L183" s="191">
        <v>313</v>
      </c>
      <c r="M183" s="189">
        <v>21</v>
      </c>
      <c r="N183" s="194">
        <v>108</v>
      </c>
      <c r="O183" s="207">
        <v>92</v>
      </c>
      <c r="P183" s="189">
        <v>37</v>
      </c>
      <c r="Q183" s="190">
        <v>69</v>
      </c>
      <c r="R183" s="191">
        <v>42</v>
      </c>
      <c r="S183" s="192">
        <v>47</v>
      </c>
      <c r="T183" s="189">
        <v>8</v>
      </c>
      <c r="U183" s="193">
        <v>2</v>
      </c>
      <c r="V183" s="191">
        <v>141</v>
      </c>
      <c r="W183" s="208">
        <v>10</v>
      </c>
      <c r="X183" s="189">
        <v>4</v>
      </c>
      <c r="Y183" s="193">
        <v>13</v>
      </c>
      <c r="Z183" s="191">
        <v>12</v>
      </c>
      <c r="AA183" s="189">
        <v>51</v>
      </c>
      <c r="AB183" s="172">
        <f t="shared" si="1623"/>
        <v>728</v>
      </c>
      <c r="AC183" s="173">
        <f t="shared" si="1624"/>
        <v>1209</v>
      </c>
      <c r="BI183" s="137" t="s">
        <v>35</v>
      </c>
      <c r="BJ183" s="129">
        <f>B183/B188</f>
        <v>0</v>
      </c>
      <c r="BK183" s="130">
        <f t="shared" ref="BK183" si="2115">C183/C188</f>
        <v>2.3371732388125829E-2</v>
      </c>
      <c r="BL183" s="131">
        <f t="shared" ref="BL183" si="2116">D183/D188</f>
        <v>7.955449482895784E-4</v>
      </c>
      <c r="BM183" s="132">
        <f t="shared" ref="BM183" si="2117">E183/E188</f>
        <v>3.1896551724137932E-2</v>
      </c>
      <c r="BN183" s="129">
        <f t="shared" ref="BN183" si="2118">F183/F188</f>
        <v>0</v>
      </c>
      <c r="BO183" s="130">
        <f t="shared" ref="BO183" si="2119">G183/G188</f>
        <v>4.4078008561915336E-2</v>
      </c>
      <c r="BP183" s="131">
        <f t="shared" ref="BP183" si="2120">H183/H188</f>
        <v>4.0699688257706959E-3</v>
      </c>
      <c r="BQ183" s="132">
        <f t="shared" ref="BQ183" si="2121">I183/I188</f>
        <v>2.5799418604651164E-2</v>
      </c>
      <c r="BR183" s="129">
        <f t="shared" ref="BR183" si="2122">J183/J188</f>
        <v>1.015228426395939E-2</v>
      </c>
      <c r="BS183" s="130">
        <f t="shared" ref="BS183" si="2123">K183/K188</f>
        <v>1.4450867052023121E-2</v>
      </c>
      <c r="BT183" s="131">
        <f t="shared" ref="BT183" si="2124">L183/L188</f>
        <v>6.9355196100155114E-2</v>
      </c>
      <c r="BU183" s="129">
        <f t="shared" ref="BU183" si="2125">M183/M188</f>
        <v>4.418262150220913E-3</v>
      </c>
      <c r="BV183" s="133">
        <f t="shared" ref="BV183" si="2126">N183/N188</f>
        <v>1.0910192948782706E-2</v>
      </c>
      <c r="BW183" s="134">
        <f t="shared" ref="BW183" si="2127">O183/O188</f>
        <v>9.5002065262288302E-3</v>
      </c>
      <c r="BX183" s="129">
        <f t="shared" ref="BX183" si="2128">P183/P188</f>
        <v>7.6557003931305607E-3</v>
      </c>
      <c r="BY183" s="130">
        <f t="shared" ref="BY183" si="2129">Q183/Q188</f>
        <v>1.4990223767108407E-2</v>
      </c>
      <c r="BZ183" s="131">
        <f t="shared" ref="BZ183" si="2130">R183/R188</f>
        <v>6.0396893874029335E-3</v>
      </c>
      <c r="CA183" s="132">
        <f t="shared" ref="CA183" si="2131">S183/S188</f>
        <v>6.9117647058823534E-3</v>
      </c>
      <c r="CB183" s="129">
        <f t="shared" ref="CB183" si="2132">T183/T188</f>
        <v>1.1695906432748537E-2</v>
      </c>
      <c r="CC183" s="130">
        <f t="shared" ref="CC183" si="2133">U183/U188</f>
        <v>2.6490066225165563E-3</v>
      </c>
      <c r="CD183" s="131">
        <f t="shared" ref="CD183" si="2134">V183/V188</f>
        <v>2.3898305084745764E-2</v>
      </c>
      <c r="CE183" s="132">
        <f t="shared" ref="CE183" si="2135">W183/W188</f>
        <v>1.4896469536719798E-3</v>
      </c>
      <c r="CF183" s="129">
        <f t="shared" ref="CF183" si="2136">X183/X188</f>
        <v>1.1092623405435386E-3</v>
      </c>
      <c r="CG183" s="130">
        <f t="shared" ref="CG183" si="2137">Y183/Y188</f>
        <v>5.5225148683092605E-3</v>
      </c>
      <c r="CH183" s="131">
        <f t="shared" ref="CH183" si="2138">Z183/Z188</f>
        <v>1.1811023622047244E-3</v>
      </c>
      <c r="CI183" s="129">
        <f t="shared" ref="CI183" si="2139">AA183/AA188</f>
        <v>4.1982219295357264E-3</v>
      </c>
      <c r="CJ183" s="135">
        <f t="shared" ref="CJ183" si="2140">AB183/AB188</f>
        <v>9.179517570958428E-3</v>
      </c>
      <c r="CK183" s="136">
        <f t="shared" ref="CK183" si="2141">AC183/AC188</f>
        <v>1.5300504954630017E-2</v>
      </c>
    </row>
    <row r="184" spans="1:89" x14ac:dyDescent="0.15">
      <c r="A184" s="146" t="s">
        <v>36</v>
      </c>
      <c r="B184" s="203">
        <v>0</v>
      </c>
      <c r="C184" s="197">
        <v>12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12</v>
      </c>
      <c r="BI184" s="146" t="s">
        <v>36</v>
      </c>
      <c r="BJ184" s="129">
        <f>B184/B188</f>
        <v>0</v>
      </c>
      <c r="BK184" s="130">
        <f t="shared" ref="BK184" si="2142">C184/C188</f>
        <v>1.329198050509526E-3</v>
      </c>
      <c r="BL184" s="131">
        <f t="shared" ref="BL184" si="2143">D184/D188</f>
        <v>0</v>
      </c>
      <c r="BM184" s="132">
        <f t="shared" ref="BM184" si="2144">E184/E188</f>
        <v>0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1.5186605414024831E-4</v>
      </c>
    </row>
    <row r="185" spans="1:89" x14ac:dyDescent="0.15">
      <c r="A185" s="137" t="s">
        <v>37</v>
      </c>
      <c r="B185" s="59">
        <v>0</v>
      </c>
      <c r="C185" s="60">
        <v>0</v>
      </c>
      <c r="D185" s="139">
        <v>0</v>
      </c>
      <c r="E185" s="140">
        <v>0</v>
      </c>
      <c r="F185" s="138">
        <v>0</v>
      </c>
      <c r="G185" s="141">
        <v>0</v>
      </c>
      <c r="H185" s="139">
        <v>0</v>
      </c>
      <c r="I185" s="140">
        <v>0</v>
      </c>
      <c r="J185" s="138">
        <v>0</v>
      </c>
      <c r="K185" s="141">
        <v>0</v>
      </c>
      <c r="L185" s="139">
        <v>10</v>
      </c>
      <c r="M185" s="138">
        <v>9</v>
      </c>
      <c r="N185" s="142">
        <v>0</v>
      </c>
      <c r="O185" s="143">
        <v>0</v>
      </c>
      <c r="P185" s="138">
        <v>0</v>
      </c>
      <c r="Q185" s="141">
        <v>0</v>
      </c>
      <c r="R185" s="139"/>
      <c r="S185" s="140">
        <v>0</v>
      </c>
      <c r="T185" s="138">
        <v>0</v>
      </c>
      <c r="U185" s="141">
        <v>0</v>
      </c>
      <c r="V185" s="139">
        <v>0</v>
      </c>
      <c r="W185" s="140">
        <v>0</v>
      </c>
      <c r="X185" s="138">
        <v>0</v>
      </c>
      <c r="Y185" s="141">
        <v>0</v>
      </c>
      <c r="Z185" s="144">
        <v>0</v>
      </c>
      <c r="AA185" s="145">
        <v>0</v>
      </c>
      <c r="AB185" s="172">
        <f t="shared" si="1623"/>
        <v>10</v>
      </c>
      <c r="AC185" s="173">
        <f t="shared" si="1624"/>
        <v>9</v>
      </c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2.2158209616662972E-3</v>
      </c>
      <c r="BU185" s="129">
        <f t="shared" ref="BU185" si="2179">M185/M188</f>
        <v>1.8935409215232485E-3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1.2609227432635204E-4</v>
      </c>
      <c r="CK185" s="136">
        <f t="shared" ref="CK185" si="2195">AC185/AC188</f>
        <v>1.1389954060518623E-4</v>
      </c>
    </row>
    <row r="186" spans="1:89" x14ac:dyDescent="0.15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>
        <f t="shared" si="1623"/>
        <v>0</v>
      </c>
      <c r="AC186" s="173">
        <f t="shared" si="1624"/>
        <v>0</v>
      </c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4" thickBot="1" x14ac:dyDescent="0.2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>
        <f t="shared" si="1623"/>
        <v>0</v>
      </c>
      <c r="AC187" s="173">
        <f t="shared" si="1624"/>
        <v>0</v>
      </c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5" thickTop="1" thickBot="1" x14ac:dyDescent="0.2">
      <c r="A188" s="269" t="s">
        <v>13</v>
      </c>
      <c r="B188" s="20">
        <f t="shared" ref="B188" si="2250">SUM(B165:B187)</f>
        <v>8697</v>
      </c>
      <c r="C188" s="21">
        <f t="shared" ref="C188" si="2251">SUM(C165:C187)</f>
        <v>9028</v>
      </c>
      <c r="D188" s="20">
        <f t="shared" ref="D188" si="2252">SUM(D165:D187)</f>
        <v>2514</v>
      </c>
      <c r="E188" s="21">
        <f t="shared" ref="E188" si="2253">SUM(E165:E187)</f>
        <v>3480</v>
      </c>
      <c r="F188" s="20">
        <f t="shared" ref="F188" si="2254">SUM(F165:F187)</f>
        <v>8620</v>
      </c>
      <c r="G188" s="21">
        <f t="shared" ref="G188" si="2255">SUM(G165:G187)</f>
        <v>6307</v>
      </c>
      <c r="H188" s="20">
        <f t="shared" ref="H188" si="2256">SUM(H165:H187)</f>
        <v>11548</v>
      </c>
      <c r="I188" s="21">
        <f t="shared" ref="I188" si="2257">SUM(I165:I187)</f>
        <v>11008</v>
      </c>
      <c r="J188" s="20">
        <f t="shared" ref="J188" si="2258">SUM(J165:J187)</f>
        <v>1379</v>
      </c>
      <c r="K188" s="21">
        <f t="shared" ref="K188" si="2259">SUM(K165:K187)</f>
        <v>1384</v>
      </c>
      <c r="L188" s="20">
        <f t="shared" ref="L188" si="2260">SUM(L165:L187)</f>
        <v>4513</v>
      </c>
      <c r="M188" s="21">
        <f t="shared" ref="M188" si="2261">SUM(M165:M187)</f>
        <v>4753</v>
      </c>
      <c r="N188" s="20">
        <f t="shared" ref="N188" si="2262">SUM(N165:N187)</f>
        <v>9899</v>
      </c>
      <c r="O188" s="21">
        <f t="shared" ref="O188" si="2263">SUM(O165:O187)</f>
        <v>9684</v>
      </c>
      <c r="P188" s="20">
        <f t="shared" ref="P188" si="2264">SUM(P165:P187)</f>
        <v>4833</v>
      </c>
      <c r="Q188" s="21">
        <f t="shared" ref="Q188" si="2265">SUM(Q165:Q187)</f>
        <v>4603</v>
      </c>
      <c r="R188" s="20">
        <f t="shared" ref="R188" si="2266">SUM(R165:R187)</f>
        <v>6954</v>
      </c>
      <c r="S188" s="21">
        <f t="shared" ref="S188" si="2267">SUM(S165:S187)</f>
        <v>6800</v>
      </c>
      <c r="T188" s="20">
        <f t="shared" ref="T188" si="2268">SUM(T165:T187)</f>
        <v>684</v>
      </c>
      <c r="U188" s="21">
        <f t="shared" ref="U188" si="2269">SUM(U165:U187)</f>
        <v>755</v>
      </c>
      <c r="V188" s="20">
        <f t="shared" ref="V188" si="2270">SUM(V165:V187)</f>
        <v>5900</v>
      </c>
      <c r="W188" s="21">
        <f t="shared" ref="W188" si="2271">SUM(W165:W187)</f>
        <v>6713</v>
      </c>
      <c r="X188" s="20">
        <f t="shared" ref="X188" si="2272">SUM(X165:X187)</f>
        <v>3606</v>
      </c>
      <c r="Y188" s="21">
        <f t="shared" ref="Y188" si="2273">SUM(Y165:Y187)</f>
        <v>2354</v>
      </c>
      <c r="Z188" s="20">
        <f t="shared" ref="Z188" si="2274">SUM(Z165:Z187)</f>
        <v>10160</v>
      </c>
      <c r="AA188" s="21">
        <f t="shared" ref="AA188" si="2275">SUM(AA165:AA187)</f>
        <v>12148</v>
      </c>
      <c r="AB188" s="174">
        <f t="shared" ref="AB188:AC188" si="2276">SUM(AB164:AB187)</f>
        <v>79307</v>
      </c>
      <c r="AC188" s="175">
        <f t="shared" si="2276"/>
        <v>79017</v>
      </c>
      <c r="BI188" s="269" t="s">
        <v>13</v>
      </c>
      <c r="BJ188" s="155">
        <f>SUM(BJ164:BJ187)</f>
        <v>1</v>
      </c>
      <c r="BK188" s="156">
        <f t="shared" ref="BK188:CK188" si="2277">SUM(BK164:BK187)</f>
        <v>0.99999999999999989</v>
      </c>
      <c r="BL188" s="155">
        <f t="shared" si="2277"/>
        <v>1</v>
      </c>
      <c r="BM188" s="156">
        <f t="shared" si="2277"/>
        <v>1</v>
      </c>
      <c r="BN188" s="155">
        <f t="shared" si="2277"/>
        <v>1</v>
      </c>
      <c r="BO188" s="156">
        <f t="shared" si="2277"/>
        <v>1</v>
      </c>
      <c r="BP188" s="155">
        <f t="shared" si="2277"/>
        <v>1</v>
      </c>
      <c r="BQ188" s="156">
        <f t="shared" si="2277"/>
        <v>1</v>
      </c>
      <c r="BR188" s="155">
        <f t="shared" si="2277"/>
        <v>1</v>
      </c>
      <c r="BS188" s="156">
        <f t="shared" si="2277"/>
        <v>1.0000000000000002</v>
      </c>
      <c r="BT188" s="155">
        <f t="shared" si="2277"/>
        <v>1</v>
      </c>
      <c r="BU188" s="156">
        <f t="shared" si="2277"/>
        <v>1</v>
      </c>
      <c r="BV188" s="155">
        <f t="shared" si="2277"/>
        <v>1.0000000000000002</v>
      </c>
      <c r="BW188" s="156">
        <f t="shared" si="2277"/>
        <v>1</v>
      </c>
      <c r="BX188" s="155">
        <f t="shared" si="2277"/>
        <v>1.0000000000000002</v>
      </c>
      <c r="BY188" s="156">
        <f t="shared" si="2277"/>
        <v>1</v>
      </c>
      <c r="BZ188" s="155">
        <f t="shared" si="2277"/>
        <v>1</v>
      </c>
      <c r="CA188" s="156">
        <f t="shared" si="2277"/>
        <v>1</v>
      </c>
      <c r="CB188" s="155">
        <f t="shared" si="2277"/>
        <v>0.99999999999999978</v>
      </c>
      <c r="CC188" s="156">
        <f t="shared" si="2277"/>
        <v>0.99999999999999989</v>
      </c>
      <c r="CD188" s="155">
        <f t="shared" si="2277"/>
        <v>1</v>
      </c>
      <c r="CE188" s="156">
        <f t="shared" si="2277"/>
        <v>1</v>
      </c>
      <c r="CF188" s="155">
        <f t="shared" si="2277"/>
        <v>0.99999999999999956</v>
      </c>
      <c r="CG188" s="156">
        <f t="shared" si="2277"/>
        <v>1</v>
      </c>
      <c r="CH188" s="155">
        <f t="shared" si="2277"/>
        <v>1.0000000000000002</v>
      </c>
      <c r="CI188" s="156">
        <f t="shared" si="2277"/>
        <v>0.99999999999999978</v>
      </c>
      <c r="CJ188" s="155">
        <f t="shared" si="2277"/>
        <v>0.99999999999999989</v>
      </c>
      <c r="CK188" s="156">
        <f t="shared" si="2277"/>
        <v>1</v>
      </c>
    </row>
    <row r="189" spans="1:89" ht="14" thickTop="1" x14ac:dyDescent="0.15">
      <c r="A189" s="187"/>
    </row>
    <row r="191" spans="1:89" x14ac:dyDescent="0.15">
      <c r="A191" s="296">
        <f>+A160+1</f>
        <v>44172</v>
      </c>
      <c r="B191" s="296"/>
      <c r="C191" s="296"/>
      <c r="D191" s="296"/>
      <c r="BI191" s="301">
        <f>+BI160+1</f>
        <v>44172</v>
      </c>
      <c r="BJ191" s="301"/>
      <c r="BK191" s="301"/>
      <c r="BL191" s="301"/>
    </row>
    <row r="192" spans="1:89" ht="14" thickBot="1" x14ac:dyDescent="0.2">
      <c r="AE192" s="272" t="s">
        <v>84</v>
      </c>
    </row>
    <row r="193" spans="1:89" ht="15" thickTop="1" thickBot="1" x14ac:dyDescent="0.2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 x14ac:dyDescent="0.2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 x14ac:dyDescent="0.15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1135</v>
      </c>
      <c r="AG195" s="186">
        <f t="shared" ref="AG195:AV196" si="2278">SUMIF($A$9:$A$32,$AE195,C$195:C$218)</f>
        <v>488</v>
      </c>
      <c r="AH195" s="127">
        <f t="shared" si="2278"/>
        <v>441</v>
      </c>
      <c r="AI195" s="180">
        <f t="shared" si="2278"/>
        <v>318</v>
      </c>
      <c r="AJ195" s="126">
        <f t="shared" si="2278"/>
        <v>1207</v>
      </c>
      <c r="AK195" s="128">
        <f t="shared" si="2278"/>
        <v>510</v>
      </c>
      <c r="AL195" s="127">
        <f t="shared" si="2278"/>
        <v>1104</v>
      </c>
      <c r="AM195" s="180">
        <f t="shared" si="2278"/>
        <v>779</v>
      </c>
      <c r="AN195" s="126">
        <f t="shared" si="2278"/>
        <v>128</v>
      </c>
      <c r="AO195" s="128">
        <f t="shared" si="2278"/>
        <v>353</v>
      </c>
      <c r="AP195" s="127">
        <f t="shared" si="2278"/>
        <v>300</v>
      </c>
      <c r="AQ195" s="126">
        <f t="shared" si="2278"/>
        <v>899</v>
      </c>
      <c r="AR195" s="179">
        <f t="shared" si="2278"/>
        <v>1027</v>
      </c>
      <c r="AS195" s="181">
        <f t="shared" si="2278"/>
        <v>1461</v>
      </c>
      <c r="AT195" s="126">
        <f t="shared" si="2278"/>
        <v>705</v>
      </c>
      <c r="AU195" s="128">
        <f t="shared" si="2278"/>
        <v>623</v>
      </c>
      <c r="AV195" s="127">
        <f t="shared" si="2278"/>
        <v>854</v>
      </c>
      <c r="AW195" s="180">
        <f t="shared" ref="AW195:BE196" si="2279">SUMIF($A$9:$A$32,$AE195,S$195:S$218)</f>
        <v>644</v>
      </c>
      <c r="AX195" s="126">
        <f t="shared" si="2279"/>
        <v>86</v>
      </c>
      <c r="AY195" s="128">
        <f t="shared" si="2279"/>
        <v>362</v>
      </c>
      <c r="AZ195" s="127">
        <f t="shared" si="2279"/>
        <v>390</v>
      </c>
      <c r="BA195" s="180">
        <f t="shared" si="2279"/>
        <v>847</v>
      </c>
      <c r="BB195" s="126">
        <f t="shared" si="2279"/>
        <v>598</v>
      </c>
      <c r="BC195" s="128">
        <f t="shared" si="2279"/>
        <v>568</v>
      </c>
      <c r="BD195" s="184">
        <f t="shared" si="2279"/>
        <v>1221</v>
      </c>
      <c r="BE195" s="185">
        <f t="shared" si="2279"/>
        <v>1078</v>
      </c>
      <c r="BF195" s="170">
        <f>AF195+AH195+AJ195+AL195+AN195+AP195+AR195+AT195+AV195+AX195+AZ195+BB195+BD195</f>
        <v>9196</v>
      </c>
      <c r="BG195" s="171">
        <f>AG195+AI195+AK195+AM195+AO195+AQ195+AS195+AU195+AW195+AY195+BA195+BC195+BE195</f>
        <v>8930</v>
      </c>
      <c r="BI195" s="125" t="s">
        <v>16</v>
      </c>
      <c r="BJ195" s="129">
        <f>B195/B219</f>
        <v>0</v>
      </c>
      <c r="BK195" s="130">
        <f t="shared" ref="BK195" si="2280">C195/C219</f>
        <v>0</v>
      </c>
      <c r="BL195" s="131">
        <f t="shared" ref="BL195" si="2281">D195/D219</f>
        <v>0</v>
      </c>
      <c r="BM195" s="132">
        <f t="shared" ref="BM195" si="2282">E195/E219</f>
        <v>0</v>
      </c>
      <c r="BN195" s="129">
        <f t="shared" ref="BN195" si="2283">F195/F219</f>
        <v>0</v>
      </c>
      <c r="BO195" s="130">
        <f t="shared" ref="BO195" si="2284">G195/G219</f>
        <v>0</v>
      </c>
      <c r="BP195" s="131">
        <f t="shared" ref="BP195" si="2285">H195/H219</f>
        <v>0</v>
      </c>
      <c r="BQ195" s="132">
        <f t="shared" ref="BQ195" si="2286">I195/I219</f>
        <v>0</v>
      </c>
      <c r="BR195" s="129">
        <f t="shared" ref="BR195" si="2287">J195/J219</f>
        <v>0</v>
      </c>
      <c r="BS195" s="130">
        <f t="shared" ref="BS195" si="2288">K195/K219</f>
        <v>0</v>
      </c>
      <c r="BT195" s="131">
        <f t="shared" ref="BT195" si="2289">L195/L219</f>
        <v>0</v>
      </c>
      <c r="BU195" s="129">
        <f t="shared" ref="BU195" si="2290">M195/M219</f>
        <v>0</v>
      </c>
      <c r="BV195" s="133">
        <f t="shared" ref="BV195" si="2291">N195/N219</f>
        <v>0</v>
      </c>
      <c r="BW195" s="134">
        <f t="shared" ref="BW195" si="2292">O195/O219</f>
        <v>0</v>
      </c>
      <c r="BX195" s="129">
        <f t="shared" ref="BX195" si="2293">P195/P219</f>
        <v>0</v>
      </c>
      <c r="BY195" s="130">
        <f t="shared" ref="BY195" si="2294">Q195/Q219</f>
        <v>0</v>
      </c>
      <c r="BZ195" s="131">
        <f t="shared" ref="BZ195" si="2295">R195/R219</f>
        <v>0</v>
      </c>
      <c r="CA195" s="132">
        <f t="shared" ref="CA195" si="2296">S195/S219</f>
        <v>0</v>
      </c>
      <c r="CB195" s="129">
        <f t="shared" ref="CB195" si="2297">T195/T219</f>
        <v>0</v>
      </c>
      <c r="CC195" s="130">
        <f t="shared" ref="CC195" si="2298">U195/U219</f>
        <v>0</v>
      </c>
      <c r="CD195" s="131">
        <f t="shared" ref="CD195" si="2299">V195/V219</f>
        <v>0</v>
      </c>
      <c r="CE195" s="132">
        <f t="shared" ref="CE195" si="2300">W195/W219</f>
        <v>0</v>
      </c>
      <c r="CF195" s="129">
        <f t="shared" ref="CF195" si="2301">X195/X219</f>
        <v>0</v>
      </c>
      <c r="CG195" s="130">
        <f t="shared" ref="CG195" si="2302">Y195/Y219</f>
        <v>0</v>
      </c>
      <c r="CH195" s="131">
        <f t="shared" ref="CH195" si="2303">Z195/Z219</f>
        <v>0</v>
      </c>
      <c r="CI195" s="129">
        <f t="shared" ref="CI195" si="2304">AA195/AA219</f>
        <v>0</v>
      </c>
      <c r="CJ195" s="135">
        <f t="shared" ref="CJ195" si="2305">AB195/AB219</f>
        <v>0</v>
      </c>
      <c r="CK195" s="136">
        <f t="shared" ref="CK195" si="2306">AC195/AC219</f>
        <v>0</v>
      </c>
    </row>
    <row r="196" spans="1:89" x14ac:dyDescent="0.15">
      <c r="A196" s="137" t="s">
        <v>17</v>
      </c>
      <c r="B196" s="189">
        <v>230</v>
      </c>
      <c r="C196" s="190">
        <v>0</v>
      </c>
      <c r="D196" s="191">
        <v>166</v>
      </c>
      <c r="E196" s="192">
        <v>0</v>
      </c>
      <c r="F196" s="189">
        <v>555</v>
      </c>
      <c r="G196" s="193">
        <v>4</v>
      </c>
      <c r="H196" s="191">
        <v>274</v>
      </c>
      <c r="I196" s="192">
        <v>27</v>
      </c>
      <c r="J196" s="189">
        <v>20</v>
      </c>
      <c r="K196" s="193">
        <v>14</v>
      </c>
      <c r="L196" s="191">
        <v>10</v>
      </c>
      <c r="M196" s="189">
        <v>53</v>
      </c>
      <c r="N196" s="194">
        <v>85</v>
      </c>
      <c r="O196" s="195">
        <v>68</v>
      </c>
      <c r="P196" s="189">
        <v>34</v>
      </c>
      <c r="Q196" s="193">
        <v>48</v>
      </c>
      <c r="R196" s="191">
        <v>11</v>
      </c>
      <c r="S196" s="192">
        <v>38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215" si="2307">SUM(B196,D196,F196,H196,J196,L196,N196,P196,R196,T196,V196,X196,Z196)</f>
        <v>1385</v>
      </c>
      <c r="AC196" s="173">
        <f t="shared" ref="AC196:AC215" si="2308">SUM(C196,E196,G196,I196,K196,M196,O196,Q196,S196,U196,W196,Y196,AA196)</f>
        <v>252</v>
      </c>
      <c r="AE196" s="277" t="str">
        <f>$AE$10</f>
        <v>08:00 - 08:59</v>
      </c>
      <c r="AF196" s="126">
        <f>SUMIF($A$9:$A$32,$AE196,B$195:B$218)</f>
        <v>1177</v>
      </c>
      <c r="AG196" s="190">
        <f t="shared" si="2278"/>
        <v>598</v>
      </c>
      <c r="AH196" s="191">
        <f t="shared" si="2278"/>
        <v>367</v>
      </c>
      <c r="AI196" s="192">
        <f t="shared" si="2278"/>
        <v>379</v>
      </c>
      <c r="AJ196" s="278">
        <f t="shared" si="2278"/>
        <v>1171</v>
      </c>
      <c r="AK196" s="193">
        <f t="shared" si="2278"/>
        <v>470</v>
      </c>
      <c r="AL196" s="191">
        <f t="shared" si="2278"/>
        <v>1204</v>
      </c>
      <c r="AM196" s="192">
        <f t="shared" si="2278"/>
        <v>910</v>
      </c>
      <c r="AN196" s="278">
        <f t="shared" si="2278"/>
        <v>107</v>
      </c>
      <c r="AO196" s="193">
        <f t="shared" si="2278"/>
        <v>376</v>
      </c>
      <c r="AP196" s="191">
        <f t="shared" si="2278"/>
        <v>301</v>
      </c>
      <c r="AQ196" s="278">
        <f t="shared" si="2278"/>
        <v>1011</v>
      </c>
      <c r="AR196" s="194">
        <f t="shared" si="2278"/>
        <v>908</v>
      </c>
      <c r="AS196" s="195">
        <f t="shared" si="2278"/>
        <v>1433</v>
      </c>
      <c r="AT196" s="278">
        <f t="shared" si="2278"/>
        <v>519</v>
      </c>
      <c r="AU196" s="193">
        <f t="shared" si="2278"/>
        <v>634</v>
      </c>
      <c r="AV196" s="191">
        <f t="shared" si="2278"/>
        <v>792</v>
      </c>
      <c r="AW196" s="192">
        <f t="shared" si="2279"/>
        <v>582</v>
      </c>
      <c r="AX196" s="278">
        <f t="shared" si="2279"/>
        <v>76</v>
      </c>
      <c r="AY196" s="193">
        <f t="shared" si="2279"/>
        <v>359</v>
      </c>
      <c r="AZ196" s="191">
        <f t="shared" si="2279"/>
        <v>430</v>
      </c>
      <c r="BA196" s="192">
        <f t="shared" si="2279"/>
        <v>756</v>
      </c>
      <c r="BB196" s="278">
        <f t="shared" si="2279"/>
        <v>523</v>
      </c>
      <c r="BC196" s="193">
        <f t="shared" si="2279"/>
        <v>479</v>
      </c>
      <c r="BD196" s="191">
        <f t="shared" si="2279"/>
        <v>1235</v>
      </c>
      <c r="BE196" s="278">
        <f t="shared" si="2279"/>
        <v>964</v>
      </c>
      <c r="BF196" s="172">
        <f>SUM(AF196,AH196,AJ196,AL196,AN196,AP196,AR196,AT196,AV196,AX196,AZ196,BB196,BD196)</f>
        <v>8810</v>
      </c>
      <c r="BG196" s="173">
        <f>SUM(AG196,AI196,AK196,AM196,AO196,AQ196,AS196,AU196,AW196,AY196,BA196,BC196,BE196)</f>
        <v>8951</v>
      </c>
      <c r="BI196" s="137" t="s">
        <v>17</v>
      </c>
      <c r="BJ196" s="129">
        <f>B196/B219</f>
        <v>1.8123079347569144E-2</v>
      </c>
      <c r="BK196" s="130">
        <f t="shared" ref="BK196" si="2309">C196/C219</f>
        <v>0</v>
      </c>
      <c r="BL196" s="131">
        <f t="shared" ref="BL196" si="2310">D196/D219</f>
        <v>3.0012655939251492E-2</v>
      </c>
      <c r="BM196" s="132">
        <f t="shared" ref="BM196" si="2311">E196/E219</f>
        <v>0</v>
      </c>
      <c r="BN196" s="129">
        <f t="shared" ref="BN196" si="2312">F196/F219</f>
        <v>3.7863282848956202E-2</v>
      </c>
      <c r="BO196" s="130">
        <f t="shared" ref="BO196" si="2313">G196/G219</f>
        <v>3.7689625930462643E-4</v>
      </c>
      <c r="BP196" s="131">
        <f t="shared" ref="BP196" si="2314">H196/H219</f>
        <v>1.7205651491365777E-2</v>
      </c>
      <c r="BQ196" s="132">
        <f t="shared" ref="BQ196" si="2315">I196/I219</f>
        <v>1.7327685791297652E-3</v>
      </c>
      <c r="BR196" s="129">
        <f t="shared" ref="BR196" si="2316">J196/J219</f>
        <v>6.3111391606184919E-3</v>
      </c>
      <c r="BS196" s="130">
        <f t="shared" ref="BS196" si="2317">K196/K219</f>
        <v>4.5931758530183726E-3</v>
      </c>
      <c r="BT196" s="131">
        <f t="shared" ref="BT196" si="2318">L196/L219</f>
        <v>1.1584800741427247E-3</v>
      </c>
      <c r="BU196" s="129">
        <f t="shared" ref="BU196" si="2319">M196/M219</f>
        <v>5.9046345811051689E-3</v>
      </c>
      <c r="BV196" s="133">
        <f t="shared" ref="BV196" si="2320">N196/N219</f>
        <v>5.4226475279106857E-3</v>
      </c>
      <c r="BW196" s="134">
        <f t="shared" ref="BW196" si="2321">O196/O219</f>
        <v>4.1370079698241774E-3</v>
      </c>
      <c r="BX196" s="129">
        <f t="shared" ref="BX196" si="2322">P196/P219</f>
        <v>4.1267144070882391E-3</v>
      </c>
      <c r="BY196" s="130">
        <f t="shared" ref="BY196" si="2323">Q196/Q219</f>
        <v>5.7595392368610509E-3</v>
      </c>
      <c r="BZ196" s="131">
        <f t="shared" ref="BZ196" si="2324">R196/R219</f>
        <v>1.1102139685102946E-3</v>
      </c>
      <c r="CA196" s="132">
        <f t="shared" ref="CA196" si="2325">S196/S219</f>
        <v>3.7262208276132576E-3</v>
      </c>
      <c r="CB196" s="129">
        <f t="shared" ref="CB196" si="2326">T196/T219</f>
        <v>0</v>
      </c>
      <c r="CC196" s="130">
        <f t="shared" ref="CC196" si="2327">U196/U219</f>
        <v>0</v>
      </c>
      <c r="CD196" s="131">
        <f t="shared" ref="CD196" si="2328">V196/V219</f>
        <v>0</v>
      </c>
      <c r="CE196" s="132">
        <f t="shared" ref="CE196" si="2329">W196/W219</f>
        <v>0</v>
      </c>
      <c r="CF196" s="129">
        <f t="shared" ref="CF196" si="2330">X196/X219</f>
        <v>0</v>
      </c>
      <c r="CG196" s="130">
        <f t="shared" ref="CG196" si="2331">Y196/Y219</f>
        <v>0</v>
      </c>
      <c r="CH196" s="131">
        <f t="shared" ref="CH196" si="2332">Z196/Z219</f>
        <v>0</v>
      </c>
      <c r="CI196" s="129">
        <f t="shared" ref="CI196" si="2333">AA196/AA219</f>
        <v>0</v>
      </c>
      <c r="CJ196" s="135">
        <f t="shared" ref="CJ196" si="2334">AB196/AB219</f>
        <v>1.0789293281814782E-2</v>
      </c>
      <c r="CK196" s="136">
        <f t="shared" ref="CK196" si="2335">AC196/AC219</f>
        <v>1.9677661169415291E-3</v>
      </c>
    </row>
    <row r="197" spans="1:89" ht="14" thickBot="1" x14ac:dyDescent="0.2">
      <c r="A197" s="146" t="s">
        <v>18</v>
      </c>
      <c r="B197" s="196">
        <v>891</v>
      </c>
      <c r="C197" s="197">
        <v>0</v>
      </c>
      <c r="D197" s="198">
        <v>535</v>
      </c>
      <c r="E197" s="199">
        <v>68</v>
      </c>
      <c r="F197" s="196">
        <v>1347</v>
      </c>
      <c r="G197" s="200">
        <v>105</v>
      </c>
      <c r="H197" s="198">
        <v>840</v>
      </c>
      <c r="I197" s="199">
        <v>282</v>
      </c>
      <c r="J197" s="196">
        <v>54</v>
      </c>
      <c r="K197" s="200">
        <v>109</v>
      </c>
      <c r="L197" s="198">
        <v>110</v>
      </c>
      <c r="M197" s="196">
        <v>420</v>
      </c>
      <c r="N197" s="201">
        <v>543</v>
      </c>
      <c r="O197" s="202">
        <v>795</v>
      </c>
      <c r="P197" s="196">
        <v>264</v>
      </c>
      <c r="Q197" s="200">
        <v>502</v>
      </c>
      <c r="R197" s="198">
        <v>301</v>
      </c>
      <c r="S197" s="199">
        <v>407</v>
      </c>
      <c r="T197" s="196">
        <v>19</v>
      </c>
      <c r="U197" s="200">
        <v>212</v>
      </c>
      <c r="V197" s="198">
        <v>189</v>
      </c>
      <c r="W197" s="199">
        <v>631</v>
      </c>
      <c r="X197" s="196">
        <v>261</v>
      </c>
      <c r="Y197" s="200">
        <v>318</v>
      </c>
      <c r="Z197" s="198">
        <v>633</v>
      </c>
      <c r="AA197" s="196">
        <v>625</v>
      </c>
      <c r="AB197" s="172">
        <f t="shared" si="2307"/>
        <v>5987</v>
      </c>
      <c r="AC197" s="173">
        <f t="shared" si="2308"/>
        <v>4474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7.0207233472539599E-2</v>
      </c>
      <c r="BK197" s="130">
        <f t="shared" ref="BK197" si="2336">C197/C219</f>
        <v>0</v>
      </c>
      <c r="BL197" s="131">
        <f t="shared" ref="BL197" si="2337">D197/D219</f>
        <v>9.6727535707828605E-2</v>
      </c>
      <c r="BM197" s="132">
        <f t="shared" ref="BM197" si="2338">E197/E219</f>
        <v>1.1472920533153366E-2</v>
      </c>
      <c r="BN197" s="129">
        <f t="shared" ref="BN197" si="2339">F197/F219</f>
        <v>9.1895210806385588E-2</v>
      </c>
      <c r="BO197" s="130">
        <f t="shared" ref="BO197" si="2340">G197/G219</f>
        <v>9.8935268067464437E-3</v>
      </c>
      <c r="BP197" s="131">
        <f t="shared" ref="BP197" si="2341">H197/H219</f>
        <v>5.2747252747252747E-2</v>
      </c>
      <c r="BQ197" s="132">
        <f t="shared" ref="BQ197" si="2342">I197/I219</f>
        <v>1.8097805159799769E-2</v>
      </c>
      <c r="BR197" s="129">
        <f t="shared" ref="BR197" si="2343">J197/J219</f>
        <v>1.7040075733669929E-2</v>
      </c>
      <c r="BS197" s="130">
        <f t="shared" ref="BS197" si="2344">K197/K219</f>
        <v>3.5761154855643046E-2</v>
      </c>
      <c r="BT197" s="131">
        <f t="shared" ref="BT197" si="2345">L197/L219</f>
        <v>1.2743280815569972E-2</v>
      </c>
      <c r="BU197" s="129">
        <f t="shared" ref="BU197" si="2346">M197/M219</f>
        <v>4.6791443850267379E-2</v>
      </c>
      <c r="BV197" s="133">
        <f t="shared" ref="BV197" si="2347">N197/N219</f>
        <v>3.4641148325358855E-2</v>
      </c>
      <c r="BW197" s="134">
        <f t="shared" ref="BW197" si="2348">O197/O219</f>
        <v>4.8366490235444426E-2</v>
      </c>
      <c r="BX197" s="129">
        <f t="shared" ref="BX197" si="2349">P197/P219</f>
        <v>3.2042723631508681E-2</v>
      </c>
      <c r="BY197" s="130">
        <f t="shared" ref="BY197" si="2350">Q197/Q219</f>
        <v>6.0235181185505159E-2</v>
      </c>
      <c r="BZ197" s="131">
        <f t="shared" ref="BZ197" si="2351">R197/R219</f>
        <v>3.0379491320145335E-2</v>
      </c>
      <c r="CA197" s="132">
        <f t="shared" ref="CA197" si="2352">S197/S219</f>
        <v>3.9909786232594627E-2</v>
      </c>
      <c r="CB197" s="129">
        <f t="shared" ref="CB197" si="2353">T197/T219</f>
        <v>8.6324398000908673E-3</v>
      </c>
      <c r="CC197" s="130">
        <f t="shared" ref="CC197" si="2354">U197/U219</f>
        <v>8.1727062451811869E-2</v>
      </c>
      <c r="CD197" s="131">
        <f t="shared" ref="CD197" si="2355">V197/V219</f>
        <v>2.0368574199806012E-2</v>
      </c>
      <c r="CE197" s="132">
        <f t="shared" ref="CE197" si="2356">W197/W219</f>
        <v>6.052757793764988E-2</v>
      </c>
      <c r="CF197" s="129">
        <f t="shared" ref="CF197" si="2357">X197/X219</f>
        <v>3.6848792884371026E-2</v>
      </c>
      <c r="CG197" s="130">
        <f t="shared" ref="CG197" si="2358">Y197/Y219</f>
        <v>6.3816977724262494E-2</v>
      </c>
      <c r="CH197" s="131">
        <f t="shared" ref="CH197" si="2359">Z197/Z219</f>
        <v>4.1165376861546463E-2</v>
      </c>
      <c r="CI197" s="129">
        <f t="shared" ref="CI197" si="2360">AA197/AA219</f>
        <v>3.4900603082421267E-2</v>
      </c>
      <c r="CJ197" s="135">
        <f t="shared" ref="CJ197" si="2361">AB197/AB219</f>
        <v>4.6639349370559642E-2</v>
      </c>
      <c r="CK197" s="136">
        <f t="shared" ref="CK197" si="2362">AC197/AC219</f>
        <v>3.4935657171414294E-2</v>
      </c>
    </row>
    <row r="198" spans="1:89" ht="15" thickTop="1" thickBot="1" x14ac:dyDescent="0.2">
      <c r="A198" s="137" t="s">
        <v>19</v>
      </c>
      <c r="B198" s="189">
        <v>1281</v>
      </c>
      <c r="C198" s="190">
        <v>434</v>
      </c>
      <c r="D198" s="191">
        <v>525</v>
      </c>
      <c r="E198" s="192">
        <v>250</v>
      </c>
      <c r="F198" s="189">
        <v>1202</v>
      </c>
      <c r="G198" s="193">
        <v>448</v>
      </c>
      <c r="H198" s="191">
        <v>998</v>
      </c>
      <c r="I198" s="192">
        <v>605</v>
      </c>
      <c r="J198" s="189">
        <v>102</v>
      </c>
      <c r="K198" s="193">
        <v>276</v>
      </c>
      <c r="L198" s="191">
        <v>175</v>
      </c>
      <c r="M198" s="189">
        <v>728</v>
      </c>
      <c r="N198" s="194">
        <v>852</v>
      </c>
      <c r="O198" s="195">
        <v>1203</v>
      </c>
      <c r="P198" s="189">
        <v>513</v>
      </c>
      <c r="Q198" s="193">
        <v>647</v>
      </c>
      <c r="R198" s="191">
        <v>626</v>
      </c>
      <c r="S198" s="192">
        <v>645</v>
      </c>
      <c r="T198" s="189">
        <v>60</v>
      </c>
      <c r="U198" s="193">
        <v>359</v>
      </c>
      <c r="V198" s="191">
        <v>440</v>
      </c>
      <c r="W198" s="192">
        <v>844</v>
      </c>
      <c r="X198" s="189">
        <v>471</v>
      </c>
      <c r="Y198" s="193">
        <v>419</v>
      </c>
      <c r="Z198" s="191">
        <v>1048</v>
      </c>
      <c r="AA198" s="189">
        <v>986</v>
      </c>
      <c r="AB198" s="172">
        <f t="shared" si="2307"/>
        <v>8293</v>
      </c>
      <c r="AC198" s="173">
        <f t="shared" si="2308"/>
        <v>7844</v>
      </c>
      <c r="AE198" s="269" t="s">
        <v>13</v>
      </c>
      <c r="AF198" s="20">
        <f t="shared" ref="AF198:BG198" si="2363">SUM(AF195:AF197)</f>
        <v>2312</v>
      </c>
      <c r="AG198" s="21">
        <f t="shared" si="2363"/>
        <v>1086</v>
      </c>
      <c r="AH198" s="20">
        <f t="shared" si="2363"/>
        <v>808</v>
      </c>
      <c r="AI198" s="21">
        <f t="shared" si="2363"/>
        <v>697</v>
      </c>
      <c r="AJ198" s="20">
        <f t="shared" si="2363"/>
        <v>2378</v>
      </c>
      <c r="AK198" s="21">
        <f t="shared" si="2363"/>
        <v>980</v>
      </c>
      <c r="AL198" s="20">
        <f t="shared" si="2363"/>
        <v>2308</v>
      </c>
      <c r="AM198" s="21">
        <f t="shared" si="2363"/>
        <v>1689</v>
      </c>
      <c r="AN198" s="20">
        <f t="shared" si="2363"/>
        <v>235</v>
      </c>
      <c r="AO198" s="21">
        <f t="shared" si="2363"/>
        <v>729</v>
      </c>
      <c r="AP198" s="20">
        <f t="shared" si="2363"/>
        <v>601</v>
      </c>
      <c r="AQ198" s="21">
        <f t="shared" si="2363"/>
        <v>1910</v>
      </c>
      <c r="AR198" s="20">
        <f t="shared" si="2363"/>
        <v>1935</v>
      </c>
      <c r="AS198" s="21">
        <f t="shared" si="2363"/>
        <v>2894</v>
      </c>
      <c r="AT198" s="20">
        <f t="shared" si="2363"/>
        <v>1224</v>
      </c>
      <c r="AU198" s="21">
        <f t="shared" si="2363"/>
        <v>1257</v>
      </c>
      <c r="AV198" s="20">
        <f t="shared" si="2363"/>
        <v>1646</v>
      </c>
      <c r="AW198" s="21">
        <f t="shared" si="2363"/>
        <v>1226</v>
      </c>
      <c r="AX198" s="20">
        <f t="shared" si="2363"/>
        <v>162</v>
      </c>
      <c r="AY198" s="21">
        <f t="shared" si="2363"/>
        <v>721</v>
      </c>
      <c r="AZ198" s="20">
        <f t="shared" si="2363"/>
        <v>820</v>
      </c>
      <c r="BA198" s="21">
        <f t="shared" si="2363"/>
        <v>1603</v>
      </c>
      <c r="BB198" s="20">
        <f t="shared" si="2363"/>
        <v>1121</v>
      </c>
      <c r="BC198" s="21">
        <f t="shared" si="2363"/>
        <v>1047</v>
      </c>
      <c r="BD198" s="20">
        <f t="shared" si="2363"/>
        <v>2456</v>
      </c>
      <c r="BE198" s="21">
        <f t="shared" si="2363"/>
        <v>2042</v>
      </c>
      <c r="BF198" s="174">
        <f t="shared" si="2363"/>
        <v>18006</v>
      </c>
      <c r="BG198" s="175">
        <f t="shared" si="2363"/>
        <v>17881</v>
      </c>
      <c r="BI198" s="137" t="s">
        <v>19</v>
      </c>
      <c r="BJ198" s="129">
        <f>B198/B219</f>
        <v>0.10093767236624379</v>
      </c>
      <c r="BK198" s="130">
        <f t="shared" ref="BK198" si="2364">C198/C219</f>
        <v>3.3284761101311448E-2</v>
      </c>
      <c r="BL198" s="131">
        <f t="shared" ref="BL198" si="2365">D198/D219</f>
        <v>9.4919544386186952E-2</v>
      </c>
      <c r="BM198" s="132">
        <f t="shared" ref="BM198" si="2366">E198/E219</f>
        <v>4.2179854901299142E-2</v>
      </c>
      <c r="BN198" s="129">
        <f t="shared" ref="BN198" si="2367">F198/F219</f>
        <v>8.2003001773775411E-2</v>
      </c>
      <c r="BO198" s="130">
        <f t="shared" ref="BO198" si="2368">G198/G219</f>
        <v>4.2212381042118156E-2</v>
      </c>
      <c r="BP198" s="131">
        <f t="shared" ref="BP198" si="2369">H198/H219</f>
        <v>6.2668759811616959E-2</v>
      </c>
      <c r="BQ198" s="132">
        <f t="shared" ref="BQ198" si="2370">I198/I219</f>
        <v>3.8826851495315104E-2</v>
      </c>
      <c r="BR198" s="129">
        <f t="shared" ref="BR198" si="2371">J198/J219</f>
        <v>3.2186809719154309E-2</v>
      </c>
      <c r="BS198" s="130">
        <f t="shared" ref="BS198" si="2372">K198/K219</f>
        <v>9.055118110236221E-2</v>
      </c>
      <c r="BT198" s="131">
        <f t="shared" ref="BT198" si="2373">L198/L219</f>
        <v>2.0273401297497683E-2</v>
      </c>
      <c r="BU198" s="129">
        <f t="shared" ref="BU198" si="2374">M198/M219</f>
        <v>8.1105169340463454E-2</v>
      </c>
      <c r="BV198" s="133">
        <f t="shared" ref="BV198" si="2375">N198/N219</f>
        <v>5.4354066985645932E-2</v>
      </c>
      <c r="BW198" s="134">
        <f t="shared" ref="BW198" si="2376">O198/O219</f>
        <v>7.318853805438949E-2</v>
      </c>
      <c r="BX198" s="129">
        <f t="shared" ref="BX198" si="2377">P198/P219</f>
        <v>6.2264837965772542E-2</v>
      </c>
      <c r="BY198" s="130">
        <f t="shared" ref="BY198" si="2378">Q198/Q219</f>
        <v>7.7633789296856257E-2</v>
      </c>
      <c r="BZ198" s="131">
        <f t="shared" ref="BZ198" si="2379">R198/R219</f>
        <v>6.3181267662494947E-2</v>
      </c>
      <c r="CA198" s="132">
        <f t="shared" ref="CA198" si="2380">S198/S219</f>
        <v>6.324769562659345E-2</v>
      </c>
      <c r="CB198" s="129">
        <f t="shared" ref="CB198" si="2381">T198/T219</f>
        <v>2.7260336210813266E-2</v>
      </c>
      <c r="CC198" s="130">
        <f t="shared" ref="CC198" si="2382">U198/U219</f>
        <v>0.13839629915188897</v>
      </c>
      <c r="CD198" s="131">
        <f t="shared" ref="CD198" si="2383">V198/V219</f>
        <v>4.7418902899019288E-2</v>
      </c>
      <c r="CE198" s="132">
        <f t="shared" ref="CE198" si="2384">W198/W219</f>
        <v>8.0959232613908874E-2</v>
      </c>
      <c r="CF198" s="129">
        <f t="shared" ref="CF198" si="2385">X198/X219</f>
        <v>6.6497246929267256E-2</v>
      </c>
      <c r="CG198" s="130">
        <f t="shared" ref="CG198" si="2386">Y198/Y219</f>
        <v>8.4085892032911905E-2</v>
      </c>
      <c r="CH198" s="131">
        <f t="shared" ref="CH198" si="2387">Z198/Z219</f>
        <v>6.8153736099369186E-2</v>
      </c>
      <c r="CI198" s="129">
        <f t="shared" ref="CI198" si="2388">AA198/AA219</f>
        <v>5.5059191422827787E-2</v>
      </c>
      <c r="CJ198" s="135">
        <f t="shared" ref="CJ198" si="2389">AB198/AB219</f>
        <v>6.4603327932194934E-2</v>
      </c>
      <c r="CK198" s="136">
        <f t="shared" ref="CK198" si="2390">AC198/AC219</f>
        <v>6.1250624687656172E-2</v>
      </c>
    </row>
    <row r="199" spans="1:89" ht="14" thickTop="1" x14ac:dyDescent="0.15">
      <c r="A199" s="146" t="s">
        <v>20</v>
      </c>
      <c r="B199" s="196">
        <v>1135</v>
      </c>
      <c r="C199" s="197">
        <v>488</v>
      </c>
      <c r="D199" s="198">
        <v>441</v>
      </c>
      <c r="E199" s="199">
        <v>318</v>
      </c>
      <c r="F199" s="196">
        <v>1207</v>
      </c>
      <c r="G199" s="200">
        <v>510</v>
      </c>
      <c r="H199" s="198">
        <v>1104</v>
      </c>
      <c r="I199" s="199">
        <v>779</v>
      </c>
      <c r="J199" s="196">
        <v>128</v>
      </c>
      <c r="K199" s="200">
        <v>353</v>
      </c>
      <c r="L199" s="198">
        <v>300</v>
      </c>
      <c r="M199" s="196">
        <v>899</v>
      </c>
      <c r="N199" s="201">
        <v>1027</v>
      </c>
      <c r="O199" s="202">
        <v>1461</v>
      </c>
      <c r="P199" s="196">
        <v>705</v>
      </c>
      <c r="Q199" s="200">
        <v>623</v>
      </c>
      <c r="R199" s="198">
        <v>854</v>
      </c>
      <c r="S199" s="199">
        <v>644</v>
      </c>
      <c r="T199" s="196">
        <v>86</v>
      </c>
      <c r="U199" s="200">
        <v>362</v>
      </c>
      <c r="V199" s="198">
        <v>390</v>
      </c>
      <c r="W199" s="199">
        <v>847</v>
      </c>
      <c r="X199" s="196">
        <v>598</v>
      </c>
      <c r="Y199" s="200">
        <v>568</v>
      </c>
      <c r="Z199" s="198">
        <v>1221</v>
      </c>
      <c r="AA199" s="196">
        <v>1078</v>
      </c>
      <c r="AB199" s="172">
        <f t="shared" si="2307"/>
        <v>9196</v>
      </c>
      <c r="AC199" s="173">
        <f t="shared" si="2308"/>
        <v>8930</v>
      </c>
      <c r="BI199" s="146" t="s">
        <v>20</v>
      </c>
      <c r="BJ199" s="129">
        <f>B199/B219</f>
        <v>8.9433456780395562E-2</v>
      </c>
      <c r="BK199" s="130">
        <f t="shared" ref="BK199" si="2391">C199/C219</f>
        <v>3.7426182989493059E-2</v>
      </c>
      <c r="BL199" s="131">
        <f t="shared" ref="BL199" si="2392">D199/D219</f>
        <v>7.9732417284397034E-2</v>
      </c>
      <c r="BM199" s="132">
        <f t="shared" ref="BM199" si="2393">E199/E219</f>
        <v>5.3652775434452508E-2</v>
      </c>
      <c r="BN199" s="129">
        <f t="shared" ref="BN199" si="2394">F199/F219</f>
        <v>8.2344112430072322E-2</v>
      </c>
      <c r="BO199" s="130">
        <f t="shared" ref="BO199" si="2395">G199/G219</f>
        <v>4.8054273061339865E-2</v>
      </c>
      <c r="BP199" s="131">
        <f t="shared" ref="BP199" si="2396">H199/H219</f>
        <v>6.9324960753532186E-2</v>
      </c>
      <c r="BQ199" s="132">
        <f t="shared" ref="BQ199" si="2397">I199/I219</f>
        <v>4.9993582338595813E-2</v>
      </c>
      <c r="BR199" s="129">
        <f t="shared" ref="BR199" si="2398">J199/J219</f>
        <v>4.0391290627958348E-2</v>
      </c>
      <c r="BS199" s="130">
        <f t="shared" ref="BS199" si="2399">K199/K219</f>
        <v>0.11581364829396325</v>
      </c>
      <c r="BT199" s="131">
        <f t="shared" ref="BT199" si="2400">L199/L219</f>
        <v>3.4754402224281743E-2</v>
      </c>
      <c r="BU199" s="129">
        <f t="shared" ref="BU199" si="2401">M199/M219</f>
        <v>0.10015597147950089</v>
      </c>
      <c r="BV199" s="133">
        <f t="shared" ref="BV199" si="2402">N199/N219</f>
        <v>6.551834130781499E-2</v>
      </c>
      <c r="BW199" s="134">
        <f t="shared" ref="BW199" si="2403">O199/O219</f>
        <v>8.8884832998722393E-2</v>
      </c>
      <c r="BX199" s="129">
        <f t="shared" ref="BX199" si="2404">P199/P219</f>
        <v>8.5568636970506123E-2</v>
      </c>
      <c r="BY199" s="130">
        <f t="shared" ref="BY199" si="2405">Q199/Q219</f>
        <v>7.4754019678425723E-2</v>
      </c>
      <c r="BZ199" s="131">
        <f t="shared" ref="BZ199" si="2406">R199/R219</f>
        <v>8.6192975373435607E-2</v>
      </c>
      <c r="CA199" s="132">
        <f t="shared" ref="CA199" si="2407">S199/S219</f>
        <v>6.3149637183761528E-2</v>
      </c>
      <c r="CB199" s="129">
        <f t="shared" ref="CB199" si="2408">T199/T219</f>
        <v>3.9073148568832351E-2</v>
      </c>
      <c r="CC199" s="130">
        <f t="shared" ref="CC199" si="2409">U199/U219</f>
        <v>0.13955281418658441</v>
      </c>
      <c r="CD199" s="131">
        <f t="shared" ref="CD199" si="2410">V199/V219</f>
        <v>4.2030391205948918E-2</v>
      </c>
      <c r="CE199" s="132">
        <f t="shared" ref="CE199" si="2411">W199/W219</f>
        <v>8.1247002398081539E-2</v>
      </c>
      <c r="CF199" s="129">
        <f t="shared" ref="CF199" si="2412">X199/X219</f>
        <v>8.4427502470704505E-2</v>
      </c>
      <c r="CG199" s="130">
        <f t="shared" ref="CG199" si="2413">Y199/Y219</f>
        <v>0.11398755769616697</v>
      </c>
      <c r="CH199" s="131">
        <f t="shared" ref="CH199" si="2414">Z199/Z219</f>
        <v>7.9404305131039868E-2</v>
      </c>
      <c r="CI199" s="129">
        <f t="shared" ref="CI199" si="2415">AA199/AA219</f>
        <v>6.0196560196560195E-2</v>
      </c>
      <c r="CJ199" s="135">
        <f t="shared" ref="CJ199" si="2416">AB199/AB219</f>
        <v>7.1637791349869126E-2</v>
      </c>
      <c r="CK199" s="136">
        <f t="shared" ref="CK199" si="2417">AC199/AC219</f>
        <v>6.9730759620189903E-2</v>
      </c>
    </row>
    <row r="200" spans="1:89" ht="14" thickBot="1" x14ac:dyDescent="0.2">
      <c r="A200" s="137" t="s">
        <v>21</v>
      </c>
      <c r="B200" s="189">
        <v>1177</v>
      </c>
      <c r="C200" s="190">
        <v>598</v>
      </c>
      <c r="D200" s="191">
        <v>367</v>
      </c>
      <c r="E200" s="192">
        <v>379</v>
      </c>
      <c r="F200" s="189">
        <v>1171</v>
      </c>
      <c r="G200" s="193">
        <v>470</v>
      </c>
      <c r="H200" s="191">
        <v>1204</v>
      </c>
      <c r="I200" s="192">
        <v>910</v>
      </c>
      <c r="J200" s="189">
        <v>107</v>
      </c>
      <c r="K200" s="193">
        <v>376</v>
      </c>
      <c r="L200" s="191">
        <v>301</v>
      </c>
      <c r="M200" s="189">
        <v>1011</v>
      </c>
      <c r="N200" s="194">
        <v>908</v>
      </c>
      <c r="O200" s="195">
        <v>1433</v>
      </c>
      <c r="P200" s="189">
        <v>519</v>
      </c>
      <c r="Q200" s="193">
        <v>634</v>
      </c>
      <c r="R200" s="191">
        <v>792</v>
      </c>
      <c r="S200" s="192">
        <v>582</v>
      </c>
      <c r="T200" s="189">
        <v>76</v>
      </c>
      <c r="U200" s="193">
        <v>359</v>
      </c>
      <c r="V200" s="191">
        <v>430</v>
      </c>
      <c r="W200" s="192">
        <v>756</v>
      </c>
      <c r="X200" s="189">
        <v>523</v>
      </c>
      <c r="Y200" s="193">
        <v>479</v>
      </c>
      <c r="Z200" s="191">
        <v>1235</v>
      </c>
      <c r="AA200" s="189">
        <v>964</v>
      </c>
      <c r="AB200" s="172">
        <f t="shared" si="2307"/>
        <v>8810</v>
      </c>
      <c r="AC200" s="173">
        <f t="shared" si="2308"/>
        <v>8951</v>
      </c>
      <c r="AE200" s="272" t="s">
        <v>85</v>
      </c>
      <c r="BI200" s="137" t="s">
        <v>21</v>
      </c>
      <c r="BJ200" s="129">
        <f>B200/B219</f>
        <v>9.2742888661256004E-2</v>
      </c>
      <c r="BK200" s="130">
        <f t="shared" ref="BK200" si="2418">C200/C219</f>
        <v>4.5862412761714856E-2</v>
      </c>
      <c r="BL200" s="131">
        <f t="shared" ref="BL200" si="2419">D200/D219</f>
        <v>6.6353281504248782E-2</v>
      </c>
      <c r="BM200" s="132">
        <f t="shared" ref="BM200" si="2420">E200/E219</f>
        <v>6.3944660030369499E-2</v>
      </c>
      <c r="BN200" s="129">
        <f t="shared" ref="BN200" si="2421">F200/F219</f>
        <v>7.9888115704734614E-2</v>
      </c>
      <c r="BO200" s="130">
        <f t="shared" ref="BO200" si="2422">G200/G219</f>
        <v>4.42853104682936E-2</v>
      </c>
      <c r="BP200" s="131">
        <f t="shared" ref="BP200" si="2423">H200/H219</f>
        <v>7.5604395604395608E-2</v>
      </c>
      <c r="BQ200" s="132">
        <f t="shared" ref="BQ200" si="2424">I200/I219</f>
        <v>5.8400718778077267E-2</v>
      </c>
      <c r="BR200" s="129">
        <f t="shared" ref="BR200" si="2425">J200/J219</f>
        <v>3.376459450930893E-2</v>
      </c>
      <c r="BS200" s="130">
        <f t="shared" ref="BS200" si="2426">K200/K219</f>
        <v>0.12335958005249344</v>
      </c>
      <c r="BT200" s="131">
        <f t="shared" ref="BT200" si="2427">L200/L219</f>
        <v>3.4870250231696015E-2</v>
      </c>
      <c r="BU200" s="129">
        <f t="shared" ref="BU200" si="2428">M200/M219</f>
        <v>0.1126336898395722</v>
      </c>
      <c r="BV200" s="133">
        <f t="shared" ref="BV200" si="2429">N200/N219</f>
        <v>5.7926634768740035E-2</v>
      </c>
      <c r="BW200" s="134">
        <f t="shared" ref="BW200" si="2430">O200/O219</f>
        <v>8.7181359128794794E-2</v>
      </c>
      <c r="BX200" s="129">
        <f t="shared" ref="BX200" si="2431">P200/P219</f>
        <v>6.2993081684670466E-2</v>
      </c>
      <c r="BY200" s="130">
        <f t="shared" ref="BY200" si="2432">Q200/Q219</f>
        <v>7.6073914086873057E-2</v>
      </c>
      <c r="BZ200" s="131">
        <f t="shared" ref="BZ200" si="2433">R200/R219</f>
        <v>7.9935405732741216E-2</v>
      </c>
      <c r="CA200" s="132">
        <f t="shared" ref="CA200" si="2434">S200/S219</f>
        <v>5.7070013728181997E-2</v>
      </c>
      <c r="CB200" s="129">
        <f t="shared" ref="CB200" si="2435">T200/T219</f>
        <v>3.4529759200363469E-2</v>
      </c>
      <c r="CC200" s="130">
        <f t="shared" ref="CC200" si="2436">U200/U219</f>
        <v>0.13839629915188897</v>
      </c>
      <c r="CD200" s="131">
        <f t="shared" ref="CD200" si="2437">V200/V219</f>
        <v>4.6341200560405214E-2</v>
      </c>
      <c r="CE200" s="132">
        <f t="shared" ref="CE200" si="2438">W200/W219</f>
        <v>7.2517985611510793E-2</v>
      </c>
      <c r="CF200" s="129">
        <f t="shared" ref="CF200" si="2439">X200/X219</f>
        <v>7.3838768883241562E-2</v>
      </c>
      <c r="CG200" s="130">
        <f t="shared" ref="CG200" si="2440">Y200/Y219</f>
        <v>9.6126831226168968E-2</v>
      </c>
      <c r="CH200" s="131">
        <f t="shared" ref="CH200" si="2441">Z200/Z219</f>
        <v>8.0314755804123047E-2</v>
      </c>
      <c r="CI200" s="129">
        <f t="shared" ref="CI200" si="2442">AA200/AA219</f>
        <v>5.3830690194326555E-2</v>
      </c>
      <c r="CJ200" s="135">
        <f t="shared" ref="CJ200" si="2443">AB200/AB219</f>
        <v>6.8630811417175613E-2</v>
      </c>
      <c r="CK200" s="136">
        <f t="shared" ref="CK200" si="2444">AC200/AC219</f>
        <v>6.9894740129935032E-2</v>
      </c>
    </row>
    <row r="201" spans="1:89" ht="15" thickTop="1" thickBot="1" x14ac:dyDescent="0.2">
      <c r="A201" s="146" t="s">
        <v>22</v>
      </c>
      <c r="B201" s="196">
        <v>899</v>
      </c>
      <c r="C201" s="197">
        <v>705</v>
      </c>
      <c r="D201" s="198">
        <v>399</v>
      </c>
      <c r="E201" s="199">
        <v>321</v>
      </c>
      <c r="F201" s="196">
        <v>1290</v>
      </c>
      <c r="G201" s="200">
        <v>431</v>
      </c>
      <c r="H201" s="198">
        <v>1132</v>
      </c>
      <c r="I201" s="199">
        <v>834</v>
      </c>
      <c r="J201" s="196">
        <v>160</v>
      </c>
      <c r="K201" s="200">
        <v>366</v>
      </c>
      <c r="L201" s="198">
        <v>342</v>
      </c>
      <c r="M201" s="196">
        <v>1000</v>
      </c>
      <c r="N201" s="201">
        <v>923</v>
      </c>
      <c r="O201" s="202">
        <v>1381</v>
      </c>
      <c r="P201" s="196">
        <v>458</v>
      </c>
      <c r="Q201" s="200">
        <v>561</v>
      </c>
      <c r="R201" s="198">
        <v>852</v>
      </c>
      <c r="S201" s="199">
        <v>561</v>
      </c>
      <c r="T201" s="196">
        <v>85</v>
      </c>
      <c r="U201" s="200">
        <v>209</v>
      </c>
      <c r="V201" s="198">
        <v>460</v>
      </c>
      <c r="W201" s="199">
        <v>778</v>
      </c>
      <c r="X201" s="196">
        <v>494</v>
      </c>
      <c r="Y201" s="200">
        <v>350</v>
      </c>
      <c r="Z201" s="198">
        <v>1082</v>
      </c>
      <c r="AA201" s="196">
        <v>1234</v>
      </c>
      <c r="AB201" s="172">
        <f t="shared" si="2307"/>
        <v>8576</v>
      </c>
      <c r="AC201" s="173">
        <f t="shared" si="2308"/>
        <v>8731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7.0837601449846355E-2</v>
      </c>
      <c r="BK201" s="130">
        <f t="shared" ref="BK201" si="2445">C201/C219</f>
        <v>5.4068563540148787E-2</v>
      </c>
      <c r="BL201" s="131">
        <f t="shared" ref="BL201" si="2446">D201/D219</f>
        <v>7.2138853733502081E-2</v>
      </c>
      <c r="BM201" s="132">
        <f t="shared" ref="BM201" si="2447">E201/E219</f>
        <v>5.4158933693268095E-2</v>
      </c>
      <c r="BN201" s="129">
        <f t="shared" ref="BN201" si="2448">F201/F219</f>
        <v>8.8006549324600905E-2</v>
      </c>
      <c r="BO201" s="130">
        <f t="shared" ref="BO201" si="2449">G201/G219</f>
        <v>4.0610571940073496E-2</v>
      </c>
      <c r="BP201" s="131">
        <f t="shared" ref="BP201" si="2450">H201/H219</f>
        <v>7.1083202511773941E-2</v>
      </c>
      <c r="BQ201" s="132">
        <f t="shared" ref="BQ201" si="2451">I201/I219</f>
        <v>5.3523296110897192E-2</v>
      </c>
      <c r="BR201" s="129">
        <f t="shared" ref="BR201" si="2452">J201/J219</f>
        <v>5.0489113284947935E-2</v>
      </c>
      <c r="BS201" s="130">
        <f t="shared" ref="BS201" si="2453">K201/K219</f>
        <v>0.12007874015748031</v>
      </c>
      <c r="BT201" s="131">
        <f t="shared" ref="BT201" si="2454">L201/L219</f>
        <v>3.9620018535681187E-2</v>
      </c>
      <c r="BU201" s="129">
        <f t="shared" ref="BU201" si="2455">M201/M219</f>
        <v>0.11140819964349376</v>
      </c>
      <c r="BV201" s="133">
        <f t="shared" ref="BV201" si="2456">N201/N219</f>
        <v>5.8883572567783093E-2</v>
      </c>
      <c r="BW201" s="134">
        <f t="shared" ref="BW201" si="2457">O201/O219</f>
        <v>8.4017764798929251E-2</v>
      </c>
      <c r="BX201" s="129">
        <f t="shared" ref="BX201" si="2458">P201/P219</f>
        <v>5.558927054254157E-2</v>
      </c>
      <c r="BY201" s="130">
        <f t="shared" ref="BY201" si="2459">Q201/Q219</f>
        <v>6.7314614830813538E-2</v>
      </c>
      <c r="BZ201" s="131">
        <f t="shared" ref="BZ201" si="2460">R201/R219</f>
        <v>8.5991118288251914E-2</v>
      </c>
      <c r="CA201" s="132">
        <f t="shared" ref="CA201" si="2461">S201/S219</f>
        <v>5.501078642871151E-2</v>
      </c>
      <c r="CB201" s="129">
        <f t="shared" ref="CB201" si="2462">T201/T219</f>
        <v>3.8618809631985461E-2</v>
      </c>
      <c r="CC201" s="130">
        <f t="shared" ref="CC201" si="2463">U201/U219</f>
        <v>8.0570547417116417E-2</v>
      </c>
      <c r="CD201" s="131">
        <f t="shared" ref="CD201" si="2464">V201/V219</f>
        <v>4.9574307576247444E-2</v>
      </c>
      <c r="CE201" s="132">
        <f t="shared" ref="CE201" si="2465">W201/W219</f>
        <v>7.462829736211031E-2</v>
      </c>
      <c r="CF201" s="129">
        <f t="shared" ref="CF201" si="2466">X201/X219</f>
        <v>6.9744458562755893E-2</v>
      </c>
      <c r="CG201" s="130">
        <f t="shared" ref="CG201" si="2467">Y201/Y219</f>
        <v>7.0238811960666267E-2</v>
      </c>
      <c r="CH201" s="131">
        <f t="shared" ref="CH201" si="2468">Z201/Z219</f>
        <v>7.036483059114261E-2</v>
      </c>
      <c r="CI201" s="129">
        <f t="shared" ref="CI201" si="2469">AA201/AA219</f>
        <v>6.890775072593254E-2</v>
      </c>
      <c r="CJ201" s="135">
        <f t="shared" ref="CJ201" si="2470">AB201/AB219</f>
        <v>6.6807927209273338E-2</v>
      </c>
      <c r="CK201" s="136">
        <f t="shared" ref="CK201" si="2471">AC201/AC219</f>
        <v>6.8176849075462273E-2</v>
      </c>
    </row>
    <row r="202" spans="1:89" ht="15" thickTop="1" thickBot="1" x14ac:dyDescent="0.2">
      <c r="A202" s="137" t="s">
        <v>23</v>
      </c>
      <c r="B202" s="189">
        <v>670</v>
      </c>
      <c r="C202" s="190">
        <v>443</v>
      </c>
      <c r="D202" s="191">
        <v>294</v>
      </c>
      <c r="E202" s="192">
        <v>256</v>
      </c>
      <c r="F202" s="189">
        <v>957</v>
      </c>
      <c r="G202" s="193">
        <v>301</v>
      </c>
      <c r="H202" s="191">
        <v>1015</v>
      </c>
      <c r="I202" s="192">
        <v>611</v>
      </c>
      <c r="J202" s="189">
        <v>173</v>
      </c>
      <c r="K202" s="193">
        <v>269</v>
      </c>
      <c r="L202" s="191">
        <v>303</v>
      </c>
      <c r="M202" s="189">
        <v>641</v>
      </c>
      <c r="N202" s="194">
        <v>714</v>
      </c>
      <c r="O202" s="195">
        <v>1047</v>
      </c>
      <c r="P202" s="189">
        <v>428</v>
      </c>
      <c r="Q202" s="193">
        <v>444</v>
      </c>
      <c r="R202" s="191">
        <v>648</v>
      </c>
      <c r="S202" s="192">
        <v>421</v>
      </c>
      <c r="T202" s="189">
        <v>84</v>
      </c>
      <c r="U202" s="193">
        <v>158</v>
      </c>
      <c r="V202" s="191">
        <v>403</v>
      </c>
      <c r="W202" s="192">
        <v>683</v>
      </c>
      <c r="X202" s="189">
        <v>331</v>
      </c>
      <c r="Y202" s="193">
        <v>268</v>
      </c>
      <c r="Z202" s="191">
        <v>908</v>
      </c>
      <c r="AA202" s="189">
        <v>1091</v>
      </c>
      <c r="AB202" s="172">
        <f t="shared" si="2307"/>
        <v>6928</v>
      </c>
      <c r="AC202" s="173">
        <f t="shared" si="2308"/>
        <v>6633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5.2793318099440552E-2</v>
      </c>
      <c r="BK202" s="130">
        <f t="shared" ref="BK202" si="2472">C202/C219</f>
        <v>3.3974998082675054E-2</v>
      </c>
      <c r="BL202" s="131">
        <f t="shared" ref="BL202" si="2473">D202/D219</f>
        <v>5.3154944856264687E-2</v>
      </c>
      <c r="BM202" s="132">
        <f t="shared" ref="BM202" si="2474">E202/E219</f>
        <v>4.3192171418930315E-2</v>
      </c>
      <c r="BN202" s="129">
        <f t="shared" ref="BN202" si="2475">F202/F219</f>
        <v>6.5288579615227174E-2</v>
      </c>
      <c r="BO202" s="130">
        <f t="shared" ref="BO202" si="2476">G202/G219</f>
        <v>2.8361443512673137E-2</v>
      </c>
      <c r="BP202" s="131">
        <f t="shared" ref="BP202" si="2477">H202/H219</f>
        <v>6.3736263736263732E-2</v>
      </c>
      <c r="BQ202" s="132">
        <f t="shared" ref="BQ202" si="2478">I202/I219</f>
        <v>3.9211911179566163E-2</v>
      </c>
      <c r="BR202" s="129">
        <f t="shared" ref="BR202" si="2479">J202/J219</f>
        <v>5.4591353739349952E-2</v>
      </c>
      <c r="BS202" s="130">
        <f t="shared" ref="BS202" si="2480">K202/K219</f>
        <v>8.8254593175853019E-2</v>
      </c>
      <c r="BT202" s="131">
        <f t="shared" ref="BT202" si="2481">L202/L219</f>
        <v>3.510194624652456E-2</v>
      </c>
      <c r="BU202" s="129">
        <f t="shared" ref="BU202" si="2482">M202/M219</f>
        <v>7.14126559714795E-2</v>
      </c>
      <c r="BV202" s="133">
        <f t="shared" ref="BV202" si="2483">N202/N219</f>
        <v>4.5550239234449758E-2</v>
      </c>
      <c r="BW202" s="134">
        <f t="shared" ref="BW202" si="2484">O202/O219</f>
        <v>6.3697755064792846E-2</v>
      </c>
      <c r="BX202" s="129">
        <f t="shared" ref="BX202" si="2485">P202/P219</f>
        <v>5.1948051948051951E-2</v>
      </c>
      <c r="BY202" s="130">
        <f t="shared" ref="BY202" si="2486">Q202/Q219</f>
        <v>5.3275737940964719E-2</v>
      </c>
      <c r="BZ202" s="131">
        <f t="shared" ref="BZ202" si="2487">R202/R219</f>
        <v>6.5401695599515544E-2</v>
      </c>
      <c r="CA202" s="132">
        <f t="shared" ref="CA202" si="2488">S202/S219</f>
        <v>4.1282604432241618E-2</v>
      </c>
      <c r="CB202" s="129">
        <f t="shared" ref="CB202" si="2489">T202/T219</f>
        <v>3.8164470695138571E-2</v>
      </c>
      <c r="CC202" s="130">
        <f t="shared" ref="CC202" si="2490">U202/U219</f>
        <v>6.0909791827293752E-2</v>
      </c>
      <c r="CD202" s="131">
        <f t="shared" ref="CD202" si="2491">V202/V219</f>
        <v>4.3431404246147214E-2</v>
      </c>
      <c r="CE202" s="132">
        <f t="shared" ref="CE202" si="2492">W202/W219</f>
        <v>6.5515587529976022E-2</v>
      </c>
      <c r="CF202" s="129">
        <f t="shared" ref="CF202" si="2493">X202/X219</f>
        <v>4.6731610899336438E-2</v>
      </c>
      <c r="CG202" s="130">
        <f t="shared" ref="CG202" si="2494">Y202/Y219</f>
        <v>5.3782861729881601E-2</v>
      </c>
      <c r="CH202" s="131">
        <f t="shared" ref="CH202" si="2495">Z202/Z219</f>
        <v>5.9049229368537424E-2</v>
      </c>
      <c r="CI202" s="129">
        <f t="shared" ref="CI202" si="2496">AA202/AA219</f>
        <v>6.0922492740674558E-2</v>
      </c>
      <c r="CJ202" s="135">
        <f t="shared" ref="CJ202" si="2497">AB202/AB219</f>
        <v>5.3969836719431633E-2</v>
      </c>
      <c r="CK202" s="136">
        <f t="shared" ref="CK202" si="2498">AC202/AC219</f>
        <v>5.1794415292353825E-2</v>
      </c>
    </row>
    <row r="203" spans="1:89" ht="14" thickTop="1" x14ac:dyDescent="0.15">
      <c r="A203" s="146" t="s">
        <v>24</v>
      </c>
      <c r="B203" s="203">
        <v>795</v>
      </c>
      <c r="C203" s="197">
        <v>876</v>
      </c>
      <c r="D203" s="198">
        <v>267</v>
      </c>
      <c r="E203" s="199">
        <v>375</v>
      </c>
      <c r="F203" s="196">
        <v>919</v>
      </c>
      <c r="G203" s="200">
        <v>404</v>
      </c>
      <c r="H203" s="198">
        <v>917</v>
      </c>
      <c r="I203" s="199">
        <v>900</v>
      </c>
      <c r="J203" s="196">
        <v>183</v>
      </c>
      <c r="K203" s="200">
        <v>230</v>
      </c>
      <c r="L203" s="198">
        <v>396</v>
      </c>
      <c r="M203" s="196">
        <v>680</v>
      </c>
      <c r="N203" s="201">
        <v>809</v>
      </c>
      <c r="O203" s="204">
        <v>890</v>
      </c>
      <c r="P203" s="196">
        <v>419</v>
      </c>
      <c r="Q203" s="200">
        <v>403</v>
      </c>
      <c r="R203" s="198">
        <v>661</v>
      </c>
      <c r="S203" s="199">
        <v>526</v>
      </c>
      <c r="T203" s="196">
        <v>116</v>
      </c>
      <c r="U203" s="200">
        <v>125</v>
      </c>
      <c r="V203" s="198">
        <v>393</v>
      </c>
      <c r="W203" s="205">
        <v>663</v>
      </c>
      <c r="X203" s="196">
        <v>287</v>
      </c>
      <c r="Y203" s="200">
        <v>211</v>
      </c>
      <c r="Z203" s="198">
        <v>981</v>
      </c>
      <c r="AA203" s="196">
        <v>1066</v>
      </c>
      <c r="AB203" s="172">
        <f t="shared" si="2307"/>
        <v>7143</v>
      </c>
      <c r="AC203" s="173">
        <f t="shared" si="2308"/>
        <v>7349</v>
      </c>
      <c r="AE203" s="275" t="str">
        <f>$AE$17</f>
        <v>17:00 - 17:59</v>
      </c>
      <c r="AF203" s="126">
        <f t="shared" ref="AF203:AU204" si="2499">SUMIF($A$9:$A$32,$AE203,B$195:B$218)</f>
        <v>702</v>
      </c>
      <c r="AG203" s="186">
        <f t="shared" si="2499"/>
        <v>1250</v>
      </c>
      <c r="AH203" s="127">
        <f t="shared" si="2499"/>
        <v>391</v>
      </c>
      <c r="AI203" s="180">
        <f t="shared" si="2499"/>
        <v>515</v>
      </c>
      <c r="AJ203" s="126">
        <f t="shared" si="2499"/>
        <v>898</v>
      </c>
      <c r="AK203" s="128">
        <f t="shared" si="2499"/>
        <v>1218</v>
      </c>
      <c r="AL203" s="127">
        <f t="shared" si="2499"/>
        <v>1082</v>
      </c>
      <c r="AM203" s="180">
        <f t="shared" si="2499"/>
        <v>1721</v>
      </c>
      <c r="AN203" s="126">
        <f t="shared" si="2499"/>
        <v>431</v>
      </c>
      <c r="AO203" s="128">
        <f t="shared" si="2499"/>
        <v>89</v>
      </c>
      <c r="AP203" s="127">
        <f t="shared" si="2499"/>
        <v>966</v>
      </c>
      <c r="AQ203" s="126">
        <f t="shared" si="2499"/>
        <v>371</v>
      </c>
      <c r="AR203" s="179">
        <f t="shared" si="2499"/>
        <v>1390</v>
      </c>
      <c r="AS203" s="181">
        <f t="shared" si="2499"/>
        <v>952</v>
      </c>
      <c r="AT203" s="126">
        <f t="shared" si="2499"/>
        <v>778</v>
      </c>
      <c r="AU203" s="128">
        <f t="shared" si="2499"/>
        <v>588</v>
      </c>
      <c r="AV203" s="127">
        <f t="shared" ref="AP203:BE204" si="2500">SUMIF($A$9:$A$32,$AE203,R$195:R$218)</f>
        <v>645</v>
      </c>
      <c r="AW203" s="180">
        <f t="shared" si="2500"/>
        <v>903</v>
      </c>
      <c r="AX203" s="126">
        <f t="shared" si="2500"/>
        <v>378</v>
      </c>
      <c r="AY203" s="128">
        <f t="shared" si="2500"/>
        <v>56</v>
      </c>
      <c r="AZ203" s="127">
        <f t="shared" si="2500"/>
        <v>944</v>
      </c>
      <c r="BA203" s="180">
        <f t="shared" si="2500"/>
        <v>574</v>
      </c>
      <c r="BB203" s="126">
        <f t="shared" si="2500"/>
        <v>760</v>
      </c>
      <c r="BC203" s="128">
        <f t="shared" si="2500"/>
        <v>260</v>
      </c>
      <c r="BD203" s="184">
        <f t="shared" si="2500"/>
        <v>1094</v>
      </c>
      <c r="BE203" s="185">
        <f t="shared" si="2500"/>
        <v>1176</v>
      </c>
      <c r="BF203" s="170">
        <f>AF203+AH203+AJ203+AL203+AN203+AP203+AR203+AT203+AV203+AX203+AZ203+BB203+BD203</f>
        <v>10459</v>
      </c>
      <c r="BG203" s="171">
        <f>AG203+AI203+AK203+AM203+AO203+AQ203+AS203+AU203+AW203+AY203+BA203+BC203+BE203</f>
        <v>9673</v>
      </c>
      <c r="BI203" s="146" t="s">
        <v>24</v>
      </c>
      <c r="BJ203" s="129">
        <f>B203/B219</f>
        <v>6.2642817744858567E-2</v>
      </c>
      <c r="BK203" s="130">
        <f t="shared" ref="BK203" si="2501">C203/C219</f>
        <v>6.7183066186057211E-2</v>
      </c>
      <c r="BL203" s="131">
        <f t="shared" ref="BL203" si="2502">D203/D219</f>
        <v>4.827336828783222E-2</v>
      </c>
      <c r="BM203" s="132">
        <f t="shared" ref="BM203" si="2503">E203/E219</f>
        <v>6.3269782351948703E-2</v>
      </c>
      <c r="BN203" s="129">
        <f t="shared" ref="BN203" si="2504">F203/F219</f>
        <v>6.2696138627370723E-2</v>
      </c>
      <c r="BO203" s="130">
        <f t="shared" ref="BO203" si="2505">G203/G219</f>
        <v>3.806652218976727E-2</v>
      </c>
      <c r="BP203" s="131">
        <f t="shared" ref="BP203" si="2506">H203/H219</f>
        <v>5.7582417582417583E-2</v>
      </c>
      <c r="BQ203" s="132">
        <f t="shared" ref="BQ203" si="2507">I203/I219</f>
        <v>5.7758952637658838E-2</v>
      </c>
      <c r="BR203" s="129">
        <f t="shared" ref="BR203" si="2508">J203/J219</f>
        <v>5.7746923319659201E-2</v>
      </c>
      <c r="BS203" s="130">
        <f t="shared" ref="BS203" si="2509">K203/K219</f>
        <v>7.5459317585301833E-2</v>
      </c>
      <c r="BT203" s="131">
        <f t="shared" ref="BT203" si="2510">L203/L219</f>
        <v>4.5875810936051899E-2</v>
      </c>
      <c r="BU203" s="129">
        <f t="shared" ref="BU203" si="2511">M203/M219</f>
        <v>7.575757575757576E-2</v>
      </c>
      <c r="BV203" s="133">
        <f t="shared" ref="BV203" si="2512">N203/N219</f>
        <v>5.1610845295055822E-2</v>
      </c>
      <c r="BW203" s="134">
        <f t="shared" ref="BW203" si="2513">O203/O219</f>
        <v>5.4146133722698789E-2</v>
      </c>
      <c r="BX203" s="129">
        <f t="shared" ref="BX203" si="2514">P203/P219</f>
        <v>5.0855686369705062E-2</v>
      </c>
      <c r="BY203" s="130">
        <f t="shared" ref="BY203" si="2515">Q203/Q219</f>
        <v>4.835613150947924E-2</v>
      </c>
      <c r="BZ203" s="131">
        <f t="shared" ref="BZ203" si="2516">R203/R219</f>
        <v>6.6713766653209522E-2</v>
      </c>
      <c r="CA203" s="132">
        <f t="shared" ref="CA203" si="2517">S203/S219</f>
        <v>5.1578740929594039E-2</v>
      </c>
      <c r="CB203" s="129">
        <f t="shared" ref="CB203" si="2518">T203/T219</f>
        <v>5.2703316674238984E-2</v>
      </c>
      <c r="CC203" s="130">
        <f t="shared" ref="CC203" si="2519">U203/U219</f>
        <v>4.818812644564379E-2</v>
      </c>
      <c r="CD203" s="131">
        <f t="shared" ref="CD203" si="2520">V203/V219</f>
        <v>4.2353701907533139E-2</v>
      </c>
      <c r="CE203" s="132">
        <f t="shared" ref="CE203" si="2521">W203/W219</f>
        <v>6.3597122302158277E-2</v>
      </c>
      <c r="CF203" s="129">
        <f t="shared" ref="CF203" si="2522">X203/X219</f>
        <v>4.0519553861358179E-2</v>
      </c>
      <c r="CG203" s="130">
        <f t="shared" ref="CG203" si="2523">Y203/Y219</f>
        <v>4.2343969496287374E-2</v>
      </c>
      <c r="CH203" s="131">
        <f t="shared" ref="CH203" si="2524">Z203/Z219</f>
        <v>6.3796579306756848E-2</v>
      </c>
      <c r="CI203" s="129">
        <f t="shared" ref="CI203" si="2525">AA203/AA219</f>
        <v>5.9526468617377711E-2</v>
      </c>
      <c r="CJ203" s="135">
        <f t="shared" ref="CJ203" si="2526">AB203/AB219</f>
        <v>5.5644708961735012E-2</v>
      </c>
      <c r="CK203" s="136">
        <f t="shared" ref="CK203" si="2527">AC203/AC219</f>
        <v>5.738536981509245E-2</v>
      </c>
    </row>
    <row r="204" spans="1:89" x14ac:dyDescent="0.15">
      <c r="A204" s="137" t="s">
        <v>25</v>
      </c>
      <c r="B204" s="206">
        <v>642</v>
      </c>
      <c r="C204" s="190">
        <v>746</v>
      </c>
      <c r="D204" s="191">
        <v>311</v>
      </c>
      <c r="E204" s="192">
        <v>381</v>
      </c>
      <c r="F204" s="189">
        <v>827</v>
      </c>
      <c r="G204" s="193">
        <v>446</v>
      </c>
      <c r="H204" s="191">
        <v>1013</v>
      </c>
      <c r="I204" s="192">
        <v>918</v>
      </c>
      <c r="J204" s="189">
        <v>175</v>
      </c>
      <c r="K204" s="190">
        <v>226</v>
      </c>
      <c r="L204" s="191">
        <v>391</v>
      </c>
      <c r="M204" s="189">
        <v>642</v>
      </c>
      <c r="N204" s="194">
        <v>734</v>
      </c>
      <c r="O204" s="207">
        <v>957</v>
      </c>
      <c r="P204" s="189">
        <v>480</v>
      </c>
      <c r="Q204" s="190">
        <v>395</v>
      </c>
      <c r="R204" s="191">
        <v>619</v>
      </c>
      <c r="S204" s="192">
        <v>594</v>
      </c>
      <c r="T204" s="198">
        <v>85</v>
      </c>
      <c r="U204" s="189">
        <v>132</v>
      </c>
      <c r="V204" s="191">
        <v>435</v>
      </c>
      <c r="W204" s="208">
        <v>642</v>
      </c>
      <c r="X204" s="189">
        <v>318</v>
      </c>
      <c r="Y204" s="193">
        <v>231</v>
      </c>
      <c r="Z204" s="191">
        <v>937</v>
      </c>
      <c r="AA204" s="189">
        <v>1113</v>
      </c>
      <c r="AB204" s="172">
        <f t="shared" si="2307"/>
        <v>6967</v>
      </c>
      <c r="AC204" s="173">
        <f t="shared" si="2308"/>
        <v>7423</v>
      </c>
      <c r="AE204" s="277" t="str">
        <f>$AE$18</f>
        <v>18:00 - 18:59</v>
      </c>
      <c r="AF204" s="126">
        <f t="shared" si="2499"/>
        <v>651</v>
      </c>
      <c r="AG204" s="190">
        <f t="shared" si="2499"/>
        <v>1659</v>
      </c>
      <c r="AH204" s="191">
        <f t="shared" si="2499"/>
        <v>302</v>
      </c>
      <c r="AI204" s="192">
        <f t="shared" si="2499"/>
        <v>564</v>
      </c>
      <c r="AJ204" s="278">
        <f t="shared" si="2499"/>
        <v>578</v>
      </c>
      <c r="AK204" s="193">
        <f t="shared" si="2499"/>
        <v>1350</v>
      </c>
      <c r="AL204" s="191">
        <f t="shared" si="2499"/>
        <v>959</v>
      </c>
      <c r="AM204" s="192">
        <f t="shared" si="2499"/>
        <v>1511</v>
      </c>
      <c r="AN204" s="278">
        <f t="shared" si="2499"/>
        <v>267</v>
      </c>
      <c r="AO204" s="193">
        <f t="shared" si="2499"/>
        <v>93</v>
      </c>
      <c r="AP204" s="191">
        <f t="shared" si="2500"/>
        <v>1087</v>
      </c>
      <c r="AQ204" s="278">
        <f t="shared" si="2500"/>
        <v>334</v>
      </c>
      <c r="AR204" s="194">
        <f t="shared" si="2500"/>
        <v>1431</v>
      </c>
      <c r="AS204" s="195">
        <f t="shared" si="2500"/>
        <v>987</v>
      </c>
      <c r="AT204" s="278">
        <f t="shared" si="2500"/>
        <v>681</v>
      </c>
      <c r="AU204" s="193">
        <f t="shared" si="2500"/>
        <v>654</v>
      </c>
      <c r="AV204" s="191">
        <f t="shared" si="2500"/>
        <v>552</v>
      </c>
      <c r="AW204" s="192">
        <f t="shared" si="2500"/>
        <v>849</v>
      </c>
      <c r="AX204" s="278">
        <f t="shared" si="2500"/>
        <v>243</v>
      </c>
      <c r="AY204" s="193">
        <f t="shared" si="2500"/>
        <v>62</v>
      </c>
      <c r="AZ204" s="191">
        <f t="shared" si="2500"/>
        <v>937</v>
      </c>
      <c r="BA204" s="192">
        <f t="shared" si="2500"/>
        <v>662</v>
      </c>
      <c r="BB204" s="278">
        <f t="shared" si="2500"/>
        <v>626</v>
      </c>
      <c r="BC204" s="193">
        <f t="shared" si="2500"/>
        <v>336</v>
      </c>
      <c r="BD204" s="191">
        <f t="shared" si="2500"/>
        <v>831</v>
      </c>
      <c r="BE204" s="278">
        <f t="shared" si="2500"/>
        <v>1803</v>
      </c>
      <c r="BF204" s="172">
        <f>SUM(AF204,AH204,AJ204,AL204,AN204,AP204,AR204,AT204,AV204,AX204,AZ204,BB204,BD204)</f>
        <v>9145</v>
      </c>
      <c r="BG204" s="173">
        <f>SUM(AG204,AI204,AK204,AM204,AO204,AQ204,AS204,AU204,AW204,AY204,BA204,BC204,BE204)</f>
        <v>10864</v>
      </c>
      <c r="BI204" s="137" t="s">
        <v>25</v>
      </c>
      <c r="BJ204" s="129">
        <f>B204/B219</f>
        <v>5.0587030178866912E-2</v>
      </c>
      <c r="BK204" s="130">
        <f t="shared" ref="BK204" si="2528">C204/C219</f>
        <v>5.7212976455249635E-2</v>
      </c>
      <c r="BL204" s="131">
        <f t="shared" ref="BL204" si="2529">D204/D219</f>
        <v>5.6228530103055507E-2</v>
      </c>
      <c r="BM204" s="132">
        <f t="shared" ref="BM204" si="2530">E204/E219</f>
        <v>6.428209886957989E-2</v>
      </c>
      <c r="BN204" s="129">
        <f t="shared" ref="BN204" si="2531">F204/F219</f>
        <v>5.641970255150771E-2</v>
      </c>
      <c r="BO204" s="130">
        <f t="shared" ref="BO204" si="2532">G204/G219</f>
        <v>4.2023932912465846E-2</v>
      </c>
      <c r="BP204" s="131">
        <f t="shared" ref="BP204" si="2533">H204/H219</f>
        <v>6.3610675039246473E-2</v>
      </c>
      <c r="BQ204" s="132">
        <f t="shared" ref="BQ204" si="2534">I204/I219</f>
        <v>5.8914131690412014E-2</v>
      </c>
      <c r="BR204" s="129">
        <f t="shared" ref="BR204" si="2535">J204/J219</f>
        <v>5.5222467655411799E-2</v>
      </c>
      <c r="BS204" s="130">
        <f t="shared" ref="BS204" si="2536">K204/K219</f>
        <v>7.414698162729659E-2</v>
      </c>
      <c r="BT204" s="131">
        <f t="shared" ref="BT204" si="2537">L204/L219</f>
        <v>4.5296570898980537E-2</v>
      </c>
      <c r="BU204" s="129">
        <f t="shared" ref="BU204" si="2538">M204/M219</f>
        <v>7.1524064171122989E-2</v>
      </c>
      <c r="BV204" s="133">
        <f t="shared" ref="BV204" si="2539">N204/N219</f>
        <v>4.6826156299840507E-2</v>
      </c>
      <c r="BW204" s="134">
        <f t="shared" ref="BW204" si="2540">O204/O219</f>
        <v>5.8222303340025552E-2</v>
      </c>
      <c r="BX204" s="129">
        <f t="shared" ref="BX204" si="2541">P204/P219</f>
        <v>5.8259497511833958E-2</v>
      </c>
      <c r="BY204" s="130">
        <f t="shared" ref="BY204" si="2542">Q204/Q219</f>
        <v>4.7396208303335734E-2</v>
      </c>
      <c r="BZ204" s="131">
        <f t="shared" ref="BZ204" si="2543">R204/R219</f>
        <v>6.2474767864352042E-2</v>
      </c>
      <c r="CA204" s="132">
        <f t="shared" ref="CA204" si="2544">S204/S219</f>
        <v>5.824671504216513E-2</v>
      </c>
      <c r="CB204" s="129">
        <f t="shared" ref="CB204" si="2545">T204/T219</f>
        <v>3.8618809631985461E-2</v>
      </c>
      <c r="CC204" s="130">
        <f t="shared" ref="CC204" si="2546">U204/U219</f>
        <v>5.0886661526599847E-2</v>
      </c>
      <c r="CD204" s="131">
        <f t="shared" ref="CD204" si="2547">V204/V219</f>
        <v>4.6880051729712255E-2</v>
      </c>
      <c r="CE204" s="132">
        <f t="shared" ref="CE204" si="2548">W204/W219</f>
        <v>6.1582733812949639E-2</v>
      </c>
      <c r="CF204" s="129">
        <f t="shared" ref="CF204" si="2549">X204/X219</f>
        <v>4.4896230410842862E-2</v>
      </c>
      <c r="CG204" s="130">
        <f t="shared" ref="CG204" si="2550">Y204/Y219</f>
        <v>4.6357615894039736E-2</v>
      </c>
      <c r="CH204" s="131">
        <f t="shared" ref="CH204" si="2551">Z204/Z219</f>
        <v>6.0935162905638288E-2</v>
      </c>
      <c r="CI204" s="129">
        <f t="shared" ref="CI204" si="2552">AA204/AA219</f>
        <v>6.215099396917579E-2</v>
      </c>
      <c r="CJ204" s="135">
        <f t="shared" ref="CJ204" si="2553">AB204/AB219</f>
        <v>5.4273650754082012E-2</v>
      </c>
      <c r="CK204" s="136">
        <f t="shared" ref="CK204" si="2554">AC204/AC219</f>
        <v>5.7963205897051472E-2</v>
      </c>
    </row>
    <row r="205" spans="1:89" ht="14" thickBot="1" x14ac:dyDescent="0.2">
      <c r="A205" s="146" t="s">
        <v>26</v>
      </c>
      <c r="B205" s="203">
        <v>505</v>
      </c>
      <c r="C205" s="197">
        <v>555</v>
      </c>
      <c r="D205" s="198">
        <v>283</v>
      </c>
      <c r="E205" s="199">
        <v>295</v>
      </c>
      <c r="F205" s="196">
        <v>687</v>
      </c>
      <c r="G205" s="200">
        <v>350</v>
      </c>
      <c r="H205" s="198">
        <v>857</v>
      </c>
      <c r="I205" s="199">
        <v>747</v>
      </c>
      <c r="J205" s="196">
        <v>161</v>
      </c>
      <c r="K205" s="197">
        <v>143</v>
      </c>
      <c r="L205" s="198">
        <v>366</v>
      </c>
      <c r="M205" s="196">
        <v>421</v>
      </c>
      <c r="N205" s="201">
        <v>708</v>
      </c>
      <c r="O205" s="204">
        <v>710</v>
      </c>
      <c r="P205" s="196">
        <v>409</v>
      </c>
      <c r="Q205" s="197">
        <v>295</v>
      </c>
      <c r="R205" s="198">
        <v>476</v>
      </c>
      <c r="S205" s="199">
        <v>480</v>
      </c>
      <c r="T205" s="196">
        <v>81</v>
      </c>
      <c r="U205" s="200">
        <v>119</v>
      </c>
      <c r="V205" s="198">
        <v>443</v>
      </c>
      <c r="W205" s="205">
        <v>524</v>
      </c>
      <c r="X205" s="196">
        <v>292</v>
      </c>
      <c r="Y205" s="200">
        <v>185</v>
      </c>
      <c r="Z205" s="198">
        <v>890</v>
      </c>
      <c r="AA205" s="196">
        <v>1054</v>
      </c>
      <c r="AB205" s="172">
        <f t="shared" si="2307"/>
        <v>6158</v>
      </c>
      <c r="AC205" s="173">
        <f t="shared" si="2308"/>
        <v>5878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3.979197856748877E-2</v>
      </c>
      <c r="BK205" s="130">
        <f t="shared" ref="BK205" si="2555">C205/C219</f>
        <v>4.2564613850755426E-2</v>
      </c>
      <c r="BL205" s="131">
        <f t="shared" ref="BL205" si="2556">D205/D219</f>
        <v>5.116615440245887E-2</v>
      </c>
      <c r="BM205" s="132">
        <f t="shared" ref="BM205" si="2557">E205/E219</f>
        <v>4.9772228783532983E-2</v>
      </c>
      <c r="BN205" s="129">
        <f t="shared" ref="BN205" si="2558">F205/F219</f>
        <v>4.686860417519443E-2</v>
      </c>
      <c r="BO205" s="130">
        <f t="shared" ref="BO205" si="2559">G205/G219</f>
        <v>3.297842268915481E-2</v>
      </c>
      <c r="BP205" s="131">
        <f t="shared" ref="BP205" si="2560">H205/H219</f>
        <v>5.3814756671899527E-2</v>
      </c>
      <c r="BQ205" s="132">
        <f t="shared" ref="BQ205" si="2561">I205/I219</f>
        <v>4.7939930689256838E-2</v>
      </c>
      <c r="BR205" s="129">
        <f t="shared" ref="BR205" si="2562">J205/J219</f>
        <v>5.0804670242978855E-2</v>
      </c>
      <c r="BS205" s="130">
        <f t="shared" ref="BS205" si="2563">K205/K219</f>
        <v>4.6916010498687662E-2</v>
      </c>
      <c r="BT205" s="131">
        <f t="shared" ref="BT205" si="2564">L205/L219</f>
        <v>4.2400370713623722E-2</v>
      </c>
      <c r="BU205" s="129">
        <f t="shared" ref="BU205" si="2565">M205/M219</f>
        <v>4.6902852049910876E-2</v>
      </c>
      <c r="BV205" s="133">
        <f t="shared" ref="BV205" si="2566">N205/N219</f>
        <v>4.5167464114832537E-2</v>
      </c>
      <c r="BW205" s="134">
        <f t="shared" ref="BW205" si="2567">O205/O219</f>
        <v>4.3195230273164201E-2</v>
      </c>
      <c r="BX205" s="129">
        <f t="shared" ref="BX205" si="2568">P205/P219</f>
        <v>4.9641946838208523E-2</v>
      </c>
      <c r="BY205" s="130">
        <f t="shared" ref="BY205" si="2569">Q205/Q219</f>
        <v>3.5397168226541875E-2</v>
      </c>
      <c r="BZ205" s="131">
        <f t="shared" ref="BZ205" si="2570">R205/R219</f>
        <v>4.804198627371821E-2</v>
      </c>
      <c r="CA205" s="132">
        <f t="shared" ref="CA205" si="2571">S205/S219</f>
        <v>4.7068052559325356E-2</v>
      </c>
      <c r="CB205" s="129">
        <f t="shared" ref="CB205" si="2572">T205/T219</f>
        <v>3.6801453884597907E-2</v>
      </c>
      <c r="CC205" s="130">
        <f t="shared" ref="CC205" si="2573">U205/U219</f>
        <v>4.5875096376252894E-2</v>
      </c>
      <c r="CD205" s="131">
        <f t="shared" ref="CD205" si="2574">V205/V219</f>
        <v>4.774221360060351E-2</v>
      </c>
      <c r="CE205" s="132">
        <f t="shared" ref="CE205" si="2575">W205/W219</f>
        <v>5.0263788968824941E-2</v>
      </c>
      <c r="CF205" s="129">
        <f t="shared" ref="CF205" si="2576">X205/X219</f>
        <v>4.1225469433855709E-2</v>
      </c>
      <c r="CG205" s="130">
        <f t="shared" ref="CG205" si="2577">Y205/Y219</f>
        <v>3.7126229179209311E-2</v>
      </c>
      <c r="CH205" s="131">
        <f t="shared" ref="CH205" si="2578">Z205/Z219</f>
        <v>5.7878649931716201E-2</v>
      </c>
      <c r="CI205" s="129">
        <f t="shared" ref="CI205" si="2579">AA205/AA219</f>
        <v>5.8856377038195219E-2</v>
      </c>
      <c r="CJ205" s="135">
        <f t="shared" ref="CJ205" si="2580">AB205/AB219</f>
        <v>4.7971457060949768E-2</v>
      </c>
      <c r="CK205" s="136">
        <f t="shared" ref="CK205" si="2581">AC205/AC219</f>
        <v>4.5898925537231385E-2</v>
      </c>
    </row>
    <row r="206" spans="1:89" ht="15" thickTop="1" thickBot="1" x14ac:dyDescent="0.2">
      <c r="A206" s="137" t="s">
        <v>27</v>
      </c>
      <c r="B206" s="206">
        <v>565</v>
      </c>
      <c r="C206" s="190">
        <v>810</v>
      </c>
      <c r="D206" s="191">
        <v>221</v>
      </c>
      <c r="E206" s="192">
        <v>341</v>
      </c>
      <c r="F206" s="189">
        <v>687</v>
      </c>
      <c r="G206" s="193">
        <v>480</v>
      </c>
      <c r="H206" s="191">
        <v>798</v>
      </c>
      <c r="I206" s="192">
        <v>819</v>
      </c>
      <c r="J206" s="189">
        <v>201</v>
      </c>
      <c r="K206" s="190">
        <v>114</v>
      </c>
      <c r="L206" s="191">
        <v>518</v>
      </c>
      <c r="M206" s="189">
        <v>407</v>
      </c>
      <c r="N206" s="194">
        <v>866</v>
      </c>
      <c r="O206" s="207">
        <v>777</v>
      </c>
      <c r="P206" s="189">
        <v>452</v>
      </c>
      <c r="Q206" s="190">
        <v>329</v>
      </c>
      <c r="R206" s="191">
        <v>529</v>
      </c>
      <c r="S206" s="192">
        <v>591</v>
      </c>
      <c r="T206" s="189">
        <v>101</v>
      </c>
      <c r="U206" s="193">
        <v>111</v>
      </c>
      <c r="V206" s="191">
        <v>522</v>
      </c>
      <c r="W206" s="208">
        <v>652</v>
      </c>
      <c r="X206" s="189">
        <v>343</v>
      </c>
      <c r="Y206" s="193">
        <v>206</v>
      </c>
      <c r="Z206" s="191">
        <v>882</v>
      </c>
      <c r="AA206" s="189">
        <v>1078</v>
      </c>
      <c r="AB206" s="172">
        <f t="shared" si="2307"/>
        <v>6685</v>
      </c>
      <c r="AC206" s="173">
        <f t="shared" si="2308"/>
        <v>6715</v>
      </c>
      <c r="AE206" s="269" t="s">
        <v>13</v>
      </c>
      <c r="AF206" s="20">
        <f t="shared" ref="AF206:BG206" si="2582">SUM(AF203:AF205)</f>
        <v>1353</v>
      </c>
      <c r="AG206" s="21">
        <f t="shared" si="2582"/>
        <v>2909</v>
      </c>
      <c r="AH206" s="20">
        <f t="shared" si="2582"/>
        <v>693</v>
      </c>
      <c r="AI206" s="21">
        <f t="shared" si="2582"/>
        <v>1079</v>
      </c>
      <c r="AJ206" s="20">
        <f t="shared" si="2582"/>
        <v>1476</v>
      </c>
      <c r="AK206" s="21">
        <f t="shared" si="2582"/>
        <v>2568</v>
      </c>
      <c r="AL206" s="20">
        <f t="shared" si="2582"/>
        <v>2041</v>
      </c>
      <c r="AM206" s="21">
        <f t="shared" si="2582"/>
        <v>3232</v>
      </c>
      <c r="AN206" s="20">
        <f t="shared" si="2582"/>
        <v>698</v>
      </c>
      <c r="AO206" s="21">
        <f t="shared" si="2582"/>
        <v>182</v>
      </c>
      <c r="AP206" s="20">
        <f t="shared" si="2582"/>
        <v>2053</v>
      </c>
      <c r="AQ206" s="21">
        <f t="shared" si="2582"/>
        <v>705</v>
      </c>
      <c r="AR206" s="20">
        <f t="shared" si="2582"/>
        <v>2821</v>
      </c>
      <c r="AS206" s="21">
        <f t="shared" si="2582"/>
        <v>1939</v>
      </c>
      <c r="AT206" s="20">
        <f t="shared" si="2582"/>
        <v>1459</v>
      </c>
      <c r="AU206" s="21">
        <f t="shared" si="2582"/>
        <v>1242</v>
      </c>
      <c r="AV206" s="20">
        <f t="shared" si="2582"/>
        <v>1197</v>
      </c>
      <c r="AW206" s="21">
        <f t="shared" si="2582"/>
        <v>1752</v>
      </c>
      <c r="AX206" s="20">
        <f t="shared" si="2582"/>
        <v>621</v>
      </c>
      <c r="AY206" s="21">
        <f t="shared" si="2582"/>
        <v>118</v>
      </c>
      <c r="AZ206" s="20">
        <f t="shared" si="2582"/>
        <v>1881</v>
      </c>
      <c r="BA206" s="21">
        <f t="shared" si="2582"/>
        <v>1236</v>
      </c>
      <c r="BB206" s="20">
        <f t="shared" si="2582"/>
        <v>1386</v>
      </c>
      <c r="BC206" s="21">
        <f t="shared" si="2582"/>
        <v>596</v>
      </c>
      <c r="BD206" s="20">
        <f t="shared" si="2582"/>
        <v>1925</v>
      </c>
      <c r="BE206" s="21">
        <f t="shared" si="2582"/>
        <v>2979</v>
      </c>
      <c r="BF206" s="174">
        <f t="shared" si="2582"/>
        <v>19604</v>
      </c>
      <c r="BG206" s="175">
        <f t="shared" si="2582"/>
        <v>20537</v>
      </c>
      <c r="BI206" s="137" t="s">
        <v>27</v>
      </c>
      <c r="BJ206" s="129">
        <f>B206/B219</f>
        <v>4.451973839728942E-2</v>
      </c>
      <c r="BK206" s="130">
        <f t="shared" ref="BK206" si="2583">C206/C219</f>
        <v>6.2121328322724136E-2</v>
      </c>
      <c r="BL206" s="131">
        <f t="shared" ref="BL206" si="2584">D206/D219</f>
        <v>3.9956608208280599E-2</v>
      </c>
      <c r="BM206" s="132">
        <f t="shared" ref="BM206" si="2585">E206/E219</f>
        <v>5.7533322085372027E-2</v>
      </c>
      <c r="BN206" s="129">
        <f t="shared" ref="BN206" si="2586">F206/F219</f>
        <v>4.686860417519443E-2</v>
      </c>
      <c r="BO206" s="130">
        <f t="shared" ref="BO206" si="2587">G206/G219</f>
        <v>4.5227551116555166E-2</v>
      </c>
      <c r="BP206" s="131">
        <f t="shared" ref="BP206" si="2588">H206/H219</f>
        <v>5.0109890109890108E-2</v>
      </c>
      <c r="BQ206" s="132">
        <f t="shared" ref="BQ206" si="2589">I206/I219</f>
        <v>5.2560646900269542E-2</v>
      </c>
      <c r="BR206" s="129">
        <f t="shared" ref="BR206" si="2590">J206/J219</f>
        <v>6.3426948564215838E-2</v>
      </c>
      <c r="BS206" s="130">
        <f t="shared" ref="BS206" si="2591">K206/K219</f>
        <v>3.7401574803149609E-2</v>
      </c>
      <c r="BT206" s="131">
        <f t="shared" ref="BT206" si="2592">L206/L219</f>
        <v>6.0009267840593142E-2</v>
      </c>
      <c r="BU206" s="129">
        <f t="shared" ref="BU206" si="2593">M206/M219</f>
        <v>4.5343137254901959E-2</v>
      </c>
      <c r="BV206" s="133">
        <f t="shared" ref="BV206" si="2594">N206/N219</f>
        <v>5.5247208931419454E-2</v>
      </c>
      <c r="BW206" s="134">
        <f t="shared" ref="BW206" si="2595">O206/O219</f>
        <v>4.7271399890490964E-2</v>
      </c>
      <c r="BX206" s="129">
        <f t="shared" ref="BX206" si="2596">P206/P219</f>
        <v>5.4861026823643647E-2</v>
      </c>
      <c r="BY206" s="130">
        <f t="shared" ref="BY206" si="2597">Q206/Q219</f>
        <v>3.9476841852651788E-2</v>
      </c>
      <c r="BZ206" s="131">
        <f t="shared" ref="BZ206" si="2598">R206/R219</f>
        <v>5.3391199031085988E-2</v>
      </c>
      <c r="CA206" s="132">
        <f t="shared" ref="CA206" si="2599">S206/S219</f>
        <v>5.795253971366935E-2</v>
      </c>
      <c r="CB206" s="129">
        <f t="shared" ref="CB206" si="2600">T206/T219</f>
        <v>4.5888232621535664E-2</v>
      </c>
      <c r="CC206" s="130">
        <f t="shared" ref="CC206" si="2601">U206/U219</f>
        <v>4.2791056283731692E-2</v>
      </c>
      <c r="CD206" s="131">
        <f t="shared" ref="CD206" si="2602">V206/V219</f>
        <v>5.6256062075654707E-2</v>
      </c>
      <c r="CE206" s="132">
        <f t="shared" ref="CE206" si="2603">W206/W219</f>
        <v>6.2541966426858511E-2</v>
      </c>
      <c r="CF206" s="129">
        <f t="shared" ref="CF206" si="2604">X206/X219</f>
        <v>4.8425808273330512E-2</v>
      </c>
      <c r="CG206" s="130">
        <f t="shared" ref="CG206" si="2605">Y206/Y219</f>
        <v>4.1340557896849289E-2</v>
      </c>
      <c r="CH206" s="131">
        <f t="shared" ref="CH206" si="2606">Z206/Z219</f>
        <v>5.7358392404240101E-2</v>
      </c>
      <c r="CI206" s="129">
        <f t="shared" ref="CI206" si="2607">AA206/AA219</f>
        <v>6.0196560196560195E-2</v>
      </c>
      <c r="CJ206" s="135">
        <f t="shared" ref="CJ206" si="2608">AB206/AB219</f>
        <v>5.2076841580456189E-2</v>
      </c>
      <c r="CK206" s="136">
        <f t="shared" ref="CK206" si="2609">AC206/AC219</f>
        <v>5.2434720139930037E-2</v>
      </c>
    </row>
    <row r="207" spans="1:89" ht="14" thickTop="1" x14ac:dyDescent="0.15">
      <c r="A207" s="146" t="s">
        <v>28</v>
      </c>
      <c r="B207" s="203">
        <v>491</v>
      </c>
      <c r="C207" s="197">
        <v>890</v>
      </c>
      <c r="D207" s="198">
        <v>275</v>
      </c>
      <c r="E207" s="199">
        <v>422</v>
      </c>
      <c r="F207" s="196">
        <v>623</v>
      </c>
      <c r="G207" s="200">
        <v>683</v>
      </c>
      <c r="H207" s="198">
        <v>830</v>
      </c>
      <c r="I207" s="199">
        <v>1058</v>
      </c>
      <c r="J207" s="196">
        <v>193</v>
      </c>
      <c r="K207" s="197">
        <v>102</v>
      </c>
      <c r="L207" s="198">
        <v>646</v>
      </c>
      <c r="M207" s="196">
        <v>337</v>
      </c>
      <c r="N207" s="201">
        <v>933</v>
      </c>
      <c r="O207" s="204">
        <v>756</v>
      </c>
      <c r="P207" s="196">
        <v>511</v>
      </c>
      <c r="Q207" s="197">
        <v>384</v>
      </c>
      <c r="R207" s="198">
        <v>522</v>
      </c>
      <c r="S207" s="199">
        <v>610</v>
      </c>
      <c r="T207" s="196">
        <v>191</v>
      </c>
      <c r="U207" s="200">
        <v>69</v>
      </c>
      <c r="V207" s="198">
        <v>588</v>
      </c>
      <c r="W207" s="205">
        <v>564</v>
      </c>
      <c r="X207" s="196">
        <v>395</v>
      </c>
      <c r="Y207" s="200">
        <v>183</v>
      </c>
      <c r="Z207" s="198">
        <v>987</v>
      </c>
      <c r="AA207" s="196">
        <v>1061</v>
      </c>
      <c r="AB207" s="172">
        <f t="shared" si="2307"/>
        <v>7185</v>
      </c>
      <c r="AC207" s="173">
        <f t="shared" si="2308"/>
        <v>7119</v>
      </c>
      <c r="BI207" s="146" t="s">
        <v>28</v>
      </c>
      <c r="BJ207" s="129">
        <f>B207/B219</f>
        <v>3.8688834607201954E-2</v>
      </c>
      <c r="BK207" s="130">
        <f t="shared" ref="BK207" si="2610">C207/C219</f>
        <v>6.8256768157067257E-2</v>
      </c>
      <c r="BL207" s="131">
        <f t="shared" ref="BL207" si="2611">D207/D219</f>
        <v>4.9719761345145545E-2</v>
      </c>
      <c r="BM207" s="132">
        <f t="shared" ref="BM207" si="2612">E207/E219</f>
        <v>7.1199595073392949E-2</v>
      </c>
      <c r="BN207" s="129">
        <f t="shared" ref="BN207" si="2613">F207/F219</f>
        <v>4.2502387774594079E-2</v>
      </c>
      <c r="BO207" s="130">
        <f t="shared" ref="BO207" si="2614">G207/G219</f>
        <v>6.435503627626496E-2</v>
      </c>
      <c r="BP207" s="131">
        <f t="shared" ref="BP207" si="2615">H207/H219</f>
        <v>5.2119309262166402E-2</v>
      </c>
      <c r="BQ207" s="132">
        <f t="shared" ref="BQ207" si="2616">I207/I219</f>
        <v>6.7898857656270059E-2</v>
      </c>
      <c r="BR207" s="129">
        <f t="shared" ref="BR207" si="2617">J207/J219</f>
        <v>6.0902492899968443E-2</v>
      </c>
      <c r="BS207" s="130">
        <f t="shared" ref="BS207" si="2618">K207/K219</f>
        <v>3.3464566929133861E-2</v>
      </c>
      <c r="BT207" s="131">
        <f t="shared" ref="BT207" si="2619">L207/L219</f>
        <v>7.4837812789620012E-2</v>
      </c>
      <c r="BU207" s="129">
        <f t="shared" ref="BU207" si="2620">M207/M219</f>
        <v>3.7544563279857397E-2</v>
      </c>
      <c r="BV207" s="133">
        <f t="shared" ref="BV207" si="2621">N207/N219</f>
        <v>5.9521531100478468E-2</v>
      </c>
      <c r="BW207" s="134">
        <f t="shared" ref="BW207" si="2622">O207/O219</f>
        <v>4.5993794488045261E-2</v>
      </c>
      <c r="BX207" s="129">
        <f t="shared" ref="BX207" si="2623">P207/P219</f>
        <v>6.2022090059473234E-2</v>
      </c>
      <c r="BY207" s="130">
        <f t="shared" ref="BY207" si="2624">Q207/Q219</f>
        <v>4.6076313894888407E-2</v>
      </c>
      <c r="BZ207" s="131">
        <f t="shared" ref="BZ207" si="2625">R207/R219</f>
        <v>5.2684699232943076E-2</v>
      </c>
      <c r="CA207" s="132">
        <f t="shared" ref="CA207" si="2626">S207/S219</f>
        <v>5.9815650127475979E-2</v>
      </c>
      <c r="CB207" s="129">
        <f t="shared" ref="CB207" si="2627">T207/T219</f>
        <v>8.6778736937755563E-2</v>
      </c>
      <c r="CC207" s="130">
        <f t="shared" ref="CC207" si="2628">U207/U219</f>
        <v>2.6599845797995375E-2</v>
      </c>
      <c r="CD207" s="131">
        <f t="shared" ref="CD207" si="2629">V207/V219</f>
        <v>6.3368897510507602E-2</v>
      </c>
      <c r="CE207" s="132">
        <f t="shared" ref="CE207" si="2630">W207/W219</f>
        <v>5.4100719424460431E-2</v>
      </c>
      <c r="CF207" s="129">
        <f t="shared" ref="CF207" si="2631">X207/X219</f>
        <v>5.5767330227304818E-2</v>
      </c>
      <c r="CG207" s="130">
        <f t="shared" ref="CG207" si="2632">Y207/Y219</f>
        <v>3.6724864539434077E-2</v>
      </c>
      <c r="CH207" s="131">
        <f t="shared" ref="CH207" si="2633">Z207/Z219</f>
        <v>6.4186772452363913E-2</v>
      </c>
      <c r="CI207" s="129">
        <f t="shared" ref="CI207" si="2634">AA207/AA219</f>
        <v>5.9247263792718337E-2</v>
      </c>
      <c r="CJ207" s="135">
        <f t="shared" ref="CJ207" si="2635">AB207/AB219</f>
        <v>5.5971893306743112E-2</v>
      </c>
      <c r="CK207" s="136">
        <f t="shared" ref="CK207" si="2636">AC207/AC219</f>
        <v>5.5589392803598203E-2</v>
      </c>
    </row>
    <row r="208" spans="1:89" x14ac:dyDescent="0.15">
      <c r="A208" s="137" t="s">
        <v>29</v>
      </c>
      <c r="B208" s="206">
        <v>565</v>
      </c>
      <c r="C208" s="190">
        <v>988</v>
      </c>
      <c r="D208" s="191">
        <v>359</v>
      </c>
      <c r="E208" s="192">
        <v>375</v>
      </c>
      <c r="F208" s="189">
        <v>658</v>
      </c>
      <c r="G208" s="193">
        <v>761</v>
      </c>
      <c r="H208" s="191">
        <v>944</v>
      </c>
      <c r="I208" s="192">
        <v>928</v>
      </c>
      <c r="J208" s="189">
        <v>300</v>
      </c>
      <c r="K208" s="190">
        <v>82</v>
      </c>
      <c r="L208" s="191">
        <v>842</v>
      </c>
      <c r="M208" s="189">
        <v>305</v>
      </c>
      <c r="N208" s="194">
        <v>1162</v>
      </c>
      <c r="O208" s="207">
        <v>746</v>
      </c>
      <c r="P208" s="189">
        <v>614</v>
      </c>
      <c r="Q208" s="190">
        <v>440</v>
      </c>
      <c r="R208" s="191">
        <v>623</v>
      </c>
      <c r="S208" s="192">
        <v>718</v>
      </c>
      <c r="T208" s="189">
        <v>322</v>
      </c>
      <c r="U208" s="193">
        <v>72</v>
      </c>
      <c r="V208" s="191">
        <v>733</v>
      </c>
      <c r="W208" s="208">
        <v>531</v>
      </c>
      <c r="X208" s="189">
        <v>574</v>
      </c>
      <c r="Y208" s="193">
        <v>230</v>
      </c>
      <c r="Z208" s="191">
        <v>1025</v>
      </c>
      <c r="AA208" s="189">
        <v>1275</v>
      </c>
      <c r="AB208" s="172">
        <f t="shared" si="2307"/>
        <v>8721</v>
      </c>
      <c r="AC208" s="173">
        <f t="shared" si="2308"/>
        <v>7451</v>
      </c>
      <c r="BI208" s="137" t="s">
        <v>29</v>
      </c>
      <c r="BJ208" s="129">
        <f>B208/B219</f>
        <v>4.451973839728942E-2</v>
      </c>
      <c r="BK208" s="130">
        <f t="shared" ref="BK208" si="2637">C208/C219</f>
        <v>7.5772681954137583E-2</v>
      </c>
      <c r="BL208" s="131">
        <f t="shared" ref="BL208" si="2638">D208/D219</f>
        <v>6.4906888446935457E-2</v>
      </c>
      <c r="BM208" s="132">
        <f t="shared" ref="BM208" si="2639">E208/E219</f>
        <v>6.3269782351948703E-2</v>
      </c>
      <c r="BN208" s="129">
        <f t="shared" ref="BN208" si="2640">F208/F219</f>
        <v>4.4890162368672396E-2</v>
      </c>
      <c r="BO208" s="130">
        <f t="shared" ref="BO208" si="2641">G208/G219</f>
        <v>7.1704513332705166E-2</v>
      </c>
      <c r="BP208" s="131">
        <f t="shared" ref="BP208" si="2642">H208/H219</f>
        <v>5.9277864992150708E-2</v>
      </c>
      <c r="BQ208" s="132">
        <f t="shared" ref="BQ208" si="2643">I208/I219</f>
        <v>5.9555897830830443E-2</v>
      </c>
      <c r="BR208" s="129">
        <f t="shared" ref="BR208" si="2644">J208/J219</f>
        <v>9.4667087409277373E-2</v>
      </c>
      <c r="BS208" s="130">
        <f t="shared" ref="BS208" si="2645">K208/K219</f>
        <v>2.6902887139107611E-2</v>
      </c>
      <c r="BT208" s="131">
        <f t="shared" ref="BT208" si="2646">L208/L219</f>
        <v>9.7544022242817427E-2</v>
      </c>
      <c r="BU208" s="129">
        <f t="shared" ref="BU208" si="2647">M208/M219</f>
        <v>3.3979500891265599E-2</v>
      </c>
      <c r="BV208" s="133">
        <f t="shared" ref="BV208" si="2648">N208/N219</f>
        <v>7.4130781499202547E-2</v>
      </c>
      <c r="BW208" s="134">
        <f t="shared" ref="BW208" si="2649">O208/O219</f>
        <v>4.5385410963071117E-2</v>
      </c>
      <c r="BX208" s="129">
        <f t="shared" ref="BX208" si="2650">P208/P219</f>
        <v>7.4523607233887609E-2</v>
      </c>
      <c r="BY208" s="130">
        <f t="shared" ref="BY208" si="2651">Q208/Q219</f>
        <v>5.2795776337892966E-2</v>
      </c>
      <c r="BZ208" s="131">
        <f t="shared" ref="BZ208" si="2652">R208/R219</f>
        <v>6.2878482034719421E-2</v>
      </c>
      <c r="CA208" s="132">
        <f t="shared" ref="CA208" si="2653">S208/S219</f>
        <v>7.0405961953324186E-2</v>
      </c>
      <c r="CB208" s="129">
        <f t="shared" ref="CB208" si="2654">T208/T219</f>
        <v>0.14629713766469787</v>
      </c>
      <c r="CC208" s="130">
        <f t="shared" ref="CC208" si="2655">U208/U219</f>
        <v>2.7756360832690823E-2</v>
      </c>
      <c r="CD208" s="131">
        <f t="shared" ref="CD208" si="2656">V208/V219</f>
        <v>7.8995581420411687E-2</v>
      </c>
      <c r="CE208" s="132">
        <f t="shared" ref="CE208" si="2657">W208/W219</f>
        <v>5.0935251798561149E-2</v>
      </c>
      <c r="CF208" s="129">
        <f t="shared" ref="CF208" si="2658">X208/X219</f>
        <v>8.1039107722716358E-2</v>
      </c>
      <c r="CG208" s="130">
        <f t="shared" ref="CG208" si="2659">Y208/Y219</f>
        <v>4.6156933574152119E-2</v>
      </c>
      <c r="CH208" s="131">
        <f t="shared" ref="CH208" si="2660">Z208/Z219</f>
        <v>6.6657995707875395E-2</v>
      </c>
      <c r="CI208" s="129">
        <f t="shared" ref="CI208" si="2661">AA208/AA219</f>
        <v>7.1197230288139374E-2</v>
      </c>
      <c r="CJ208" s="135">
        <f t="shared" ref="CJ208" si="2662">AB208/AB219</f>
        <v>6.7937492209896547E-2</v>
      </c>
      <c r="CK208" s="136">
        <f t="shared" ref="CK208" si="2663">AC208/AC219</f>
        <v>5.8181846576711646E-2</v>
      </c>
    </row>
    <row r="209" spans="1:89" x14ac:dyDescent="0.15">
      <c r="A209" s="146" t="s">
        <v>30</v>
      </c>
      <c r="B209" s="203">
        <v>702</v>
      </c>
      <c r="C209" s="197">
        <v>1250</v>
      </c>
      <c r="D209" s="198">
        <v>391</v>
      </c>
      <c r="E209" s="199">
        <v>515</v>
      </c>
      <c r="F209" s="196">
        <v>898</v>
      </c>
      <c r="G209" s="200">
        <v>1218</v>
      </c>
      <c r="H209" s="198">
        <v>1082</v>
      </c>
      <c r="I209" s="199">
        <v>1721</v>
      </c>
      <c r="J209" s="196">
        <v>431</v>
      </c>
      <c r="K209" s="197">
        <v>89</v>
      </c>
      <c r="L209" s="198">
        <v>966</v>
      </c>
      <c r="M209" s="196">
        <v>371</v>
      </c>
      <c r="N209" s="201">
        <v>1390</v>
      </c>
      <c r="O209" s="204">
        <v>952</v>
      </c>
      <c r="P209" s="196">
        <v>778</v>
      </c>
      <c r="Q209" s="197">
        <v>588</v>
      </c>
      <c r="R209" s="198">
        <v>645</v>
      </c>
      <c r="S209" s="199">
        <v>903</v>
      </c>
      <c r="T209" s="196">
        <v>378</v>
      </c>
      <c r="U209" s="200">
        <v>56</v>
      </c>
      <c r="V209" s="198">
        <v>944</v>
      </c>
      <c r="W209" s="205">
        <v>574</v>
      </c>
      <c r="X209" s="196">
        <v>760</v>
      </c>
      <c r="Y209" s="200">
        <v>260</v>
      </c>
      <c r="Z209" s="198">
        <v>1094</v>
      </c>
      <c r="AA209" s="196">
        <v>1176</v>
      </c>
      <c r="AB209" s="172">
        <f t="shared" si="2307"/>
        <v>10459</v>
      </c>
      <c r="AC209" s="173">
        <f t="shared" si="2308"/>
        <v>9673</v>
      </c>
      <c r="BI209" s="146" t="s">
        <v>30</v>
      </c>
      <c r="BJ209" s="129">
        <f>B209/B219</f>
        <v>5.5314790008667562E-2</v>
      </c>
      <c r="BK209" s="130">
        <f t="shared" ref="BK209" si="2664">C209/C219</f>
        <v>9.5866247411611316E-2</v>
      </c>
      <c r="BL209" s="131">
        <f t="shared" ref="BL209" si="2665">D209/D219</f>
        <v>7.0692460676188756E-2</v>
      </c>
      <c r="BM209" s="132">
        <f t="shared" ref="BM209" si="2666">E209/E219</f>
        <v>8.6890501096676231E-2</v>
      </c>
      <c r="BN209" s="129">
        <f t="shared" ref="BN209" si="2667">F209/F219</f>
        <v>6.1263473870923728E-2</v>
      </c>
      <c r="BO209" s="130">
        <f t="shared" ref="BO209" si="2668">G209/G219</f>
        <v>0.11476491095825873</v>
      </c>
      <c r="BP209" s="131">
        <f t="shared" ref="BP209" si="2669">H209/H219</f>
        <v>6.7943485086342223E-2</v>
      </c>
      <c r="BQ209" s="132">
        <f t="shared" ref="BQ209" si="2670">I209/I219</f>
        <v>0.11044795276601206</v>
      </c>
      <c r="BR209" s="129">
        <f t="shared" ref="BR209" si="2671">J209/J219</f>
        <v>0.1360050489113285</v>
      </c>
      <c r="BS209" s="130">
        <f t="shared" ref="BS209" si="2672">K209/K219</f>
        <v>2.9199475065616799E-2</v>
      </c>
      <c r="BT209" s="131">
        <f t="shared" ref="BT209" si="2673">L209/L219</f>
        <v>0.11190917516218721</v>
      </c>
      <c r="BU209" s="129">
        <f t="shared" ref="BU209" si="2674">M209/M219</f>
        <v>4.1332442067736189E-2</v>
      </c>
      <c r="BV209" s="133">
        <f t="shared" ref="BV209" si="2675">N209/N219</f>
        <v>8.8676236044657103E-2</v>
      </c>
      <c r="BW209" s="134">
        <f t="shared" ref="BW209" si="2676">O209/O219</f>
        <v>5.7918111577538484E-2</v>
      </c>
      <c r="BX209" s="129">
        <f t="shared" ref="BX209" si="2677">P209/P219</f>
        <v>9.4428935550430873E-2</v>
      </c>
      <c r="BY209" s="130">
        <f t="shared" ref="BY209" si="2678">Q209/Q219</f>
        <v>7.055435565154787E-2</v>
      </c>
      <c r="BZ209" s="131">
        <f t="shared" ref="BZ209" si="2679">R209/R219</f>
        <v>6.5098909971740004E-2</v>
      </c>
      <c r="CA209" s="132">
        <f t="shared" ref="CA209" si="2680">S209/S219</f>
        <v>8.8546773877230825E-2</v>
      </c>
      <c r="CB209" s="129">
        <f t="shared" ref="CB209" si="2681">T209/T219</f>
        <v>0.17174011812812359</v>
      </c>
      <c r="CC209" s="130">
        <f t="shared" ref="CC209" si="2682">U209/U219</f>
        <v>2.1588280647648419E-2</v>
      </c>
      <c r="CD209" s="131">
        <f t="shared" ref="CD209" si="2683">V209/V219</f>
        <v>0.10173510076516866</v>
      </c>
      <c r="CE209" s="132">
        <f t="shared" ref="CE209" si="2684">W209/W219</f>
        <v>5.5059952038369303E-2</v>
      </c>
      <c r="CF209" s="129">
        <f t="shared" ref="CF209" si="2685">X209/X219</f>
        <v>0.10729916701962446</v>
      </c>
      <c r="CG209" s="130">
        <f t="shared" ref="CG209" si="2686">Y209/Y219</f>
        <v>5.2177403170780658E-2</v>
      </c>
      <c r="CH209" s="131">
        <f t="shared" ref="CH209" si="2687">Z209/Z219</f>
        <v>7.1145216882356768E-2</v>
      </c>
      <c r="CI209" s="129">
        <f t="shared" ref="CI209" si="2688">AA209/AA219</f>
        <v>6.5668974759883855E-2</v>
      </c>
      <c r="CJ209" s="135">
        <f t="shared" ref="CJ209" si="2689">AB209/AB219</f>
        <v>8.1476692010469892E-2</v>
      </c>
      <c r="CK209" s="136">
        <f t="shared" ref="CK209" si="2690">AC209/AC219</f>
        <v>7.5532546226886557E-2</v>
      </c>
    </row>
    <row r="210" spans="1:89" x14ac:dyDescent="0.15">
      <c r="A210" s="137" t="s">
        <v>31</v>
      </c>
      <c r="B210" s="206">
        <v>651</v>
      </c>
      <c r="C210" s="190">
        <v>1659</v>
      </c>
      <c r="D210" s="191">
        <v>302</v>
      </c>
      <c r="E210" s="192">
        <v>564</v>
      </c>
      <c r="F210" s="189">
        <v>578</v>
      </c>
      <c r="G210" s="193">
        <v>1350</v>
      </c>
      <c r="H210" s="191">
        <v>959</v>
      </c>
      <c r="I210" s="192">
        <v>1511</v>
      </c>
      <c r="J210" s="189">
        <v>267</v>
      </c>
      <c r="K210" s="190">
        <v>93</v>
      </c>
      <c r="L210" s="191">
        <v>1087</v>
      </c>
      <c r="M210" s="189">
        <v>334</v>
      </c>
      <c r="N210" s="194">
        <v>1431</v>
      </c>
      <c r="O210" s="207">
        <v>987</v>
      </c>
      <c r="P210" s="189">
        <v>681</v>
      </c>
      <c r="Q210" s="190">
        <v>654</v>
      </c>
      <c r="R210" s="191">
        <v>552</v>
      </c>
      <c r="S210" s="192">
        <v>849</v>
      </c>
      <c r="T210" s="189">
        <v>243</v>
      </c>
      <c r="U210" s="193">
        <v>62</v>
      </c>
      <c r="V210" s="191">
        <v>937</v>
      </c>
      <c r="W210" s="208">
        <v>662</v>
      </c>
      <c r="X210" s="189">
        <v>626</v>
      </c>
      <c r="Y210" s="193">
        <v>336</v>
      </c>
      <c r="Z210" s="191">
        <v>831</v>
      </c>
      <c r="AA210" s="189">
        <v>1803</v>
      </c>
      <c r="AB210" s="172">
        <f t="shared" si="2307"/>
        <v>9145</v>
      </c>
      <c r="AC210" s="173">
        <f t="shared" si="2308"/>
        <v>10864</v>
      </c>
      <c r="BI210" s="137" t="s">
        <v>31</v>
      </c>
      <c r="BJ210" s="129">
        <f>B210/B219</f>
        <v>5.1296194153337013E-2</v>
      </c>
      <c r="BK210" s="130">
        <f t="shared" ref="BK210" si="2691">C210/C219</f>
        <v>0.12723368356469053</v>
      </c>
      <c r="BL210" s="131">
        <f t="shared" ref="BL210" si="2692">D210/D219</f>
        <v>5.4601337913578012E-2</v>
      </c>
      <c r="BM210" s="132">
        <f t="shared" ref="BM210" si="2693">E210/E219</f>
        <v>9.5157752657330855E-2</v>
      </c>
      <c r="BN210" s="129">
        <f t="shared" ref="BN210" si="2694">F210/F219</f>
        <v>3.9432391867921954E-2</v>
      </c>
      <c r="BO210" s="130">
        <f t="shared" ref="BO210" si="2695">G210/G219</f>
        <v>0.12720248751531141</v>
      </c>
      <c r="BP210" s="131">
        <f t="shared" ref="BP210" si="2696">H210/H219</f>
        <v>6.0219780219780222E-2</v>
      </c>
      <c r="BQ210" s="132">
        <f t="shared" ref="BQ210" si="2697">I210/I219</f>
        <v>9.6970863817225E-2</v>
      </c>
      <c r="BR210" s="129">
        <f t="shared" ref="BR210" si="2698">J210/J219</f>
        <v>8.4253707794256866E-2</v>
      </c>
      <c r="BS210" s="130">
        <f t="shared" ref="BS210" si="2699">K210/K219</f>
        <v>3.0511811023622049E-2</v>
      </c>
      <c r="BT210" s="131">
        <f t="shared" ref="BT210" si="2700">L210/L219</f>
        <v>0.12592678405931418</v>
      </c>
      <c r="BU210" s="129">
        <f t="shared" ref="BU210" si="2701">M210/M219</f>
        <v>3.7210338680926915E-2</v>
      </c>
      <c r="BV210" s="133">
        <f t="shared" ref="BV210" si="2702">N210/N219</f>
        <v>9.1291866028708132E-2</v>
      </c>
      <c r="BW210" s="134">
        <f t="shared" ref="BW210" si="2703">O210/O219</f>
        <v>6.0047453914947986E-2</v>
      </c>
      <c r="BX210" s="129">
        <f t="shared" ref="BX210" si="2704">P210/P219</f>
        <v>8.2655662094914428E-2</v>
      </c>
      <c r="BY210" s="130">
        <f t="shared" ref="BY210" si="2705">Q210/Q219</f>
        <v>7.8473722102231816E-2</v>
      </c>
      <c r="BZ210" s="131">
        <f t="shared" ref="BZ210" si="2706">R210/R219</f>
        <v>5.5712555510698425E-2</v>
      </c>
      <c r="CA210" s="132">
        <f t="shared" ref="CA210" si="2707">S210/S219</f>
        <v>8.3251617964306732E-2</v>
      </c>
      <c r="CB210" s="129">
        <f t="shared" ref="CB210" si="2708">T210/T219</f>
        <v>0.11040436165379373</v>
      </c>
      <c r="CC210" s="130">
        <f t="shared" ref="CC210" si="2709">U210/U219</f>
        <v>2.3901310717039322E-2</v>
      </c>
      <c r="CD210" s="131">
        <f t="shared" ref="CD210" si="2710">V210/V219</f>
        <v>0.10098070912813881</v>
      </c>
      <c r="CE210" s="132">
        <f t="shared" ref="CE210" si="2711">W210/W219</f>
        <v>6.3501199040767384E-2</v>
      </c>
      <c r="CF210" s="129">
        <f t="shared" ref="CF210" si="2712">X210/X219</f>
        <v>8.8380629676690664E-2</v>
      </c>
      <c r="CG210" s="130">
        <f t="shared" ref="CG210" si="2713">Y210/Y219</f>
        <v>6.7429259482239615E-2</v>
      </c>
      <c r="CH210" s="131">
        <f t="shared" ref="CH210" si="2714">Z210/Z219</f>
        <v>5.4041750666579957E-2</v>
      </c>
      <c r="CI210" s="129">
        <f t="shared" ref="CI210" si="2715">AA210/AA219</f>
        <v>0.10068125977216887</v>
      </c>
      <c r="CJ210" s="135">
        <f t="shared" ref="CJ210" si="2716">AB210/AB219</f>
        <v>7.1240496073787865E-2</v>
      </c>
      <c r="CK210" s="136">
        <f t="shared" ref="CK210" si="2717">AC210/AC219</f>
        <v>8.4832583708145934E-2</v>
      </c>
    </row>
    <row r="211" spans="1:89" x14ac:dyDescent="0.15">
      <c r="A211" s="146" t="s">
        <v>32</v>
      </c>
      <c r="B211" s="203">
        <v>754</v>
      </c>
      <c r="C211" s="197">
        <v>1219</v>
      </c>
      <c r="D211" s="198">
        <v>185</v>
      </c>
      <c r="E211" s="199">
        <v>412</v>
      </c>
      <c r="F211" s="196">
        <v>504</v>
      </c>
      <c r="G211" s="200">
        <v>1059</v>
      </c>
      <c r="H211" s="198">
        <v>852</v>
      </c>
      <c r="I211" s="199">
        <v>1206</v>
      </c>
      <c r="J211" s="196">
        <v>249</v>
      </c>
      <c r="K211" s="197">
        <v>80</v>
      </c>
      <c r="L211" s="198">
        <v>753</v>
      </c>
      <c r="M211" s="196">
        <v>284</v>
      </c>
      <c r="N211" s="201">
        <v>1016</v>
      </c>
      <c r="O211" s="204">
        <v>900</v>
      </c>
      <c r="P211" s="196">
        <v>423</v>
      </c>
      <c r="Q211" s="197">
        <v>560</v>
      </c>
      <c r="R211" s="198">
        <v>471</v>
      </c>
      <c r="S211" s="199">
        <v>713</v>
      </c>
      <c r="T211" s="196">
        <v>134</v>
      </c>
      <c r="U211" s="200">
        <v>47</v>
      </c>
      <c r="V211" s="198">
        <v>806</v>
      </c>
      <c r="W211" s="205">
        <v>466</v>
      </c>
      <c r="X211" s="196">
        <v>439</v>
      </c>
      <c r="Y211" s="200">
        <v>254</v>
      </c>
      <c r="Z211" s="198">
        <v>706</v>
      </c>
      <c r="AA211" s="196">
        <v>1107</v>
      </c>
      <c r="AB211" s="172">
        <f t="shared" si="2307"/>
        <v>7292</v>
      </c>
      <c r="AC211" s="173">
        <f t="shared" si="2308"/>
        <v>8307</v>
      </c>
      <c r="BI211" s="146" t="s">
        <v>32</v>
      </c>
      <c r="BJ211" s="129">
        <f>B211/B219</f>
        <v>5.9412181861161456E-2</v>
      </c>
      <c r="BK211" s="130">
        <f t="shared" ref="BK211" si="2718">C211/C219</f>
        <v>9.3488764475803357E-2</v>
      </c>
      <c r="BL211" s="131">
        <f t="shared" ref="BL211" si="2719">D211/D219</f>
        <v>3.3447839450370637E-2</v>
      </c>
      <c r="BM211" s="132">
        <f t="shared" ref="BM211" si="2720">E211/E219</f>
        <v>6.951240087734098E-2</v>
      </c>
      <c r="BN211" s="129">
        <f t="shared" ref="BN211" si="2721">F211/F219</f>
        <v>3.4383954154727794E-2</v>
      </c>
      <c r="BO211" s="130">
        <f t="shared" ref="BO211" si="2722">G211/G219</f>
        <v>9.9783284650899834E-2</v>
      </c>
      <c r="BP211" s="131">
        <f t="shared" ref="BP211" si="2723">H211/H219</f>
        <v>5.3500784929356358E-2</v>
      </c>
      <c r="BQ211" s="132">
        <f t="shared" ref="BQ211" si="2724">I211/I219</f>
        <v>7.7396996534462845E-2</v>
      </c>
      <c r="BR211" s="129">
        <f t="shared" ref="BR211" si="2725">J211/J219</f>
        <v>7.8573682549700222E-2</v>
      </c>
      <c r="BS211" s="130">
        <f t="shared" ref="BS211" si="2726">K211/K219</f>
        <v>2.6246719160104987E-2</v>
      </c>
      <c r="BT211" s="131">
        <f t="shared" ref="BT211" si="2727">L211/L219</f>
        <v>8.723354958294717E-2</v>
      </c>
      <c r="BU211" s="129">
        <f t="shared" ref="BU211" si="2728">M211/M219</f>
        <v>3.1639928698752227E-2</v>
      </c>
      <c r="BV211" s="133">
        <f t="shared" ref="BV211" si="2729">N211/N219</f>
        <v>6.4816586921850078E-2</v>
      </c>
      <c r="BW211" s="134">
        <f t="shared" ref="BW211" si="2730">O211/O219</f>
        <v>5.4754517247672933E-2</v>
      </c>
      <c r="BX211" s="129">
        <f t="shared" ref="BX211" si="2731">P211/P219</f>
        <v>5.1341182182303678E-2</v>
      </c>
      <c r="BY211" s="130">
        <f t="shared" ref="BY211" si="2732">Q211/Q219</f>
        <v>6.7194624430045591E-2</v>
      </c>
      <c r="BZ211" s="131">
        <f t="shared" ref="BZ211" si="2733">R211/R219</f>
        <v>4.7537343560758984E-2</v>
      </c>
      <c r="CA211" s="132">
        <f t="shared" ref="CA211" si="2734">S211/S219</f>
        <v>6.9915669739164549E-2</v>
      </c>
      <c r="CB211" s="129">
        <f t="shared" ref="CB211" si="2735">T211/T219</f>
        <v>6.0881417537482961E-2</v>
      </c>
      <c r="CC211" s="130">
        <f t="shared" ref="CC211" si="2736">U211/U219</f>
        <v>1.8118735543562067E-2</v>
      </c>
      <c r="CD211" s="131">
        <f t="shared" ref="CD211" si="2737">V211/V219</f>
        <v>8.6862808492294427E-2</v>
      </c>
      <c r="CE211" s="132">
        <f t="shared" ref="CE211" si="2738">W211/W219</f>
        <v>4.4700239808153477E-2</v>
      </c>
      <c r="CF211" s="129">
        <f t="shared" ref="CF211" si="2739">X211/X219</f>
        <v>6.197938726528307E-2</v>
      </c>
      <c r="CG211" s="130">
        <f t="shared" ref="CG211" si="2740">Y211/Y219</f>
        <v>5.0973309251454949E-2</v>
      </c>
      <c r="CH211" s="131">
        <f t="shared" ref="CH211" si="2741">Z211/Z219</f>
        <v>4.5912726799765886E-2</v>
      </c>
      <c r="CI211" s="129">
        <f t="shared" ref="CI211" si="2742">AA211/AA219</f>
        <v>6.1815948179584544E-2</v>
      </c>
      <c r="CJ211" s="135">
        <f t="shared" ref="CJ211" si="2743">AB211/AB219</f>
        <v>5.6805434376168515E-2</v>
      </c>
      <c r="CK211" s="136">
        <f t="shared" ref="CK211" si="2744">AC211/AC219</f>
        <v>6.4866004497751123E-2</v>
      </c>
    </row>
    <row r="212" spans="1:89" x14ac:dyDescent="0.15">
      <c r="A212" s="137" t="s">
        <v>33</v>
      </c>
      <c r="B212" s="206">
        <v>509</v>
      </c>
      <c r="C212" s="190">
        <v>763</v>
      </c>
      <c r="D212" s="191">
        <v>145</v>
      </c>
      <c r="E212" s="192">
        <v>315</v>
      </c>
      <c r="F212" s="189">
        <v>380</v>
      </c>
      <c r="G212" s="193">
        <v>778</v>
      </c>
      <c r="H212" s="191">
        <v>724</v>
      </c>
      <c r="I212" s="192">
        <v>895</v>
      </c>
      <c r="J212" s="189">
        <v>209</v>
      </c>
      <c r="K212" s="190">
        <v>68</v>
      </c>
      <c r="L212" s="191">
        <v>478</v>
      </c>
      <c r="M212" s="189">
        <v>261</v>
      </c>
      <c r="N212" s="194">
        <v>966</v>
      </c>
      <c r="O212" s="207">
        <v>748</v>
      </c>
      <c r="P212" s="189">
        <v>293</v>
      </c>
      <c r="Q212" s="190">
        <v>484</v>
      </c>
      <c r="R212" s="191">
        <v>346</v>
      </c>
      <c r="S212" s="192">
        <v>531</v>
      </c>
      <c r="T212" s="189">
        <v>83</v>
      </c>
      <c r="U212" s="193">
        <v>70</v>
      </c>
      <c r="V212" s="191">
        <v>559</v>
      </c>
      <c r="W212" s="208">
        <v>365</v>
      </c>
      <c r="X212" s="189">
        <v>261</v>
      </c>
      <c r="Y212" s="193">
        <v>232</v>
      </c>
      <c r="Z212" s="191">
        <v>533</v>
      </c>
      <c r="AA212" s="189">
        <v>673</v>
      </c>
      <c r="AB212" s="172">
        <f t="shared" si="2307"/>
        <v>5486</v>
      </c>
      <c r="AC212" s="173">
        <f t="shared" si="2308"/>
        <v>6183</v>
      </c>
      <c r="BI212" s="137" t="s">
        <v>33</v>
      </c>
      <c r="BJ212" s="129">
        <f>B212/B219</f>
        <v>4.0107162556142148E-2</v>
      </c>
      <c r="BK212" s="130">
        <f t="shared" ref="BK212" si="2745">C212/C219</f>
        <v>5.8516757420047548E-2</v>
      </c>
      <c r="BL212" s="131">
        <f t="shared" ref="BL212" si="2746">D212/D219</f>
        <v>2.6215874163804012E-2</v>
      </c>
      <c r="BM212" s="132">
        <f t="shared" ref="BM212" si="2747">E212/E219</f>
        <v>5.3146617175636915E-2</v>
      </c>
      <c r="BN212" s="129">
        <f t="shared" ref="BN212" si="2748">F212/F219</f>
        <v>2.5924409878564605E-2</v>
      </c>
      <c r="BO212" s="130">
        <f t="shared" ref="BO212" si="2749">G212/G219</f>
        <v>7.330632243474984E-2</v>
      </c>
      <c r="BP212" s="131">
        <f t="shared" ref="BP212" si="2750">H212/H219</f>
        <v>4.5463108320251175E-2</v>
      </c>
      <c r="BQ212" s="132">
        <f t="shared" ref="BQ212" si="2751">I212/I219</f>
        <v>5.7438069567449623E-2</v>
      </c>
      <c r="BR212" s="129">
        <f t="shared" ref="BR212" si="2752">J212/J219</f>
        <v>6.595140422846324E-2</v>
      </c>
      <c r="BS212" s="130">
        <f t="shared" ref="BS212" si="2753">K212/K219</f>
        <v>2.2309711286089239E-2</v>
      </c>
      <c r="BT212" s="131">
        <f t="shared" ref="BT212" si="2754">L212/L219</f>
        <v>5.5375347544022242E-2</v>
      </c>
      <c r="BU212" s="129">
        <f t="shared" ref="BU212" si="2755">M212/M219</f>
        <v>2.9077540106951873E-2</v>
      </c>
      <c r="BV212" s="133">
        <f t="shared" ref="BV212" si="2756">N212/N219</f>
        <v>6.1626794258373203E-2</v>
      </c>
      <c r="BW212" s="134">
        <f t="shared" ref="BW212" si="2757">O212/O219</f>
        <v>4.5507087668065951E-2</v>
      </c>
      <c r="BX212" s="129">
        <f t="shared" ref="BX212" si="2758">P212/P219</f>
        <v>3.5562568272848649E-2</v>
      </c>
      <c r="BY212" s="130">
        <f t="shared" ref="BY212" si="2759">Q212/Q219</f>
        <v>5.8075353971682266E-2</v>
      </c>
      <c r="BZ212" s="131">
        <f t="shared" ref="BZ212" si="2760">R212/R219</f>
        <v>3.4921275736778362E-2</v>
      </c>
      <c r="CA212" s="132">
        <f t="shared" ref="CA212" si="2761">S212/S219</f>
        <v>5.2069033143753676E-2</v>
      </c>
      <c r="CB212" s="129">
        <f t="shared" ref="CB212" si="2762">T212/T219</f>
        <v>3.7710131758291687E-2</v>
      </c>
      <c r="CC212" s="130">
        <f t="shared" ref="CC212" si="2763">U212/U219</f>
        <v>2.6985350809560524E-2</v>
      </c>
      <c r="CD212" s="131">
        <f t="shared" ref="CD212" si="2764">V212/V219</f>
        <v>6.0243560728526782E-2</v>
      </c>
      <c r="CE212" s="132">
        <f t="shared" ref="CE212" si="2765">W212/W219</f>
        <v>3.501199040767386E-2</v>
      </c>
      <c r="CF212" s="129">
        <f t="shared" ref="CF212" si="2766">X212/X219</f>
        <v>3.6848792884371026E-2</v>
      </c>
      <c r="CG212" s="130">
        <f t="shared" ref="CG212" si="2767">Y212/Y219</f>
        <v>4.6558298213927353E-2</v>
      </c>
      <c r="CH212" s="131">
        <f t="shared" ref="CH212" si="2768">Z212/Z219</f>
        <v>3.4662157768095204E-2</v>
      </c>
      <c r="CI212" s="129">
        <f t="shared" ref="CI212" si="2769">AA212/AA219</f>
        <v>3.7580969399151218E-2</v>
      </c>
      <c r="CJ212" s="135">
        <f t="shared" ref="CJ212" si="2770">AB212/AB219</f>
        <v>4.2736507540820139E-2</v>
      </c>
      <c r="CK212" s="136">
        <f t="shared" ref="CK212" si="2771">AC212/AC219</f>
        <v>4.8280547226386805E-2</v>
      </c>
    </row>
    <row r="213" spans="1:89" x14ac:dyDescent="0.15">
      <c r="A213" s="146" t="s">
        <v>34</v>
      </c>
      <c r="B213" s="203">
        <v>229</v>
      </c>
      <c r="C213" s="197">
        <v>382</v>
      </c>
      <c r="D213" s="198">
        <v>65</v>
      </c>
      <c r="E213" s="199">
        <v>202</v>
      </c>
      <c r="F213" s="196">
        <v>166</v>
      </c>
      <c r="G213" s="200">
        <v>539</v>
      </c>
      <c r="H213" s="198">
        <v>336</v>
      </c>
      <c r="I213" s="199">
        <v>572</v>
      </c>
      <c r="J213" s="196">
        <v>50</v>
      </c>
      <c r="K213" s="197">
        <v>33</v>
      </c>
      <c r="L213" s="198">
        <v>355</v>
      </c>
      <c r="M213" s="196">
        <v>160</v>
      </c>
      <c r="N213" s="201">
        <v>465</v>
      </c>
      <c r="O213" s="204">
        <v>550</v>
      </c>
      <c r="P213" s="196">
        <v>221</v>
      </c>
      <c r="Q213" s="197">
        <v>299</v>
      </c>
      <c r="R213" s="198">
        <v>337</v>
      </c>
      <c r="S213" s="199">
        <v>348</v>
      </c>
      <c r="T213" s="196">
        <v>51</v>
      </c>
      <c r="U213" s="200">
        <v>58</v>
      </c>
      <c r="V213" s="198">
        <v>528</v>
      </c>
      <c r="W213" s="205">
        <v>220</v>
      </c>
      <c r="X213" s="196">
        <v>102</v>
      </c>
      <c r="Y213" s="200">
        <v>220</v>
      </c>
      <c r="Z213" s="198">
        <v>346</v>
      </c>
      <c r="AA213" s="196">
        <v>437</v>
      </c>
      <c r="AB213" s="172">
        <f t="shared" si="2307"/>
        <v>3251</v>
      </c>
      <c r="AC213" s="173">
        <f t="shared" si="2308"/>
        <v>4020</v>
      </c>
      <c r="BI213" s="146" t="s">
        <v>34</v>
      </c>
      <c r="BJ213" s="129">
        <f>B213/B219</f>
        <v>1.8044283350405799E-2</v>
      </c>
      <c r="BK213" s="130">
        <f t="shared" ref="BK213" si="2772">C213/C219</f>
        <v>2.9296725208988419E-2</v>
      </c>
      <c r="BL213" s="131">
        <f t="shared" ref="BL213" si="2773">D213/D219</f>
        <v>1.1751943590670765E-2</v>
      </c>
      <c r="BM213" s="132">
        <f t="shared" ref="BM213" si="2774">E213/E219</f>
        <v>3.4081322760249708E-2</v>
      </c>
      <c r="BN213" s="129">
        <f t="shared" ref="BN213" si="2775">F213/F219</f>
        <v>1.1324873789057169E-2</v>
      </c>
      <c r="BO213" s="130">
        <f t="shared" ref="BO213" si="2776">G213/G219</f>
        <v>5.0786770941298409E-2</v>
      </c>
      <c r="BP213" s="131">
        <f t="shared" ref="BP213" si="2777">H213/H219</f>
        <v>2.1098901098901099E-2</v>
      </c>
      <c r="BQ213" s="132">
        <f t="shared" ref="BQ213" si="2778">I213/I219</f>
        <v>3.6709023231934285E-2</v>
      </c>
      <c r="BR213" s="129">
        <f t="shared" ref="BR213" si="2779">J213/J219</f>
        <v>1.5777847901546228E-2</v>
      </c>
      <c r="BS213" s="130">
        <f t="shared" ref="BS213" si="2780">K213/K219</f>
        <v>1.0826771653543307E-2</v>
      </c>
      <c r="BT213" s="131">
        <f t="shared" ref="BT213" si="2781">L213/L219</f>
        <v>4.1126042632066727E-2</v>
      </c>
      <c r="BU213" s="129">
        <f t="shared" ref="BU213" si="2782">M213/M219</f>
        <v>1.7825311942959002E-2</v>
      </c>
      <c r="BV213" s="133">
        <f t="shared" ref="BV213" si="2783">N213/N219</f>
        <v>2.9665071770334929E-2</v>
      </c>
      <c r="BW213" s="134">
        <f t="shared" ref="BW213" si="2784">O213/O219</f>
        <v>3.3461093873577902E-2</v>
      </c>
      <c r="BX213" s="129">
        <f t="shared" ref="BX213" si="2785">P213/P219</f>
        <v>2.6823643646073553E-2</v>
      </c>
      <c r="BY213" s="130">
        <f t="shared" ref="BY213" si="2786">Q213/Q219</f>
        <v>3.5877129829613628E-2</v>
      </c>
      <c r="BZ213" s="131">
        <f t="shared" ref="BZ213" si="2787">R213/R219</f>
        <v>3.4012918853451757E-2</v>
      </c>
      <c r="CA213" s="132">
        <f t="shared" ref="CA213" si="2788">S213/S219</f>
        <v>3.4124338105510882E-2</v>
      </c>
      <c r="CB213" s="129">
        <f t="shared" ref="CB213" si="2789">T213/T219</f>
        <v>2.3171285779191277E-2</v>
      </c>
      <c r="CC213" s="130">
        <f t="shared" ref="CC213" si="2790">U213/U219</f>
        <v>2.2359290670778721E-2</v>
      </c>
      <c r="CD213" s="131">
        <f t="shared" ref="CD213" si="2791">V213/V219</f>
        <v>5.690268347882315E-2</v>
      </c>
      <c r="CE213" s="132">
        <f t="shared" ref="CE213" si="2792">W213/W219</f>
        <v>2.1103117505995205E-2</v>
      </c>
      <c r="CF213" s="129">
        <f t="shared" ref="CF213" si="2793">X213/X219</f>
        <v>1.4400677678949597E-2</v>
      </c>
      <c r="CG213" s="130">
        <f t="shared" ref="CG213" si="2794">Y213/Y219</f>
        <v>4.4150110375275942E-2</v>
      </c>
      <c r="CH213" s="131">
        <f t="shared" ref="CH213" si="2795">Z213/Z219</f>
        <v>2.2501138063341353E-2</v>
      </c>
      <c r="CI213" s="129">
        <f t="shared" ref="CI213" si="2796">AA213/AA219</f>
        <v>2.4402501675228949E-2</v>
      </c>
      <c r="CJ213" s="135">
        <f t="shared" ref="CJ213" si="2797">AB213/AB219</f>
        <v>2.5325626324317587E-2</v>
      </c>
      <c r="CK213" s="136">
        <f t="shared" ref="CK213" si="2798">AC213/AC219</f>
        <v>3.1390554722638679E-2</v>
      </c>
    </row>
    <row r="214" spans="1:89" x14ac:dyDescent="0.15">
      <c r="A214" s="137" t="s">
        <v>35</v>
      </c>
      <c r="B214" s="206">
        <v>0</v>
      </c>
      <c r="C214" s="190">
        <v>224</v>
      </c>
      <c r="D214" s="191">
        <v>0</v>
      </c>
      <c r="E214" s="192">
        <v>138</v>
      </c>
      <c r="F214" s="189">
        <v>2</v>
      </c>
      <c r="G214" s="193">
        <v>276</v>
      </c>
      <c r="H214" s="191">
        <v>46</v>
      </c>
      <c r="I214" s="192">
        <v>259</v>
      </c>
      <c r="J214" s="189">
        <v>6</v>
      </c>
      <c r="K214" s="190">
        <v>25</v>
      </c>
      <c r="L214" s="191">
        <v>293</v>
      </c>
      <c r="M214" s="189">
        <v>22</v>
      </c>
      <c r="N214" s="194">
        <v>143</v>
      </c>
      <c r="O214" s="207">
        <v>76</v>
      </c>
      <c r="P214" s="189">
        <v>37</v>
      </c>
      <c r="Q214" s="190">
        <v>44</v>
      </c>
      <c r="R214" s="191">
        <v>43</v>
      </c>
      <c r="S214" s="192">
        <v>37</v>
      </c>
      <c r="T214" s="189">
        <v>6</v>
      </c>
      <c r="U214" s="193">
        <v>14</v>
      </c>
      <c r="V214" s="191">
        <v>79</v>
      </c>
      <c r="W214" s="208">
        <v>23</v>
      </c>
      <c r="X214" s="189">
        <v>8</v>
      </c>
      <c r="Y214" s="193">
        <v>33</v>
      </c>
      <c r="Z214" s="191">
        <v>38</v>
      </c>
      <c r="AA214" s="189">
        <v>87</v>
      </c>
      <c r="AB214" s="172">
        <f t="shared" si="2307"/>
        <v>701</v>
      </c>
      <c r="AC214" s="173">
        <f t="shared" si="2308"/>
        <v>1258</v>
      </c>
      <c r="BI214" s="137" t="s">
        <v>35</v>
      </c>
      <c r="BJ214" s="129">
        <f>B214/B219</f>
        <v>0</v>
      </c>
      <c r="BK214" s="130">
        <f t="shared" ref="BK214" si="2799">C214/C219</f>
        <v>1.7179231536160747E-2</v>
      </c>
      <c r="BL214" s="131">
        <f t="shared" ref="BL214" si="2800">D214/D219</f>
        <v>0</v>
      </c>
      <c r="BM214" s="132">
        <f t="shared" ref="BM214" si="2801">E214/E219</f>
        <v>2.3283279905517124E-2</v>
      </c>
      <c r="BN214" s="129">
        <f t="shared" ref="BN214" si="2802">F214/F219</f>
        <v>1.3644426251876109E-4</v>
      </c>
      <c r="BO214" s="130">
        <f t="shared" ref="BO214" si="2803">G214/G219</f>
        <v>2.6005841892019221E-2</v>
      </c>
      <c r="BP214" s="131">
        <f t="shared" ref="BP214" si="2804">H214/H219</f>
        <v>2.8885400313971741E-3</v>
      </c>
      <c r="BQ214" s="132">
        <f t="shared" ref="BQ214" si="2805">I214/I219</f>
        <v>1.6621743036837375E-2</v>
      </c>
      <c r="BR214" s="129">
        <f t="shared" ref="BR214" si="2806">J214/J219</f>
        <v>1.8933417481855476E-3</v>
      </c>
      <c r="BS214" s="130">
        <f t="shared" ref="BS214" si="2807">K214/K219</f>
        <v>8.2020997375328083E-3</v>
      </c>
      <c r="BT214" s="131">
        <f t="shared" ref="BT214" si="2808">L214/L219</f>
        <v>3.3943466172381836E-2</v>
      </c>
      <c r="BU214" s="129">
        <f t="shared" ref="BU214" si="2809">M214/M219</f>
        <v>2.4509803921568627E-3</v>
      </c>
      <c r="BV214" s="133">
        <f t="shared" ref="BV214" si="2810">N214/N219</f>
        <v>9.1228070175438589E-3</v>
      </c>
      <c r="BW214" s="134">
        <f t="shared" ref="BW214" si="2811">O214/O219</f>
        <v>4.6237147898034918E-3</v>
      </c>
      <c r="BX214" s="129">
        <f t="shared" ref="BX214" si="2812">P214/P219</f>
        <v>4.490836266537201E-3</v>
      </c>
      <c r="BY214" s="130">
        <f t="shared" ref="BY214" si="2813">Q214/Q219</f>
        <v>5.2795776337892968E-3</v>
      </c>
      <c r="BZ214" s="131">
        <f t="shared" ref="BZ214" si="2814">R214/R219</f>
        <v>4.3399273314493336E-3</v>
      </c>
      <c r="CA214" s="132">
        <f t="shared" ref="CA214" si="2815">S214/S219</f>
        <v>3.6281623847813295E-3</v>
      </c>
      <c r="CB214" s="129">
        <f t="shared" ref="CB214" si="2816">T214/T219</f>
        <v>2.7260336210813267E-3</v>
      </c>
      <c r="CC214" s="130">
        <f t="shared" ref="CC214" si="2817">U214/U219</f>
        <v>5.3970701619121047E-3</v>
      </c>
      <c r="CD214" s="131">
        <f t="shared" ref="CD214" si="2818">V214/V219</f>
        <v>8.5138484750511903E-3</v>
      </c>
      <c r="CE214" s="132">
        <f t="shared" ref="CE214" si="2819">W214/W219</f>
        <v>2.2062350119904078E-3</v>
      </c>
      <c r="CF214" s="129">
        <f t="shared" ref="CF214" si="2820">X214/X219</f>
        <v>1.129464915996047E-3</v>
      </c>
      <c r="CG214" s="130">
        <f t="shared" ref="CG214" si="2821">Y214/Y219</f>
        <v>6.6225165562913907E-3</v>
      </c>
      <c r="CH214" s="131">
        <f t="shared" ref="CH214" si="2822">Z214/Z219</f>
        <v>2.4712232555114781E-3</v>
      </c>
      <c r="CI214" s="129">
        <f t="shared" ref="CI214" si="2823">AA214/AA219</f>
        <v>4.8581639490730402E-3</v>
      </c>
      <c r="CJ214" s="135">
        <f t="shared" ref="CJ214" si="2824">AB214/AB219</f>
        <v>5.4608625202542688E-3</v>
      </c>
      <c r="CK214" s="136">
        <f t="shared" ref="CK214" si="2825">AC214/AC219</f>
        <v>9.823213393303349E-3</v>
      </c>
    </row>
    <row r="215" spans="1:89" x14ac:dyDescent="0.15">
      <c r="A215" s="146" t="s">
        <v>36</v>
      </c>
      <c r="B215" s="203">
        <v>0</v>
      </c>
      <c r="C215" s="197">
        <v>9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07"/>
        <v>0</v>
      </c>
      <c r="AC215" s="173">
        <f t="shared" si="2308"/>
        <v>9</v>
      </c>
      <c r="BI215" s="146" t="s">
        <v>36</v>
      </c>
      <c r="BJ215" s="129">
        <f>B215/B219</f>
        <v>0</v>
      </c>
      <c r="BK215" s="130">
        <f t="shared" ref="BK215" si="2826">C215/C219</f>
        <v>6.9023698136360149E-4</v>
      </c>
      <c r="BL215" s="131">
        <f t="shared" ref="BL215" si="2827">D215/D219</f>
        <v>0</v>
      </c>
      <c r="BM215" s="132">
        <f t="shared" ref="BM215" si="2828">E215/E219</f>
        <v>0</v>
      </c>
      <c r="BN215" s="129">
        <f t="shared" ref="BN215" si="2829">F215/F219</f>
        <v>0</v>
      </c>
      <c r="BO215" s="130">
        <f t="shared" ref="BO215" si="2830">G215/G219</f>
        <v>0</v>
      </c>
      <c r="BP215" s="131">
        <f t="shared" ref="BP215" si="2831">H215/H219</f>
        <v>0</v>
      </c>
      <c r="BQ215" s="132">
        <f t="shared" ref="BQ215" si="2832">I215/I219</f>
        <v>0</v>
      </c>
      <c r="BR215" s="129">
        <f t="shared" ref="BR215" si="2833">J215/J219</f>
        <v>0</v>
      </c>
      <c r="BS215" s="130">
        <f t="shared" ref="BS215" si="2834">K215/K219</f>
        <v>0</v>
      </c>
      <c r="BT215" s="131">
        <f t="shared" ref="BT215" si="2835">L215/L219</f>
        <v>0</v>
      </c>
      <c r="BU215" s="129">
        <f t="shared" ref="BU215" si="2836">M215/M219</f>
        <v>0</v>
      </c>
      <c r="BV215" s="133">
        <f t="shared" ref="BV215" si="2837">N215/N219</f>
        <v>0</v>
      </c>
      <c r="BW215" s="134">
        <f t="shared" ref="BW215" si="2838">O215/O219</f>
        <v>0</v>
      </c>
      <c r="BX215" s="129">
        <f t="shared" ref="BX215" si="2839">P215/P219</f>
        <v>0</v>
      </c>
      <c r="BY215" s="130">
        <f t="shared" ref="BY215" si="2840">Q215/Q219</f>
        <v>0</v>
      </c>
      <c r="BZ215" s="131">
        <f t="shared" ref="BZ215" si="2841">R215/R219</f>
        <v>0</v>
      </c>
      <c r="CA215" s="132">
        <f t="shared" ref="CA215" si="2842">S215/S219</f>
        <v>0</v>
      </c>
      <c r="CB215" s="129">
        <f t="shared" ref="CB215" si="2843">T215/T219</f>
        <v>0</v>
      </c>
      <c r="CC215" s="130">
        <f t="shared" ref="CC215" si="2844">U215/U219</f>
        <v>0</v>
      </c>
      <c r="CD215" s="131">
        <f t="shared" ref="CD215" si="2845">V215/V219</f>
        <v>0</v>
      </c>
      <c r="CE215" s="132">
        <f t="shared" ref="CE215" si="2846">W215/W219</f>
        <v>0</v>
      </c>
      <c r="CF215" s="129">
        <f t="shared" ref="CF215" si="2847">X215/X219</f>
        <v>0</v>
      </c>
      <c r="CG215" s="130">
        <f t="shared" ref="CG215" si="2848">Y215/Y219</f>
        <v>0</v>
      </c>
      <c r="CH215" s="131">
        <f t="shared" ref="CH215" si="2849">Z215/Z219</f>
        <v>0</v>
      </c>
      <c r="CI215" s="129">
        <f t="shared" ref="CI215" si="2850">AA215/AA219</f>
        <v>0</v>
      </c>
      <c r="CJ215" s="135">
        <f t="shared" ref="CJ215" si="2851">AB215/AB219</f>
        <v>0</v>
      </c>
      <c r="CK215" s="136">
        <f t="shared" ref="CK215" si="2852">AC215/AC219</f>
        <v>7.0277361319340324E-5</v>
      </c>
    </row>
    <row r="216" spans="1:89" x14ac:dyDescent="0.15">
      <c r="A216" s="137" t="s">
        <v>37</v>
      </c>
      <c r="B216" s="59">
        <v>0</v>
      </c>
      <c r="C216" s="60">
        <v>0</v>
      </c>
      <c r="D216" s="139">
        <v>0</v>
      </c>
      <c r="E216" s="140">
        <v>0</v>
      </c>
      <c r="F216" s="138">
        <v>0</v>
      </c>
      <c r="G216" s="141">
        <v>0</v>
      </c>
      <c r="H216" s="139">
        <v>0</v>
      </c>
      <c r="I216" s="140">
        <v>0</v>
      </c>
      <c r="J216" s="138">
        <v>0</v>
      </c>
      <c r="K216" s="141">
        <v>0</v>
      </c>
      <c r="L216" s="139">
        <v>0</v>
      </c>
      <c r="M216" s="138">
        <v>0</v>
      </c>
      <c r="N216" s="142">
        <v>0</v>
      </c>
      <c r="O216" s="143">
        <v>0</v>
      </c>
      <c r="P216" s="138">
        <v>0</v>
      </c>
      <c r="Q216" s="141">
        <v>0</v>
      </c>
      <c r="R216" s="139"/>
      <c r="S216" s="140">
        <v>0</v>
      </c>
      <c r="T216" s="138">
        <v>0</v>
      </c>
      <c r="U216" s="141">
        <v>0</v>
      </c>
      <c r="V216" s="139">
        <v>0</v>
      </c>
      <c r="W216" s="140">
        <v>0</v>
      </c>
      <c r="X216" s="138">
        <v>0</v>
      </c>
      <c r="Y216" s="141">
        <v>0</v>
      </c>
      <c r="Z216" s="144">
        <v>0</v>
      </c>
      <c r="AA216" s="145">
        <v>0</v>
      </c>
      <c r="AB216" s="172"/>
      <c r="AC216" s="173"/>
      <c r="BI216" s="137" t="s">
        <v>37</v>
      </c>
      <c r="BJ216" s="129">
        <f>B216/B219</f>
        <v>0</v>
      </c>
      <c r="BK216" s="130">
        <f t="shared" ref="BK216" si="2853">C216/C219</f>
        <v>0</v>
      </c>
      <c r="BL216" s="131">
        <f t="shared" ref="BL216" si="2854">D216/D219</f>
        <v>0</v>
      </c>
      <c r="BM216" s="132">
        <f t="shared" ref="BM216" si="2855">E216/E219</f>
        <v>0</v>
      </c>
      <c r="BN216" s="129">
        <f t="shared" ref="BN216" si="2856">F216/F219</f>
        <v>0</v>
      </c>
      <c r="BO216" s="130">
        <f t="shared" ref="BO216" si="2857">G216/G219</f>
        <v>0</v>
      </c>
      <c r="BP216" s="131">
        <f t="shared" ref="BP216" si="2858">H216/H219</f>
        <v>0</v>
      </c>
      <c r="BQ216" s="132">
        <f t="shared" ref="BQ216" si="2859">I216/I219</f>
        <v>0</v>
      </c>
      <c r="BR216" s="129">
        <f t="shared" ref="BR216" si="2860">J216/J219</f>
        <v>0</v>
      </c>
      <c r="BS216" s="130">
        <f t="shared" ref="BS216" si="2861">K216/K219</f>
        <v>0</v>
      </c>
      <c r="BT216" s="131">
        <f t="shared" ref="BT216" si="2862">L216/L219</f>
        <v>0</v>
      </c>
      <c r="BU216" s="129">
        <f t="shared" ref="BU216" si="2863">M216/M219</f>
        <v>0</v>
      </c>
      <c r="BV216" s="133">
        <f t="shared" ref="BV216" si="2864">N216/N219</f>
        <v>0</v>
      </c>
      <c r="BW216" s="134">
        <f t="shared" ref="BW216" si="2865">O216/O219</f>
        <v>0</v>
      </c>
      <c r="BX216" s="129">
        <f t="shared" ref="BX216" si="2866">P216/P219</f>
        <v>0</v>
      </c>
      <c r="BY216" s="130">
        <f t="shared" ref="BY216" si="2867">Q216/Q219</f>
        <v>0</v>
      </c>
      <c r="BZ216" s="131">
        <f t="shared" ref="BZ216" si="2868">R216/R219</f>
        <v>0</v>
      </c>
      <c r="CA216" s="132">
        <f t="shared" ref="CA216" si="2869">S216/S219</f>
        <v>0</v>
      </c>
      <c r="CB216" s="129">
        <f t="shared" ref="CB216" si="2870">T216/T219</f>
        <v>0</v>
      </c>
      <c r="CC216" s="130">
        <f t="shared" ref="CC216" si="2871">U216/U219</f>
        <v>0</v>
      </c>
      <c r="CD216" s="131">
        <f t="shared" ref="CD216" si="2872">V216/V219</f>
        <v>0</v>
      </c>
      <c r="CE216" s="132">
        <f t="shared" ref="CE216" si="2873">W216/W219</f>
        <v>0</v>
      </c>
      <c r="CF216" s="129">
        <f t="shared" ref="CF216" si="2874">X216/X219</f>
        <v>0</v>
      </c>
      <c r="CG216" s="130">
        <f t="shared" ref="CG216" si="2875">Y216/Y219</f>
        <v>0</v>
      </c>
      <c r="CH216" s="131">
        <f t="shared" ref="CH216" si="2876">Z216/Z219</f>
        <v>0</v>
      </c>
      <c r="CI216" s="129">
        <f t="shared" ref="CI216" si="2877">AA216/AA219</f>
        <v>0</v>
      </c>
      <c r="CJ216" s="135">
        <f t="shared" ref="CJ216" si="2878">AB216/AB219</f>
        <v>0</v>
      </c>
      <c r="CK216" s="136">
        <f t="shared" ref="CK216" si="2879">AC216/AC219</f>
        <v>0</v>
      </c>
    </row>
    <row r="217" spans="1:89" x14ac:dyDescent="0.15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0">C217/C219</f>
        <v>0</v>
      </c>
      <c r="BL217" s="131">
        <f t="shared" ref="BL217" si="2881">D217/D219</f>
        <v>0</v>
      </c>
      <c r="BM217" s="132">
        <f t="shared" ref="BM217" si="2882">E217/E219</f>
        <v>0</v>
      </c>
      <c r="BN217" s="129">
        <f t="shared" ref="BN217" si="2883">F217/F219</f>
        <v>0</v>
      </c>
      <c r="BO217" s="130">
        <f t="shared" ref="BO217" si="2884">G217/G219</f>
        <v>0</v>
      </c>
      <c r="BP217" s="131">
        <f t="shared" ref="BP217" si="2885">H217/H219</f>
        <v>0</v>
      </c>
      <c r="BQ217" s="132">
        <f t="shared" ref="BQ217" si="2886">I217/I219</f>
        <v>0</v>
      </c>
      <c r="BR217" s="129">
        <f t="shared" ref="BR217" si="2887">J217/J219</f>
        <v>0</v>
      </c>
      <c r="BS217" s="130">
        <f t="shared" ref="BS217" si="2888">K217/K219</f>
        <v>0</v>
      </c>
      <c r="BT217" s="131">
        <f t="shared" ref="BT217" si="2889">L217/L219</f>
        <v>0</v>
      </c>
      <c r="BU217" s="129">
        <f t="shared" ref="BU217" si="2890">M217/M219</f>
        <v>0</v>
      </c>
      <c r="BV217" s="133">
        <f t="shared" ref="BV217" si="2891">N217/N219</f>
        <v>0</v>
      </c>
      <c r="BW217" s="134">
        <f t="shared" ref="BW217" si="2892">O217/O219</f>
        <v>0</v>
      </c>
      <c r="BX217" s="129">
        <f t="shared" ref="BX217" si="2893">P217/P219</f>
        <v>0</v>
      </c>
      <c r="BY217" s="130">
        <f t="shared" ref="BY217" si="2894">Q217/Q219</f>
        <v>0</v>
      </c>
      <c r="BZ217" s="131">
        <f t="shared" ref="BZ217" si="2895">R217/R219</f>
        <v>0</v>
      </c>
      <c r="CA217" s="132">
        <f t="shared" ref="CA217" si="2896">S217/S219</f>
        <v>0</v>
      </c>
      <c r="CB217" s="129">
        <f t="shared" ref="CB217" si="2897">T217/T219</f>
        <v>0</v>
      </c>
      <c r="CC217" s="130">
        <f t="shared" ref="CC217" si="2898">U217/U219</f>
        <v>0</v>
      </c>
      <c r="CD217" s="131">
        <f t="shared" ref="CD217" si="2899">V217/V219</f>
        <v>0</v>
      </c>
      <c r="CE217" s="132">
        <f t="shared" ref="CE217" si="2900">W217/W219</f>
        <v>0</v>
      </c>
      <c r="CF217" s="129">
        <f t="shared" ref="CF217" si="2901">X217/X219</f>
        <v>0</v>
      </c>
      <c r="CG217" s="130">
        <f t="shared" ref="CG217" si="2902">Y217/Y219</f>
        <v>0</v>
      </c>
      <c r="CH217" s="131">
        <f t="shared" ref="CH217" si="2903">Z217/Z219</f>
        <v>0</v>
      </c>
      <c r="CI217" s="129">
        <f t="shared" ref="CI217" si="2904">AA217/AA219</f>
        <v>0</v>
      </c>
      <c r="CJ217" s="135">
        <f t="shared" ref="CJ217" si="2905">AB217/AB219</f>
        <v>0</v>
      </c>
      <c r="CK217" s="136">
        <f t="shared" ref="CK217" si="2906">AC217/AC219</f>
        <v>0</v>
      </c>
    </row>
    <row r="218" spans="1:89" ht="14" thickBot="1" x14ac:dyDescent="0.2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07">C218/C219</f>
        <v>0</v>
      </c>
      <c r="BL218" s="131">
        <f t="shared" ref="BL218" si="2908">D218/D219</f>
        <v>0</v>
      </c>
      <c r="BM218" s="132">
        <f t="shared" ref="BM218" si="2909">E218/E219</f>
        <v>0</v>
      </c>
      <c r="BN218" s="129">
        <f t="shared" ref="BN218" si="2910">F218/F219</f>
        <v>0</v>
      </c>
      <c r="BO218" s="130">
        <f t="shared" ref="BO218" si="2911">G218/G219</f>
        <v>0</v>
      </c>
      <c r="BP218" s="131">
        <f t="shared" ref="BP218" si="2912">H218/H219</f>
        <v>0</v>
      </c>
      <c r="BQ218" s="132">
        <f t="shared" ref="BQ218" si="2913">I218/I219</f>
        <v>0</v>
      </c>
      <c r="BR218" s="129">
        <f t="shared" ref="BR218" si="2914">J218/J219</f>
        <v>0</v>
      </c>
      <c r="BS218" s="130">
        <f t="shared" ref="BS218" si="2915">K218/K219</f>
        <v>0</v>
      </c>
      <c r="BT218" s="131">
        <f t="shared" ref="BT218" si="2916">L218/L219</f>
        <v>0</v>
      </c>
      <c r="BU218" s="129">
        <f t="shared" ref="BU218" si="2917">M218/M219</f>
        <v>0</v>
      </c>
      <c r="BV218" s="133">
        <f t="shared" ref="BV218" si="2918">N218/N219</f>
        <v>0</v>
      </c>
      <c r="BW218" s="134">
        <f t="shared" ref="BW218" si="2919">O218/O219</f>
        <v>0</v>
      </c>
      <c r="BX218" s="129">
        <f t="shared" ref="BX218" si="2920">P218/P219</f>
        <v>0</v>
      </c>
      <c r="BY218" s="130">
        <f t="shared" ref="BY218" si="2921">Q218/Q219</f>
        <v>0</v>
      </c>
      <c r="BZ218" s="131">
        <f t="shared" ref="BZ218" si="2922">R218/R219</f>
        <v>0</v>
      </c>
      <c r="CA218" s="132">
        <f t="shared" ref="CA218" si="2923">S218/S219</f>
        <v>0</v>
      </c>
      <c r="CB218" s="129">
        <f t="shared" ref="CB218" si="2924">T218/T219</f>
        <v>0</v>
      </c>
      <c r="CC218" s="130">
        <f t="shared" ref="CC218" si="2925">U218/U219</f>
        <v>0</v>
      </c>
      <c r="CD218" s="131">
        <f t="shared" ref="CD218" si="2926">V218/V219</f>
        <v>0</v>
      </c>
      <c r="CE218" s="132">
        <f t="shared" ref="CE218" si="2927">W218/W219</f>
        <v>0</v>
      </c>
      <c r="CF218" s="129">
        <f t="shared" ref="CF218" si="2928">X218/X219</f>
        <v>0</v>
      </c>
      <c r="CG218" s="130">
        <f t="shared" ref="CG218" si="2929">Y218/Y219</f>
        <v>0</v>
      </c>
      <c r="CH218" s="131">
        <f t="shared" ref="CH218" si="2930">Z218/Z219</f>
        <v>0</v>
      </c>
      <c r="CI218" s="129">
        <f t="shared" ref="CI218" si="2931">AA218/AA219</f>
        <v>0</v>
      </c>
      <c r="CJ218" s="135">
        <f t="shared" ref="CJ218" si="2932">AB218/AB219</f>
        <v>0</v>
      </c>
      <c r="CK218" s="136">
        <f t="shared" ref="CK218" si="2933">AC218/AC219</f>
        <v>0</v>
      </c>
    </row>
    <row r="219" spans="1:89" ht="14.25" customHeight="1" thickTop="1" thickBot="1" x14ac:dyDescent="0.2">
      <c r="A219" s="269" t="s">
        <v>13</v>
      </c>
      <c r="B219" s="20">
        <f t="shared" ref="B219" si="2934">SUM(B196:B218)</f>
        <v>12691</v>
      </c>
      <c r="C219" s="21">
        <f t="shared" ref="C219" si="2935">SUM(C196:C218)</f>
        <v>13039</v>
      </c>
      <c r="D219" s="20">
        <f t="shared" ref="D219" si="2936">SUM(D196:D218)</f>
        <v>5531</v>
      </c>
      <c r="E219" s="21">
        <f t="shared" ref="E219" si="2937">SUM(E196:E218)</f>
        <v>5927</v>
      </c>
      <c r="F219" s="20">
        <f t="shared" ref="F219" si="2938">SUM(F196:F218)</f>
        <v>14658</v>
      </c>
      <c r="G219" s="21">
        <f t="shared" ref="G219" si="2939">SUM(G196:G218)</f>
        <v>10613</v>
      </c>
      <c r="H219" s="20">
        <f t="shared" ref="H219" si="2940">SUM(H196:H218)</f>
        <v>15925</v>
      </c>
      <c r="I219" s="21">
        <f t="shared" ref="I219" si="2941">SUM(I196:I218)</f>
        <v>15582</v>
      </c>
      <c r="J219" s="20">
        <f t="shared" ref="J219" si="2942">SUM(J196:J218)</f>
        <v>3169</v>
      </c>
      <c r="K219" s="21">
        <f t="shared" ref="K219" si="2943">SUM(K196:K218)</f>
        <v>3048</v>
      </c>
      <c r="L219" s="20">
        <f t="shared" ref="L219" si="2944">SUM(L196:L218)</f>
        <v>8632</v>
      </c>
      <c r="M219" s="21">
        <f t="shared" ref="M219" si="2945">SUM(M196:M218)</f>
        <v>8976</v>
      </c>
      <c r="N219" s="20">
        <f t="shared" ref="N219" si="2946">SUM(N196:N218)</f>
        <v>15675</v>
      </c>
      <c r="O219" s="21">
        <f t="shared" ref="O219" si="2947">SUM(O196:O218)</f>
        <v>16437</v>
      </c>
      <c r="P219" s="20">
        <f t="shared" ref="P219" si="2948">SUM(P196:P218)</f>
        <v>8239</v>
      </c>
      <c r="Q219" s="21">
        <f t="shared" ref="Q219" si="2949">SUM(Q196:Q218)</f>
        <v>8334</v>
      </c>
      <c r="R219" s="20">
        <f t="shared" ref="R219" si="2950">SUM(R196:R218)</f>
        <v>9908</v>
      </c>
      <c r="S219" s="21">
        <f t="shared" ref="S219" si="2951">SUM(S196:S218)</f>
        <v>10198</v>
      </c>
      <c r="T219" s="20">
        <f t="shared" ref="T219" si="2952">SUM(T196:T218)</f>
        <v>2201</v>
      </c>
      <c r="U219" s="21">
        <f t="shared" ref="U219" si="2953">SUM(U196:U218)</f>
        <v>2594</v>
      </c>
      <c r="V219" s="20">
        <f t="shared" ref="V219" si="2954">SUM(V196:V218)</f>
        <v>9279</v>
      </c>
      <c r="W219" s="21">
        <f t="shared" ref="W219" si="2955">SUM(W196:W218)</f>
        <v>10425</v>
      </c>
      <c r="X219" s="20">
        <f t="shared" ref="X219" si="2956">SUM(X196:X218)</f>
        <v>7083</v>
      </c>
      <c r="Y219" s="21">
        <f t="shared" ref="Y219" si="2957">SUM(Y196:Y218)</f>
        <v>4983</v>
      </c>
      <c r="Z219" s="20">
        <f t="shared" ref="Z219" si="2958">SUM(Z196:Z218)</f>
        <v>15377</v>
      </c>
      <c r="AA219" s="21">
        <f t="shared" ref="AA219" si="2959">SUM(AA196:AA218)</f>
        <v>17908</v>
      </c>
      <c r="AB219" s="174">
        <f t="shared" ref="AB219:AC219" si="2960">SUM(AB195:AB218)</f>
        <v>128368</v>
      </c>
      <c r="AC219" s="175">
        <f t="shared" si="2960"/>
        <v>128064</v>
      </c>
      <c r="BI219" s="269" t="s">
        <v>13</v>
      </c>
      <c r="BJ219" s="155">
        <f>SUM(BJ195:BJ218)</f>
        <v>0.99999999999999978</v>
      </c>
      <c r="BK219" s="156">
        <f t="shared" ref="BK219:CK219" si="2961">SUM(BK195:BK218)</f>
        <v>1</v>
      </c>
      <c r="BL219" s="155">
        <f t="shared" si="2961"/>
        <v>1</v>
      </c>
      <c r="BM219" s="156">
        <f t="shared" si="2961"/>
        <v>0.99999999999999989</v>
      </c>
      <c r="BN219" s="155">
        <f t="shared" si="2961"/>
        <v>1</v>
      </c>
      <c r="BO219" s="156">
        <f t="shared" si="2961"/>
        <v>1</v>
      </c>
      <c r="BP219" s="155">
        <f t="shared" si="2961"/>
        <v>0.99999999999999989</v>
      </c>
      <c r="BQ219" s="156">
        <f t="shared" si="2961"/>
        <v>1</v>
      </c>
      <c r="BR219" s="155">
        <f t="shared" si="2961"/>
        <v>1</v>
      </c>
      <c r="BS219" s="156">
        <f t="shared" si="2961"/>
        <v>1</v>
      </c>
      <c r="BT219" s="155">
        <f t="shared" si="2961"/>
        <v>1.0000000000000002</v>
      </c>
      <c r="BU219" s="156">
        <f t="shared" si="2961"/>
        <v>0.99999999999999989</v>
      </c>
      <c r="BV219" s="155">
        <f t="shared" si="2961"/>
        <v>0.99999999999999989</v>
      </c>
      <c r="BW219" s="156">
        <f t="shared" si="2961"/>
        <v>1</v>
      </c>
      <c r="BX219" s="155">
        <f t="shared" si="2961"/>
        <v>1</v>
      </c>
      <c r="BY219" s="156">
        <f t="shared" si="2961"/>
        <v>1</v>
      </c>
      <c r="BZ219" s="155">
        <f t="shared" si="2961"/>
        <v>1</v>
      </c>
      <c r="CA219" s="156">
        <f t="shared" si="2961"/>
        <v>0.99999999999999989</v>
      </c>
      <c r="CB219" s="155">
        <f t="shared" si="2961"/>
        <v>1</v>
      </c>
      <c r="CC219" s="156">
        <f t="shared" si="2961"/>
        <v>0.99999999999999978</v>
      </c>
      <c r="CD219" s="155">
        <f t="shared" si="2961"/>
        <v>1</v>
      </c>
      <c r="CE219" s="156">
        <f t="shared" si="2961"/>
        <v>1.0000000000000002</v>
      </c>
      <c r="CF219" s="155">
        <f t="shared" si="2961"/>
        <v>1</v>
      </c>
      <c r="CG219" s="156">
        <f t="shared" si="2961"/>
        <v>1</v>
      </c>
      <c r="CH219" s="155">
        <f t="shared" si="2961"/>
        <v>1.0000000000000002</v>
      </c>
      <c r="CI219" s="156">
        <f t="shared" si="2961"/>
        <v>1.0000000000000002</v>
      </c>
      <c r="CJ219" s="155">
        <f t="shared" si="2961"/>
        <v>0.99999999999999989</v>
      </c>
      <c r="CK219" s="156">
        <f t="shared" si="2961"/>
        <v>1</v>
      </c>
    </row>
    <row r="220" spans="1:89" ht="14" thickTop="1" x14ac:dyDescent="0.15">
      <c r="A220" s="187"/>
    </row>
    <row r="222" spans="1:89" x14ac:dyDescent="0.15">
      <c r="A222" s="296">
        <f>+A191+1</f>
        <v>44173</v>
      </c>
      <c r="B222" s="296"/>
      <c r="C222" s="296"/>
      <c r="D222" s="296"/>
      <c r="BI222" s="301">
        <f>+BI191+1</f>
        <v>44173</v>
      </c>
      <c r="BJ222" s="301"/>
      <c r="BK222" s="301"/>
      <c r="BL222" s="301"/>
    </row>
    <row r="223" spans="1:89" ht="14" thickBot="1" x14ac:dyDescent="0.2">
      <c r="AE223" s="272" t="s">
        <v>84</v>
      </c>
    </row>
    <row r="224" spans="1:89" ht="15" thickTop="1" thickBot="1" x14ac:dyDescent="0.2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 x14ac:dyDescent="0.2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 x14ac:dyDescent="0.15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563</v>
      </c>
      <c r="AG226" s="186">
        <f t="shared" ref="AG226:AV227" si="2962">SUMIF($A$9:$A$32,$AE226,C$226:C$249)</f>
        <v>450</v>
      </c>
      <c r="AH226" s="127">
        <f t="shared" si="2962"/>
        <v>181</v>
      </c>
      <c r="AI226" s="180">
        <f t="shared" si="2962"/>
        <v>193</v>
      </c>
      <c r="AJ226" s="126">
        <f t="shared" si="2962"/>
        <v>779</v>
      </c>
      <c r="AK226" s="128">
        <f t="shared" si="2962"/>
        <v>371</v>
      </c>
      <c r="AL226" s="127">
        <f t="shared" si="2962"/>
        <v>723</v>
      </c>
      <c r="AM226" s="180">
        <f t="shared" si="2962"/>
        <v>632</v>
      </c>
      <c r="AN226" s="126">
        <f t="shared" si="2962"/>
        <v>64</v>
      </c>
      <c r="AO226" s="128">
        <f t="shared" si="2962"/>
        <v>162</v>
      </c>
      <c r="AP226" s="127">
        <f t="shared" si="2962"/>
        <v>312</v>
      </c>
      <c r="AQ226" s="126">
        <f t="shared" si="2962"/>
        <v>446</v>
      </c>
      <c r="AR226" s="179">
        <f t="shared" si="2962"/>
        <v>806</v>
      </c>
      <c r="AS226" s="181">
        <f t="shared" si="2962"/>
        <v>813</v>
      </c>
      <c r="AT226" s="126">
        <f t="shared" si="2962"/>
        <v>348</v>
      </c>
      <c r="AU226" s="128">
        <f t="shared" si="2962"/>
        <v>376</v>
      </c>
      <c r="AV226" s="127">
        <f t="shared" si="2962"/>
        <v>550</v>
      </c>
      <c r="AW226" s="180">
        <f t="shared" ref="AW226:BE227" si="2963">SUMIF($A$9:$A$32,$AE226,S$226:S$249)</f>
        <v>400</v>
      </c>
      <c r="AX226" s="126">
        <f t="shared" si="2963"/>
        <v>84</v>
      </c>
      <c r="AY226" s="128">
        <f t="shared" si="2963"/>
        <v>104</v>
      </c>
      <c r="AZ226" s="127">
        <f t="shared" si="2963"/>
        <v>364</v>
      </c>
      <c r="BA226" s="180">
        <f t="shared" si="2963"/>
        <v>383</v>
      </c>
      <c r="BB226" s="126">
        <f t="shared" si="2963"/>
        <v>383</v>
      </c>
      <c r="BC226" s="128">
        <f t="shared" si="2963"/>
        <v>211</v>
      </c>
      <c r="BD226" s="184">
        <f t="shared" si="2963"/>
        <v>620</v>
      </c>
      <c r="BE226" s="185">
        <f t="shared" si="2963"/>
        <v>687</v>
      </c>
      <c r="BF226" s="170">
        <f>AF226+AH226+AJ226+AL226+AN226+AP226+AR226+AT226+AV226+AX226+AZ226+BB226+BD226</f>
        <v>5777</v>
      </c>
      <c r="BG226" s="171">
        <f>AG226+AI226+AK226+AM226+AO226+AQ226+AS226+AU226+AW226+AY226+BA226+BC226+BE226</f>
        <v>5228</v>
      </c>
      <c r="BI226" s="125" t="s">
        <v>16</v>
      </c>
      <c r="BJ226" s="129">
        <f>B226/B250</f>
        <v>0</v>
      </c>
      <c r="BK226" s="130">
        <f t="shared" ref="BK226" si="2964">C226/C250</f>
        <v>0</v>
      </c>
      <c r="BL226" s="131">
        <f t="shared" ref="BL226" si="2965">D226/D250</f>
        <v>0</v>
      </c>
      <c r="BM226" s="132">
        <f t="shared" ref="BM226" si="2966">E226/E250</f>
        <v>0</v>
      </c>
      <c r="BN226" s="129">
        <f t="shared" ref="BN226" si="2967">F226/F250</f>
        <v>0</v>
      </c>
      <c r="BO226" s="130">
        <f t="shared" ref="BO226" si="2968">G226/G250</f>
        <v>0</v>
      </c>
      <c r="BP226" s="131">
        <f t="shared" ref="BP226" si="2969">H226/H250</f>
        <v>0</v>
      </c>
      <c r="BQ226" s="132">
        <f t="shared" ref="BQ226" si="2970">I226/I250</f>
        <v>0</v>
      </c>
      <c r="BR226" s="129">
        <f t="shared" ref="BR226" si="2971">J226/J250</f>
        <v>0</v>
      </c>
      <c r="BS226" s="130">
        <f t="shared" ref="BS226" si="2972">K226/K250</f>
        <v>0</v>
      </c>
      <c r="BT226" s="131">
        <f t="shared" ref="BT226" si="2973">L226/L250</f>
        <v>0</v>
      </c>
      <c r="BU226" s="129">
        <f t="shared" ref="BU226" si="2974">M226/M250</f>
        <v>0</v>
      </c>
      <c r="BV226" s="133">
        <f t="shared" ref="BV226" si="2975">N226/N250</f>
        <v>0</v>
      </c>
      <c r="BW226" s="134">
        <f t="shared" ref="BW226" si="2976">O226/O250</f>
        <v>0</v>
      </c>
      <c r="BX226" s="129">
        <f t="shared" ref="BX226" si="2977">P226/P250</f>
        <v>0</v>
      </c>
      <c r="BY226" s="130">
        <f t="shared" ref="BY226" si="2978">Q226/Q250</f>
        <v>0</v>
      </c>
      <c r="BZ226" s="131">
        <f t="shared" ref="BZ226" si="2979">R226/R250</f>
        <v>0</v>
      </c>
      <c r="CA226" s="132">
        <f t="shared" ref="CA226" si="2980">S226/S250</f>
        <v>0</v>
      </c>
      <c r="CB226" s="129">
        <f t="shared" ref="CB226" si="2981">T226/T250</f>
        <v>0</v>
      </c>
      <c r="CC226" s="130">
        <f t="shared" ref="CC226" si="2982">U226/U250</f>
        <v>0</v>
      </c>
      <c r="CD226" s="131">
        <f t="shared" ref="CD226" si="2983">V226/V250</f>
        <v>0</v>
      </c>
      <c r="CE226" s="132">
        <f t="shared" ref="CE226" si="2984">W226/W250</f>
        <v>0</v>
      </c>
      <c r="CF226" s="129">
        <f t="shared" ref="CF226" si="2985">X226/X250</f>
        <v>0</v>
      </c>
      <c r="CG226" s="130">
        <f t="shared" ref="CG226" si="2986">Y226/Y250</f>
        <v>0</v>
      </c>
      <c r="CH226" s="131">
        <f t="shared" ref="CH226" si="2987">Z226/Z250</f>
        <v>0</v>
      </c>
      <c r="CI226" s="129">
        <f t="shared" ref="CI226" si="2988">AA226/AA250</f>
        <v>0</v>
      </c>
      <c r="CJ226" s="135">
        <f t="shared" ref="CJ226" si="2989">AB226/AB250</f>
        <v>0</v>
      </c>
      <c r="CK226" s="136">
        <f t="shared" ref="CK226" si="2990">AC226/AC250</f>
        <v>0</v>
      </c>
    </row>
    <row r="227" spans="1:89" x14ac:dyDescent="0.15">
      <c r="A227" s="137" t="s">
        <v>17</v>
      </c>
      <c r="B227" s="189">
        <v>82</v>
      </c>
      <c r="C227" s="190">
        <v>0</v>
      </c>
      <c r="D227" s="191">
        <v>33</v>
      </c>
      <c r="E227" s="192">
        <v>1</v>
      </c>
      <c r="F227" s="189">
        <v>169</v>
      </c>
      <c r="G227" s="193">
        <v>3</v>
      </c>
      <c r="H227" s="191">
        <v>105</v>
      </c>
      <c r="I227" s="192">
        <v>7</v>
      </c>
      <c r="J227" s="189">
        <v>5</v>
      </c>
      <c r="K227" s="193">
        <v>2</v>
      </c>
      <c r="L227" s="191">
        <v>11</v>
      </c>
      <c r="M227" s="189">
        <v>21</v>
      </c>
      <c r="N227" s="194">
        <v>46</v>
      </c>
      <c r="O227" s="195">
        <v>37</v>
      </c>
      <c r="P227" s="189">
        <v>16</v>
      </c>
      <c r="Q227" s="193">
        <v>21</v>
      </c>
      <c r="R227" s="191">
        <v>4</v>
      </c>
      <c r="S227" s="192">
        <v>17</v>
      </c>
      <c r="T227" s="189">
        <v>0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46" si="2991">SUM(B227,D227,F227,H227,J227,L227,N227,P227,R227,T227,V227,X227,Z227)</f>
        <v>471</v>
      </c>
      <c r="AC227" s="173">
        <f t="shared" ref="AC227:AC246" si="2992">SUM(C227,E227,G227,I227,K227,M227,O227,Q227,S227,U227,W227,Y227,AA227)</f>
        <v>109</v>
      </c>
      <c r="AE227" s="277" t="str">
        <f>$AE$10</f>
        <v>08:00 - 08:59</v>
      </c>
      <c r="AF227" s="126">
        <f>SUMIF($A$9:$A$32,$AE227,B$226:B$249)</f>
        <v>693</v>
      </c>
      <c r="AG227" s="190">
        <f t="shared" si="2962"/>
        <v>688</v>
      </c>
      <c r="AH227" s="191">
        <f t="shared" si="2962"/>
        <v>202</v>
      </c>
      <c r="AI227" s="192">
        <f t="shared" si="2962"/>
        <v>244</v>
      </c>
      <c r="AJ227" s="278">
        <f t="shared" si="2962"/>
        <v>798</v>
      </c>
      <c r="AK227" s="193">
        <f t="shared" si="2962"/>
        <v>501</v>
      </c>
      <c r="AL227" s="191">
        <f t="shared" si="2962"/>
        <v>798</v>
      </c>
      <c r="AM227" s="192">
        <f t="shared" si="2962"/>
        <v>846</v>
      </c>
      <c r="AN227" s="278">
        <f t="shared" si="2962"/>
        <v>92</v>
      </c>
      <c r="AO227" s="193">
        <f t="shared" si="2962"/>
        <v>216</v>
      </c>
      <c r="AP227" s="191">
        <f t="shared" si="2962"/>
        <v>268</v>
      </c>
      <c r="AQ227" s="278">
        <f t="shared" si="2962"/>
        <v>608</v>
      </c>
      <c r="AR227" s="194">
        <f t="shared" si="2962"/>
        <v>817</v>
      </c>
      <c r="AS227" s="195">
        <f t="shared" si="2962"/>
        <v>872</v>
      </c>
      <c r="AT227" s="278">
        <f t="shared" si="2962"/>
        <v>405</v>
      </c>
      <c r="AU227" s="193">
        <f t="shared" si="2962"/>
        <v>345</v>
      </c>
      <c r="AV227" s="191">
        <f t="shared" si="2962"/>
        <v>589</v>
      </c>
      <c r="AW227" s="192">
        <f t="shared" si="2963"/>
        <v>500</v>
      </c>
      <c r="AX227" s="278">
        <f t="shared" si="2963"/>
        <v>131</v>
      </c>
      <c r="AY227" s="193">
        <f t="shared" si="2963"/>
        <v>116</v>
      </c>
      <c r="AZ227" s="191">
        <f t="shared" si="2963"/>
        <v>322</v>
      </c>
      <c r="BA227" s="192">
        <f t="shared" si="2963"/>
        <v>517</v>
      </c>
      <c r="BB227" s="278">
        <f t="shared" si="2963"/>
        <v>367</v>
      </c>
      <c r="BC227" s="193">
        <f t="shared" si="2963"/>
        <v>233</v>
      </c>
      <c r="BD227" s="191">
        <f t="shared" si="2963"/>
        <v>670</v>
      </c>
      <c r="BE227" s="278">
        <f t="shared" si="2963"/>
        <v>829</v>
      </c>
      <c r="BF227" s="172">
        <f>SUM(AF227,AH227,AJ227,AL227,AN227,AP227,AR227,AT227,AV227,AX227,AZ227,BB227,BD227)</f>
        <v>6152</v>
      </c>
      <c r="BG227" s="173">
        <f>SUM(AG227,AI227,AK227,AM227,AO227,AQ227,AS227,AU227,AW227,AY227,BA227,BC227,BE227)</f>
        <v>6515</v>
      </c>
      <c r="BI227" s="137" t="s">
        <v>17</v>
      </c>
      <c r="BJ227" s="129">
        <f>B227/B250</f>
        <v>9.1661077576570531E-3</v>
      </c>
      <c r="BK227" s="130">
        <f t="shared" ref="BK227" si="2993">C227/C250</f>
        <v>0</v>
      </c>
      <c r="BL227" s="131">
        <f t="shared" ref="BL227" si="2994">D227/D250</f>
        <v>1.1947863866763215E-2</v>
      </c>
      <c r="BM227" s="132">
        <f t="shared" ref="BM227" si="2995">E227/E250</f>
        <v>2.652519893899204E-4</v>
      </c>
      <c r="BN227" s="129">
        <f t="shared" ref="BN227" si="2996">F227/F250</f>
        <v>1.8179862306368332E-2</v>
      </c>
      <c r="BO227" s="130">
        <f t="shared" ref="BO227" si="2997">G227/G250</f>
        <v>4.2331028643996049E-4</v>
      </c>
      <c r="BP227" s="131">
        <f t="shared" ref="BP227" si="2998">H227/H250</f>
        <v>8.8503034389750511E-3</v>
      </c>
      <c r="BQ227" s="132">
        <f t="shared" ref="BQ227" si="2999">I227/I250</f>
        <v>5.8992078206640823E-4</v>
      </c>
      <c r="BR227" s="129">
        <f t="shared" ref="BR227" si="3000">J227/J250</f>
        <v>2.8121484814398199E-3</v>
      </c>
      <c r="BS227" s="130">
        <f t="shared" ref="BS227" si="3001">K227/K250</f>
        <v>1.1757789535567313E-3</v>
      </c>
      <c r="BT227" s="131">
        <f t="shared" ref="BT227" si="3002">L227/L250</f>
        <v>1.9798416126709864E-3</v>
      </c>
      <c r="BU227" s="129">
        <f t="shared" ref="BU227" si="3003">M227/M250</f>
        <v>3.6572622779519333E-3</v>
      </c>
      <c r="BV227" s="133">
        <f t="shared" ref="BV227" si="3004">N227/N250</f>
        <v>4.0181691125087352E-3</v>
      </c>
      <c r="BW227" s="134">
        <f t="shared" ref="BW227" si="3005">O227/O250</f>
        <v>3.2827610682281965E-3</v>
      </c>
      <c r="BX227" s="129">
        <f t="shared" ref="BX227" si="3006">P227/P250</f>
        <v>2.8622540250447226E-3</v>
      </c>
      <c r="BY227" s="130">
        <f t="shared" ref="BY227" si="3007">Q227/Q250</f>
        <v>3.9091586001489204E-3</v>
      </c>
      <c r="BZ227" s="131">
        <f t="shared" ref="BZ227" si="3008">R227/R250</f>
        <v>5.2805280528052802E-4</v>
      </c>
      <c r="CA227" s="132">
        <f t="shared" ref="CA227" si="3009">S227/S250</f>
        <v>2.2889457385216103E-3</v>
      </c>
      <c r="CB227" s="129">
        <f t="shared" ref="CB227" si="3010">T227/T250</f>
        <v>0</v>
      </c>
      <c r="CC227" s="130">
        <f t="shared" ref="CC227" si="3011">U227/U250</f>
        <v>0</v>
      </c>
      <c r="CD227" s="131">
        <f t="shared" ref="CD227" si="3012">V227/V250</f>
        <v>0</v>
      </c>
      <c r="CE227" s="132">
        <f t="shared" ref="CE227" si="3013">W227/W250</f>
        <v>0</v>
      </c>
      <c r="CF227" s="129">
        <f t="shared" ref="CF227" si="3014">X227/X250</f>
        <v>0</v>
      </c>
      <c r="CG227" s="130">
        <f t="shared" ref="CG227" si="3015">Y227/Y250</f>
        <v>0</v>
      </c>
      <c r="CH227" s="131">
        <f t="shared" ref="CH227" si="3016">Z227/Z250</f>
        <v>0</v>
      </c>
      <c r="CI227" s="129">
        <f t="shared" ref="CI227" si="3017">AA227/AA250</f>
        <v>0</v>
      </c>
      <c r="CJ227" s="135">
        <f t="shared" ref="CJ227" si="3018">AB227/AB250</f>
        <v>5.3615335579637559E-3</v>
      </c>
      <c r="CK227" s="136">
        <f t="shared" ref="CK227" si="3019">AC227/AC250</f>
        <v>1.2435540546707434E-3</v>
      </c>
    </row>
    <row r="228" spans="1:89" ht="14" thickBot="1" x14ac:dyDescent="0.2">
      <c r="A228" s="146" t="s">
        <v>18</v>
      </c>
      <c r="B228" s="196">
        <v>322</v>
      </c>
      <c r="C228" s="197">
        <v>44</v>
      </c>
      <c r="D228" s="198">
        <v>104</v>
      </c>
      <c r="E228" s="199">
        <v>35</v>
      </c>
      <c r="F228" s="196">
        <v>620</v>
      </c>
      <c r="G228" s="200">
        <v>99</v>
      </c>
      <c r="H228" s="198">
        <v>393</v>
      </c>
      <c r="I228" s="199">
        <v>191</v>
      </c>
      <c r="J228" s="196">
        <v>23</v>
      </c>
      <c r="K228" s="200">
        <v>53</v>
      </c>
      <c r="L228" s="198">
        <v>93</v>
      </c>
      <c r="M228" s="196">
        <v>175</v>
      </c>
      <c r="N228" s="201">
        <v>370</v>
      </c>
      <c r="O228" s="202">
        <v>423</v>
      </c>
      <c r="P228" s="196">
        <v>195</v>
      </c>
      <c r="Q228" s="200">
        <v>204</v>
      </c>
      <c r="R228" s="198">
        <v>234</v>
      </c>
      <c r="S228" s="199">
        <v>181</v>
      </c>
      <c r="T228" s="196">
        <v>18</v>
      </c>
      <c r="U228" s="200">
        <v>75</v>
      </c>
      <c r="V228" s="198">
        <v>91</v>
      </c>
      <c r="W228" s="199">
        <v>270</v>
      </c>
      <c r="X228" s="196">
        <v>192</v>
      </c>
      <c r="Y228" s="200">
        <v>133</v>
      </c>
      <c r="Z228" s="198">
        <v>331</v>
      </c>
      <c r="AA228" s="196">
        <v>291</v>
      </c>
      <c r="AB228" s="172">
        <f t="shared" si="2991"/>
        <v>2986</v>
      </c>
      <c r="AC228" s="173">
        <f t="shared" si="2992"/>
        <v>2174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3.5993740219092331E-2</v>
      </c>
      <c r="BK228" s="130">
        <f t="shared" ref="BK228" si="3020">C228/C250</f>
        <v>4.5662100456621002E-3</v>
      </c>
      <c r="BL228" s="131">
        <f t="shared" ref="BL228" si="3021">D228/D250</f>
        <v>3.7653874004344681E-2</v>
      </c>
      <c r="BM228" s="132">
        <f t="shared" ref="BM228" si="3022">E228/E250</f>
        <v>9.2838196286472146E-3</v>
      </c>
      <c r="BN228" s="129">
        <f t="shared" ref="BN228" si="3023">F228/F250</f>
        <v>6.6695352839931152E-2</v>
      </c>
      <c r="BO228" s="130">
        <f t="shared" ref="BO228" si="3024">G228/G250</f>
        <v>1.3969239452518696E-2</v>
      </c>
      <c r="BP228" s="131">
        <f t="shared" ref="BP228" si="3025">H228/H250</f>
        <v>3.3125421443020907E-2</v>
      </c>
      <c r="BQ228" s="132">
        <f t="shared" ref="BQ228" si="3026">I228/I250</f>
        <v>1.609640991066914E-2</v>
      </c>
      <c r="BR228" s="129">
        <f t="shared" ref="BR228" si="3027">J228/J250</f>
        <v>1.2935883014623173E-2</v>
      </c>
      <c r="BS228" s="130">
        <f t="shared" ref="BS228" si="3028">K228/K250</f>
        <v>3.115814226925338E-2</v>
      </c>
      <c r="BT228" s="131">
        <f t="shared" ref="BT228" si="3029">L228/L250</f>
        <v>1.6738660907127431E-2</v>
      </c>
      <c r="BU228" s="129">
        <f t="shared" ref="BU228" si="3030">M228/M250</f>
        <v>3.0477185649599444E-2</v>
      </c>
      <c r="BV228" s="133">
        <f t="shared" ref="BV228" si="3031">N228/N250</f>
        <v>3.2320055904961564E-2</v>
      </c>
      <c r="BW228" s="134">
        <f t="shared" ref="BW228" si="3032">O228/O250</f>
        <v>3.7529944104338568E-2</v>
      </c>
      <c r="BX228" s="129">
        <f t="shared" ref="BX228" si="3033">P228/P250</f>
        <v>3.4883720930232558E-2</v>
      </c>
      <c r="BY228" s="130">
        <f t="shared" ref="BY228" si="3034">Q228/Q250</f>
        <v>3.7974683544303799E-2</v>
      </c>
      <c r="BZ228" s="131">
        <f t="shared" ref="BZ228" si="3035">R228/R250</f>
        <v>3.0891089108910891E-2</v>
      </c>
      <c r="CA228" s="132">
        <f t="shared" ref="CA228" si="3036">S228/S250</f>
        <v>2.4370539921906558E-2</v>
      </c>
      <c r="CB228" s="129">
        <f t="shared" ref="CB228" si="3037">T228/T250</f>
        <v>1.6245487364620937E-2</v>
      </c>
      <c r="CC228" s="130">
        <f t="shared" ref="CC228" si="3038">U228/U250</f>
        <v>6.6666666666666666E-2</v>
      </c>
      <c r="CD228" s="131">
        <f t="shared" ref="CD228" si="3039">V228/V250</f>
        <v>1.4134824479652065E-2</v>
      </c>
      <c r="CE228" s="132">
        <f t="shared" ref="CE228" si="3040">W228/W250</f>
        <v>3.8770821367030445E-2</v>
      </c>
      <c r="CF228" s="129">
        <f t="shared" ref="CF228" si="3041">X228/X250</f>
        <v>4.1820954040514051E-2</v>
      </c>
      <c r="CG228" s="130">
        <f t="shared" ref="CG228" si="3042">Y228/Y250</f>
        <v>4.2765273311897105E-2</v>
      </c>
      <c r="CH228" s="131">
        <f t="shared" ref="CH228" si="3043">Z228/Z250</f>
        <v>3.0378120411160059E-2</v>
      </c>
      <c r="CI228" s="129">
        <f t="shared" ref="CI228" si="3044">AA228/AA250</f>
        <v>2.3130116842858279E-2</v>
      </c>
      <c r="CJ228" s="135">
        <f t="shared" ref="CJ228" si="3045">AB228/AB250</f>
        <v>3.3990529095710771E-2</v>
      </c>
      <c r="CK228" s="136">
        <f t="shared" ref="CK228" si="3046">AC228/AC250</f>
        <v>2.4802628576644E-2</v>
      </c>
    </row>
    <row r="229" spans="1:89" ht="15" thickTop="1" thickBot="1" x14ac:dyDescent="0.2">
      <c r="A229" s="137" t="s">
        <v>19</v>
      </c>
      <c r="B229" s="189">
        <v>528</v>
      </c>
      <c r="C229" s="190">
        <v>304</v>
      </c>
      <c r="D229" s="191">
        <v>193</v>
      </c>
      <c r="E229" s="192">
        <v>136</v>
      </c>
      <c r="F229" s="189">
        <v>731</v>
      </c>
      <c r="G229" s="193">
        <v>349</v>
      </c>
      <c r="H229" s="191">
        <v>604</v>
      </c>
      <c r="I229" s="192">
        <v>486</v>
      </c>
      <c r="J229" s="189">
        <v>49</v>
      </c>
      <c r="K229" s="193">
        <v>139</v>
      </c>
      <c r="L229" s="191">
        <v>254</v>
      </c>
      <c r="M229" s="189">
        <v>346</v>
      </c>
      <c r="N229" s="194">
        <v>647</v>
      </c>
      <c r="O229" s="195">
        <v>640</v>
      </c>
      <c r="P229" s="189">
        <v>356</v>
      </c>
      <c r="Q229" s="193">
        <v>297</v>
      </c>
      <c r="R229" s="191">
        <v>381</v>
      </c>
      <c r="S229" s="192">
        <v>359</v>
      </c>
      <c r="T229" s="189">
        <v>52</v>
      </c>
      <c r="U229" s="193">
        <v>97</v>
      </c>
      <c r="V229" s="191">
        <v>277</v>
      </c>
      <c r="W229" s="192">
        <v>384</v>
      </c>
      <c r="X229" s="189">
        <v>294</v>
      </c>
      <c r="Y229" s="193">
        <v>244</v>
      </c>
      <c r="Z229" s="191">
        <v>544</v>
      </c>
      <c r="AA229" s="189">
        <v>619</v>
      </c>
      <c r="AB229" s="172">
        <f t="shared" si="2991"/>
        <v>4910</v>
      </c>
      <c r="AC229" s="173">
        <f t="shared" si="2992"/>
        <v>4400</v>
      </c>
      <c r="AE229" s="269" t="s">
        <v>13</v>
      </c>
      <c r="AF229" s="20">
        <f t="shared" ref="AF229:BG229" si="3047">SUM(AF226:AF228)</f>
        <v>1256</v>
      </c>
      <c r="AG229" s="21">
        <f t="shared" si="3047"/>
        <v>1138</v>
      </c>
      <c r="AH229" s="20">
        <f t="shared" si="3047"/>
        <v>383</v>
      </c>
      <c r="AI229" s="21">
        <f t="shared" si="3047"/>
        <v>437</v>
      </c>
      <c r="AJ229" s="20">
        <f t="shared" si="3047"/>
        <v>1577</v>
      </c>
      <c r="AK229" s="21">
        <f t="shared" si="3047"/>
        <v>872</v>
      </c>
      <c r="AL229" s="20">
        <f t="shared" si="3047"/>
        <v>1521</v>
      </c>
      <c r="AM229" s="21">
        <f t="shared" si="3047"/>
        <v>1478</v>
      </c>
      <c r="AN229" s="20">
        <f t="shared" si="3047"/>
        <v>156</v>
      </c>
      <c r="AO229" s="21">
        <f t="shared" si="3047"/>
        <v>378</v>
      </c>
      <c r="AP229" s="20">
        <f t="shared" si="3047"/>
        <v>580</v>
      </c>
      <c r="AQ229" s="21">
        <f t="shared" si="3047"/>
        <v>1054</v>
      </c>
      <c r="AR229" s="20">
        <f t="shared" si="3047"/>
        <v>1623</v>
      </c>
      <c r="AS229" s="21">
        <f t="shared" si="3047"/>
        <v>1685</v>
      </c>
      <c r="AT229" s="20">
        <f t="shared" si="3047"/>
        <v>753</v>
      </c>
      <c r="AU229" s="21">
        <f t="shared" si="3047"/>
        <v>721</v>
      </c>
      <c r="AV229" s="20">
        <f t="shared" si="3047"/>
        <v>1139</v>
      </c>
      <c r="AW229" s="21">
        <f t="shared" si="3047"/>
        <v>900</v>
      </c>
      <c r="AX229" s="20">
        <f t="shared" si="3047"/>
        <v>215</v>
      </c>
      <c r="AY229" s="21">
        <f t="shared" si="3047"/>
        <v>220</v>
      </c>
      <c r="AZ229" s="20">
        <f t="shared" si="3047"/>
        <v>686</v>
      </c>
      <c r="BA229" s="21">
        <f t="shared" si="3047"/>
        <v>900</v>
      </c>
      <c r="BB229" s="20">
        <f t="shared" si="3047"/>
        <v>750</v>
      </c>
      <c r="BC229" s="21">
        <f t="shared" si="3047"/>
        <v>444</v>
      </c>
      <c r="BD229" s="20">
        <f t="shared" si="3047"/>
        <v>1290</v>
      </c>
      <c r="BE229" s="21">
        <f t="shared" si="3047"/>
        <v>1516</v>
      </c>
      <c r="BF229" s="174">
        <f t="shared" si="3047"/>
        <v>11929</v>
      </c>
      <c r="BG229" s="175">
        <f t="shared" si="3047"/>
        <v>11743</v>
      </c>
      <c r="BI229" s="137" t="s">
        <v>19</v>
      </c>
      <c r="BJ229" s="129">
        <f>B229/B250</f>
        <v>5.9020791415157613E-2</v>
      </c>
      <c r="BK229" s="130">
        <f t="shared" ref="BK229" si="3048">C229/C250</f>
        <v>3.1548360315483602E-2</v>
      </c>
      <c r="BL229" s="131">
        <f t="shared" ref="BL229" si="3049">D229/D250</f>
        <v>6.9876900796524255E-2</v>
      </c>
      <c r="BM229" s="132">
        <f t="shared" ref="BM229" si="3050">E229/E250</f>
        <v>3.6074270557029178E-2</v>
      </c>
      <c r="BN229" s="129">
        <f t="shared" ref="BN229" si="3051">F229/F250</f>
        <v>7.863597246127367E-2</v>
      </c>
      <c r="BO229" s="130">
        <f t="shared" ref="BO229" si="3052">G229/G250</f>
        <v>4.9245096655848739E-2</v>
      </c>
      <c r="BP229" s="131">
        <f t="shared" ref="BP229" si="3053">H229/H250</f>
        <v>5.0910316925151716E-2</v>
      </c>
      <c r="BQ229" s="132">
        <f t="shared" ref="BQ229" si="3054">I229/I250</f>
        <v>4.0957357154896346E-2</v>
      </c>
      <c r="BR229" s="129">
        <f t="shared" ref="BR229" si="3055">J229/J250</f>
        <v>2.7559055118110236E-2</v>
      </c>
      <c r="BS229" s="130">
        <f t="shared" ref="BS229" si="3056">K229/K250</f>
        <v>8.1716637272192832E-2</v>
      </c>
      <c r="BT229" s="131">
        <f t="shared" ref="BT229" si="3057">L229/L250</f>
        <v>4.5716342692584594E-2</v>
      </c>
      <c r="BU229" s="129">
        <f t="shared" ref="BU229" si="3058">M229/M250</f>
        <v>6.0257749912922327E-2</v>
      </c>
      <c r="BV229" s="133">
        <f t="shared" ref="BV229" si="3059">N229/N250</f>
        <v>5.651642208245982E-2</v>
      </c>
      <c r="BW229" s="134">
        <f t="shared" ref="BW229" si="3060">O229/O250</f>
        <v>5.6782894153136365E-2</v>
      </c>
      <c r="BX229" s="129">
        <f t="shared" ref="BX229" si="3061">P229/P250</f>
        <v>6.3685152057245079E-2</v>
      </c>
      <c r="BY229" s="130">
        <f t="shared" ref="BY229" si="3062">Q229/Q250</f>
        <v>5.5286671630677589E-2</v>
      </c>
      <c r="BZ229" s="131">
        <f t="shared" ref="BZ229" si="3063">R229/R250</f>
        <v>5.02970297029703E-2</v>
      </c>
      <c r="CA229" s="132">
        <f t="shared" ref="CA229" si="3064">S229/S250</f>
        <v>4.8337148242897539E-2</v>
      </c>
      <c r="CB229" s="129">
        <f t="shared" ref="CB229" si="3065">T229/T250</f>
        <v>4.6931407942238268E-2</v>
      </c>
      <c r="CC229" s="130">
        <f t="shared" ref="CC229" si="3066">U229/U250</f>
        <v>8.6222222222222228E-2</v>
      </c>
      <c r="CD229" s="131">
        <f t="shared" ref="CD229" si="3067">V229/V250</f>
        <v>4.3025784405094747E-2</v>
      </c>
      <c r="CE229" s="132">
        <f t="shared" ref="CE229" si="3068">W229/W250</f>
        <v>5.5140723721998852E-2</v>
      </c>
      <c r="CF229" s="129">
        <f t="shared" ref="CF229" si="3069">X229/X250</f>
        <v>6.4038335874537139E-2</v>
      </c>
      <c r="CG229" s="130">
        <f t="shared" ref="CG229" si="3070">Y229/Y250</f>
        <v>7.8456591639871384E-2</v>
      </c>
      <c r="CH229" s="131">
        <f t="shared" ref="CH229" si="3071">Z229/Z250</f>
        <v>4.9926578560939794E-2</v>
      </c>
      <c r="CI229" s="129">
        <f t="shared" ref="CI229" si="3072">AA229/AA250</f>
        <v>4.9201176377076543E-2</v>
      </c>
      <c r="CJ229" s="135">
        <f t="shared" ref="CJ229" si="3073">AB229/AB250</f>
        <v>5.5891995264547856E-2</v>
      </c>
      <c r="CK229" s="136">
        <f t="shared" ref="CK229" si="3074">AC229/AC250</f>
        <v>5.0198512298635513E-2</v>
      </c>
    </row>
    <row r="230" spans="1:89" ht="14" thickTop="1" x14ac:dyDescent="0.15">
      <c r="A230" s="146" t="s">
        <v>20</v>
      </c>
      <c r="B230" s="196">
        <v>563</v>
      </c>
      <c r="C230" s="197">
        <v>450</v>
      </c>
      <c r="D230" s="198">
        <v>181</v>
      </c>
      <c r="E230" s="199">
        <v>193</v>
      </c>
      <c r="F230" s="196">
        <v>779</v>
      </c>
      <c r="G230" s="200">
        <v>371</v>
      </c>
      <c r="H230" s="198">
        <v>723</v>
      </c>
      <c r="I230" s="199">
        <v>632</v>
      </c>
      <c r="J230" s="196">
        <v>64</v>
      </c>
      <c r="K230" s="200">
        <v>162</v>
      </c>
      <c r="L230" s="198">
        <v>312</v>
      </c>
      <c r="M230" s="196">
        <v>446</v>
      </c>
      <c r="N230" s="201">
        <v>806</v>
      </c>
      <c r="O230" s="202">
        <v>813</v>
      </c>
      <c r="P230" s="196">
        <v>348</v>
      </c>
      <c r="Q230" s="200">
        <v>376</v>
      </c>
      <c r="R230" s="198">
        <v>550</v>
      </c>
      <c r="S230" s="199">
        <v>400</v>
      </c>
      <c r="T230" s="196">
        <v>84</v>
      </c>
      <c r="U230" s="200">
        <v>104</v>
      </c>
      <c r="V230" s="198">
        <v>364</v>
      </c>
      <c r="W230" s="199">
        <v>383</v>
      </c>
      <c r="X230" s="196">
        <v>383</v>
      </c>
      <c r="Y230" s="200">
        <v>211</v>
      </c>
      <c r="Z230" s="198">
        <v>620</v>
      </c>
      <c r="AA230" s="196">
        <v>687</v>
      </c>
      <c r="AB230" s="172">
        <f t="shared" si="2991"/>
        <v>5777</v>
      </c>
      <c r="AC230" s="173">
        <f t="shared" si="2992"/>
        <v>5228</v>
      </c>
      <c r="BI230" s="146" t="s">
        <v>20</v>
      </c>
      <c r="BJ230" s="129">
        <f>B230/B250</f>
        <v>6.2933154482450251E-2</v>
      </c>
      <c r="BK230" s="130">
        <f t="shared" ref="BK230" si="3075">C230/C250</f>
        <v>4.6699875466998754E-2</v>
      </c>
      <c r="BL230" s="131">
        <f t="shared" ref="BL230" si="3076">D230/D250</f>
        <v>6.553222302679218E-2</v>
      </c>
      <c r="BM230" s="132">
        <f t="shared" ref="BM230" si="3077">E230/E250</f>
        <v>5.1193633952254639E-2</v>
      </c>
      <c r="BN230" s="129">
        <f t="shared" ref="BN230" si="3078">F230/F250</f>
        <v>8.3799483648881234E-2</v>
      </c>
      <c r="BO230" s="130">
        <f t="shared" ref="BO230" si="3079">G230/G250</f>
        <v>5.2349372089741782E-2</v>
      </c>
      <c r="BP230" s="131">
        <f t="shared" ref="BP230" si="3080">H230/H250</f>
        <v>6.0940660822656777E-2</v>
      </c>
      <c r="BQ230" s="132">
        <f t="shared" ref="BQ230" si="3081">I230/I250</f>
        <v>5.3261419180852858E-2</v>
      </c>
      <c r="BR230" s="129">
        <f t="shared" ref="BR230" si="3082">J230/J250</f>
        <v>3.59955005624297E-2</v>
      </c>
      <c r="BS230" s="130">
        <f t="shared" ref="BS230" si="3083">K230/K250</f>
        <v>9.5238095238095233E-2</v>
      </c>
      <c r="BT230" s="131">
        <f t="shared" ref="BT230" si="3084">L230/L250</f>
        <v>5.6155507559395246E-2</v>
      </c>
      <c r="BU230" s="129">
        <f t="shared" ref="BU230" si="3085">M230/M250</f>
        <v>7.7673284569836298E-2</v>
      </c>
      <c r="BV230" s="133">
        <f t="shared" ref="BV230" si="3086">N230/N250</f>
        <v>7.0405310971348709E-2</v>
      </c>
      <c r="BW230" s="134">
        <f t="shared" ref="BW230" si="3087">O230/O250</f>
        <v>7.2132020228906038E-2</v>
      </c>
      <c r="BX230" s="129">
        <f t="shared" ref="BX230" si="3088">P230/P250</f>
        <v>6.2254025044722716E-2</v>
      </c>
      <c r="BY230" s="130">
        <f t="shared" ref="BY230" si="3089">Q230/Q250</f>
        <v>6.9992553983618769E-2</v>
      </c>
      <c r="BZ230" s="131">
        <f t="shared" ref="BZ230" si="3090">R230/R250</f>
        <v>7.2607260726072612E-2</v>
      </c>
      <c r="CA230" s="132">
        <f t="shared" ref="CA230" si="3091">S230/S250</f>
        <v>5.3857546788743771E-2</v>
      </c>
      <c r="CB230" s="129">
        <f t="shared" ref="CB230" si="3092">T230/T250</f>
        <v>7.5812274368231042E-2</v>
      </c>
      <c r="CC230" s="130">
        <f t="shared" ref="CC230" si="3093">U230/U250</f>
        <v>9.244444444444444E-2</v>
      </c>
      <c r="CD230" s="131">
        <f t="shared" ref="CD230" si="3094">V230/V250</f>
        <v>5.6539297918608261E-2</v>
      </c>
      <c r="CE230" s="132">
        <f t="shared" ref="CE230" si="3095">W230/W250</f>
        <v>5.4997128087306148E-2</v>
      </c>
      <c r="CF230" s="129">
        <f t="shared" ref="CF230" si="3096">X230/X250</f>
        <v>8.3424090612067084E-2</v>
      </c>
      <c r="CG230" s="130">
        <f t="shared" ref="CG230" si="3097">Y230/Y250</f>
        <v>6.7845659163987132E-2</v>
      </c>
      <c r="CH230" s="131">
        <f t="shared" ref="CH230" si="3098">Z230/Z250</f>
        <v>5.6901615271659323E-2</v>
      </c>
      <c r="CI230" s="129">
        <f t="shared" ref="CI230" si="3099">AA230/AA250</f>
        <v>5.4606152134170576E-2</v>
      </c>
      <c r="CJ230" s="135">
        <f t="shared" ref="CJ230" si="3100">AB230/AB250</f>
        <v>6.576131499863401E-2</v>
      </c>
      <c r="CK230" s="136">
        <f t="shared" ref="CK230" si="3101">AC230/AC250</f>
        <v>5.9644959613015108E-2</v>
      </c>
    </row>
    <row r="231" spans="1:89" ht="14" thickBot="1" x14ac:dyDescent="0.2">
      <c r="A231" s="137" t="s">
        <v>21</v>
      </c>
      <c r="B231" s="189">
        <v>693</v>
      </c>
      <c r="C231" s="190">
        <v>688</v>
      </c>
      <c r="D231" s="191">
        <v>202</v>
      </c>
      <c r="E231" s="192">
        <v>244</v>
      </c>
      <c r="F231" s="189">
        <v>798</v>
      </c>
      <c r="G231" s="193">
        <v>501</v>
      </c>
      <c r="H231" s="191">
        <v>798</v>
      </c>
      <c r="I231" s="192">
        <v>846</v>
      </c>
      <c r="J231" s="189">
        <v>92</v>
      </c>
      <c r="K231" s="193">
        <v>216</v>
      </c>
      <c r="L231" s="191">
        <v>268</v>
      </c>
      <c r="M231" s="189">
        <v>608</v>
      </c>
      <c r="N231" s="194">
        <v>817</v>
      </c>
      <c r="O231" s="195">
        <v>872</v>
      </c>
      <c r="P231" s="189">
        <v>405</v>
      </c>
      <c r="Q231" s="193">
        <v>345</v>
      </c>
      <c r="R231" s="191">
        <v>589</v>
      </c>
      <c r="S231" s="192">
        <v>500</v>
      </c>
      <c r="T231" s="189">
        <v>131</v>
      </c>
      <c r="U231" s="193">
        <v>116</v>
      </c>
      <c r="V231" s="191">
        <v>322</v>
      </c>
      <c r="W231" s="192">
        <v>517</v>
      </c>
      <c r="X231" s="189">
        <v>367</v>
      </c>
      <c r="Y231" s="193">
        <v>233</v>
      </c>
      <c r="Z231" s="191">
        <v>670</v>
      </c>
      <c r="AA231" s="189">
        <v>829</v>
      </c>
      <c r="AB231" s="172">
        <f t="shared" si="2991"/>
        <v>6152</v>
      </c>
      <c r="AC231" s="173">
        <f t="shared" si="2992"/>
        <v>6515</v>
      </c>
      <c r="AE231" s="272" t="s">
        <v>85</v>
      </c>
      <c r="BI231" s="137" t="s">
        <v>21</v>
      </c>
      <c r="BJ231" s="129">
        <f>B231/B250</f>
        <v>7.746478873239436E-2</v>
      </c>
      <c r="BK231" s="130">
        <f t="shared" ref="BK231" si="3102">C231/C250</f>
        <v>7.1398920713989206E-2</v>
      </c>
      <c r="BL231" s="131">
        <f t="shared" ref="BL231" si="3103">D231/D250</f>
        <v>7.3135409123823311E-2</v>
      </c>
      <c r="BM231" s="132">
        <f t="shared" ref="BM231" si="3104">E231/E250</f>
        <v>6.4721485411140589E-2</v>
      </c>
      <c r="BN231" s="129">
        <f t="shared" ref="BN231" si="3105">F231/F250</f>
        <v>8.5843373493975902E-2</v>
      </c>
      <c r="BO231" s="130">
        <f t="shared" ref="BO231" si="3106">G231/G250</f>
        <v>7.0692817835473404E-2</v>
      </c>
      <c r="BP231" s="131">
        <f t="shared" ref="BP231" si="3107">H231/H250</f>
        <v>6.7262306136210384E-2</v>
      </c>
      <c r="BQ231" s="132">
        <f t="shared" ref="BQ231" si="3108">I231/I250</f>
        <v>7.1296140232597338E-2</v>
      </c>
      <c r="BR231" s="129">
        <f t="shared" ref="BR231" si="3109">J231/J250</f>
        <v>5.1743532058492692E-2</v>
      </c>
      <c r="BS231" s="130">
        <f t="shared" ref="BS231" si="3110">K231/K250</f>
        <v>0.12698412698412698</v>
      </c>
      <c r="BT231" s="131">
        <f t="shared" ref="BT231" si="3111">L231/L250</f>
        <v>4.82361411087113E-2</v>
      </c>
      <c r="BU231" s="129">
        <f t="shared" ref="BU231" si="3112">M231/M250</f>
        <v>0.10588645071403692</v>
      </c>
      <c r="BV231" s="133">
        <f t="shared" ref="BV231" si="3113">N231/N250</f>
        <v>7.136617749825297E-2</v>
      </c>
      <c r="BW231" s="134">
        <f t="shared" ref="BW231" si="3114">O231/O250</f>
        <v>7.73666932836483E-2</v>
      </c>
      <c r="BX231" s="129">
        <f t="shared" ref="BX231" si="3115">P231/P250</f>
        <v>7.2450805008944547E-2</v>
      </c>
      <c r="BY231" s="130">
        <f t="shared" ref="BY231" si="3116">Q231/Q250</f>
        <v>6.4221891288160832E-2</v>
      </c>
      <c r="BZ231" s="131">
        <f t="shared" ref="BZ231" si="3117">R231/R250</f>
        <v>7.7755775577557751E-2</v>
      </c>
      <c r="CA231" s="132">
        <f t="shared" ref="CA231" si="3118">S231/S250</f>
        <v>6.7321933485929714E-2</v>
      </c>
      <c r="CB231" s="129">
        <f t="shared" ref="CB231" si="3119">T231/T250</f>
        <v>0.11823104693140794</v>
      </c>
      <c r="CC231" s="130">
        <f t="shared" ref="CC231" si="3120">U231/U250</f>
        <v>0.10311111111111111</v>
      </c>
      <c r="CD231" s="131">
        <f t="shared" ref="CD231" si="3121">V231/V250</f>
        <v>5.0015532774153465E-2</v>
      </c>
      <c r="CE231" s="132">
        <f t="shared" ref="CE231" si="3122">W231/W250</f>
        <v>7.4238943136128666E-2</v>
      </c>
      <c r="CF231" s="129">
        <f t="shared" ref="CF231" si="3123">X231/X250</f>
        <v>7.9939011108690922E-2</v>
      </c>
      <c r="CG231" s="130">
        <f t="shared" ref="CG231" si="3124">Y231/Y250</f>
        <v>7.4919614147909971E-2</v>
      </c>
      <c r="CH231" s="131">
        <f t="shared" ref="CH231" si="3125">Z231/Z250</f>
        <v>6.1490455212922172E-2</v>
      </c>
      <c r="CI231" s="129">
        <f t="shared" ref="CI231" si="3126">AA231/AA250</f>
        <v>6.5893013273984585E-2</v>
      </c>
      <c r="CJ231" s="135">
        <f t="shared" ref="CJ231" si="3127">AB231/AB250</f>
        <v>7.0030051907840812E-2</v>
      </c>
      <c r="CK231" s="136">
        <f t="shared" ref="CK231" si="3128">AC231/AC250</f>
        <v>7.4328024460365988E-2</v>
      </c>
    </row>
    <row r="232" spans="1:89" ht="15" thickTop="1" thickBot="1" x14ac:dyDescent="0.2">
      <c r="A232" s="146" t="s">
        <v>22</v>
      </c>
      <c r="B232" s="196">
        <v>620</v>
      </c>
      <c r="C232" s="197">
        <v>647</v>
      </c>
      <c r="D232" s="198">
        <v>210</v>
      </c>
      <c r="E232" s="199">
        <v>185</v>
      </c>
      <c r="F232" s="196">
        <v>824</v>
      </c>
      <c r="G232" s="200">
        <v>280</v>
      </c>
      <c r="H232" s="198">
        <v>856</v>
      </c>
      <c r="I232" s="199">
        <v>711</v>
      </c>
      <c r="J232" s="196">
        <v>96</v>
      </c>
      <c r="K232" s="200">
        <v>223</v>
      </c>
      <c r="L232" s="198">
        <v>208</v>
      </c>
      <c r="M232" s="196">
        <v>617</v>
      </c>
      <c r="N232" s="201">
        <v>746</v>
      </c>
      <c r="O232" s="202">
        <v>873</v>
      </c>
      <c r="P232" s="196">
        <v>441</v>
      </c>
      <c r="Q232" s="200">
        <v>324</v>
      </c>
      <c r="R232" s="198">
        <v>718</v>
      </c>
      <c r="S232" s="199">
        <v>440</v>
      </c>
      <c r="T232" s="196">
        <v>65</v>
      </c>
      <c r="U232" s="200">
        <v>71</v>
      </c>
      <c r="V232" s="198">
        <v>313</v>
      </c>
      <c r="W232" s="199">
        <v>572</v>
      </c>
      <c r="X232" s="196">
        <v>329</v>
      </c>
      <c r="Y232" s="200">
        <v>218</v>
      </c>
      <c r="Z232" s="198">
        <v>740</v>
      </c>
      <c r="AA232" s="196">
        <v>832</v>
      </c>
      <c r="AB232" s="172">
        <f t="shared" si="2991"/>
        <v>6166</v>
      </c>
      <c r="AC232" s="173">
        <f t="shared" si="2992"/>
        <v>5993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6.9304717192041135E-2</v>
      </c>
      <c r="BK232" s="130">
        <f t="shared" ref="BK232" si="3129">C232/C250</f>
        <v>6.7144043171440432E-2</v>
      </c>
      <c r="BL232" s="131">
        <f t="shared" ref="BL232" si="3130">D232/D250</f>
        <v>7.6031860970311366E-2</v>
      </c>
      <c r="BM232" s="132">
        <f t="shared" ref="BM232" si="3131">E232/E250</f>
        <v>4.9071618037135278E-2</v>
      </c>
      <c r="BN232" s="129">
        <f t="shared" ref="BN232" si="3132">F232/F250</f>
        <v>8.8640275387263337E-2</v>
      </c>
      <c r="BO232" s="130">
        <f t="shared" ref="BO232" si="3133">G232/G250</f>
        <v>3.9508960067729644E-2</v>
      </c>
      <c r="BP232" s="131">
        <f t="shared" ref="BP232" si="3134">H232/H250</f>
        <v>7.2151045178691836E-2</v>
      </c>
      <c r="BQ232" s="132">
        <f t="shared" ref="BQ232" si="3135">I232/I250</f>
        <v>5.9919096578459466E-2</v>
      </c>
      <c r="BR232" s="129">
        <f t="shared" ref="BR232" si="3136">J232/J250</f>
        <v>5.3993250843644543E-2</v>
      </c>
      <c r="BS232" s="130">
        <f t="shared" ref="BS232" si="3137">K232/K250</f>
        <v>0.13109935332157555</v>
      </c>
      <c r="BT232" s="131">
        <f t="shared" ref="BT232" si="3138">L232/L250</f>
        <v>3.7437005039596835E-2</v>
      </c>
      <c r="BU232" s="129">
        <f t="shared" ref="BU232" si="3139">M232/M250</f>
        <v>0.10745384883315917</v>
      </c>
      <c r="BV232" s="133">
        <f t="shared" ref="BV232" si="3140">N232/N250</f>
        <v>6.5164220824598176E-2</v>
      </c>
      <c r="BW232" s="134">
        <f t="shared" ref="BW232" si="3141">O232/O250</f>
        <v>7.7455416555762574E-2</v>
      </c>
      <c r="BX232" s="129">
        <f t="shared" ref="BX232" si="3142">P232/P250</f>
        <v>7.889087656529517E-2</v>
      </c>
      <c r="BY232" s="130">
        <f t="shared" ref="BY232" si="3143">Q232/Q250</f>
        <v>6.0312732688011912E-2</v>
      </c>
      <c r="BZ232" s="131">
        <f t="shared" ref="BZ232" si="3144">R232/R250</f>
        <v>9.4785478547854782E-2</v>
      </c>
      <c r="CA232" s="132">
        <f t="shared" ref="CA232" si="3145">S232/S250</f>
        <v>5.9243301467618151E-2</v>
      </c>
      <c r="CB232" s="129">
        <f t="shared" ref="CB232" si="3146">T232/T250</f>
        <v>5.8664259927797835E-2</v>
      </c>
      <c r="CC232" s="130">
        <f t="shared" ref="CC232" si="3147">U232/U250</f>
        <v>6.3111111111111118E-2</v>
      </c>
      <c r="CD232" s="131">
        <f t="shared" ref="CD232" si="3148">V232/V250</f>
        <v>4.861758310034172E-2</v>
      </c>
      <c r="CE232" s="132">
        <f t="shared" ref="CE232" si="3149">W232/W250</f>
        <v>8.213670304422746E-2</v>
      </c>
      <c r="CF232" s="129">
        <f t="shared" ref="CF232" si="3150">X232/X250</f>
        <v>7.1661947288172517E-2</v>
      </c>
      <c r="CG232" s="130">
        <f t="shared" ref="CG232" si="3151">Y232/Y250</f>
        <v>7.0096463022508035E-2</v>
      </c>
      <c r="CH232" s="131">
        <f t="shared" ref="CH232" si="3152">Z232/Z250</f>
        <v>6.7914831130690162E-2</v>
      </c>
      <c r="CI232" s="129">
        <f t="shared" ref="CI232" si="3153">AA232/AA250</f>
        <v>6.6131468086797554E-2</v>
      </c>
      <c r="CJ232" s="135">
        <f t="shared" ref="CJ232" si="3154">AB232/AB250</f>
        <v>7.0189418085784536E-2</v>
      </c>
      <c r="CK232" s="136">
        <f t="shared" ref="CK232" si="3155">AC232/AC250</f>
        <v>6.8372655501300603E-2</v>
      </c>
    </row>
    <row r="233" spans="1:89" ht="15" thickTop="1" thickBot="1" x14ac:dyDescent="0.2">
      <c r="A233" s="137" t="s">
        <v>23</v>
      </c>
      <c r="B233" s="189">
        <v>549</v>
      </c>
      <c r="C233" s="190">
        <v>632</v>
      </c>
      <c r="D233" s="191">
        <v>184</v>
      </c>
      <c r="E233" s="192">
        <v>219</v>
      </c>
      <c r="F233" s="189">
        <v>621</v>
      </c>
      <c r="G233" s="193">
        <v>255</v>
      </c>
      <c r="H233" s="191">
        <v>800</v>
      </c>
      <c r="I233" s="192">
        <v>747</v>
      </c>
      <c r="J233" s="189">
        <v>106</v>
      </c>
      <c r="K233" s="193">
        <v>179</v>
      </c>
      <c r="L233" s="191">
        <v>161</v>
      </c>
      <c r="M233" s="189">
        <v>452</v>
      </c>
      <c r="N233" s="194">
        <v>616</v>
      </c>
      <c r="O233" s="195">
        <v>914</v>
      </c>
      <c r="P233" s="189">
        <v>413</v>
      </c>
      <c r="Q233" s="193">
        <v>248</v>
      </c>
      <c r="R233" s="191">
        <v>580</v>
      </c>
      <c r="S233" s="192">
        <v>317</v>
      </c>
      <c r="T233" s="189">
        <v>49</v>
      </c>
      <c r="U233" s="193">
        <v>61</v>
      </c>
      <c r="V233" s="191">
        <v>260</v>
      </c>
      <c r="W233" s="192">
        <v>498</v>
      </c>
      <c r="X233" s="189">
        <v>275</v>
      </c>
      <c r="Y233" s="193">
        <v>139</v>
      </c>
      <c r="Z233" s="191">
        <v>608</v>
      </c>
      <c r="AA233" s="189">
        <v>886</v>
      </c>
      <c r="AB233" s="172">
        <f t="shared" si="2991"/>
        <v>5222</v>
      </c>
      <c r="AC233" s="173">
        <f t="shared" si="2992"/>
        <v>5547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6.1368209255533199E-2</v>
      </c>
      <c r="BK233" s="130">
        <f t="shared" ref="BK233" si="3156">C233/C250</f>
        <v>6.55873806558738E-2</v>
      </c>
      <c r="BL233" s="131">
        <f t="shared" ref="BL233" si="3157">D233/D250</f>
        <v>6.6618392469225199E-2</v>
      </c>
      <c r="BM233" s="132">
        <f t="shared" ref="BM233" si="3158">E233/E250</f>
        <v>5.8090185676392576E-2</v>
      </c>
      <c r="BN233" s="129">
        <f t="shared" ref="BN233" si="3159">F233/F250</f>
        <v>6.6802925989672982E-2</v>
      </c>
      <c r="BO233" s="130">
        <f t="shared" ref="BO233" si="3160">G233/G250</f>
        <v>3.5981374347396643E-2</v>
      </c>
      <c r="BP233" s="131">
        <f t="shared" ref="BP233" si="3161">H233/H250</f>
        <v>6.7430883344571813E-2</v>
      </c>
      <c r="BQ233" s="132">
        <f t="shared" ref="BQ233" si="3162">I233/I250</f>
        <v>6.2952974886229557E-2</v>
      </c>
      <c r="BR233" s="129">
        <f t="shared" ref="BR233" si="3163">J233/J250</f>
        <v>5.9617547806524188E-2</v>
      </c>
      <c r="BS233" s="130">
        <f t="shared" ref="BS233" si="3164">K233/K250</f>
        <v>0.10523221634332745</v>
      </c>
      <c r="BT233" s="131">
        <f t="shared" ref="BT233" si="3165">L233/L250</f>
        <v>2.8977681785457163E-2</v>
      </c>
      <c r="BU233" s="129">
        <f t="shared" ref="BU233" si="3166">M233/M250</f>
        <v>7.8718216649251133E-2</v>
      </c>
      <c r="BV233" s="133">
        <f t="shared" ref="BV233" si="3167">N233/N250</f>
        <v>5.3808525506638713E-2</v>
      </c>
      <c r="BW233" s="134">
        <f t="shared" ref="BW233" si="3168">O233/O250</f>
        <v>8.1093070712447882E-2</v>
      </c>
      <c r="BX233" s="129">
        <f t="shared" ref="BX233" si="3169">P233/P250</f>
        <v>7.3881932021466909E-2</v>
      </c>
      <c r="BY233" s="130">
        <f t="shared" ref="BY233" si="3170">Q233/Q250</f>
        <v>4.6165301563663441E-2</v>
      </c>
      <c r="BZ233" s="131">
        <f t="shared" ref="BZ233" si="3171">R233/R250</f>
        <v>7.6567656765676562E-2</v>
      </c>
      <c r="CA233" s="132">
        <f t="shared" ref="CA233" si="3172">S233/S250</f>
        <v>4.2682105830079441E-2</v>
      </c>
      <c r="CB233" s="129">
        <f t="shared" ref="CB233" si="3173">T233/T250</f>
        <v>4.4223826714801441E-2</v>
      </c>
      <c r="CC233" s="130">
        <f t="shared" ref="CC233" si="3174">U233/U250</f>
        <v>5.422222222222222E-2</v>
      </c>
      <c r="CD233" s="131">
        <f t="shared" ref="CD233" si="3175">V233/V250</f>
        <v>4.03852127990059E-2</v>
      </c>
      <c r="CE233" s="132">
        <f t="shared" ref="CE233" si="3176">W233/W250</f>
        <v>7.151062607696726E-2</v>
      </c>
      <c r="CF233" s="129">
        <f t="shared" ref="CF233" si="3177">X233/X250</f>
        <v>5.9899803964277937E-2</v>
      </c>
      <c r="CG233" s="130">
        <f t="shared" ref="CG233" si="3178">Y233/Y250</f>
        <v>4.4694533762057877E-2</v>
      </c>
      <c r="CH233" s="131">
        <f t="shared" ref="CH233" si="3179">Z233/Z250</f>
        <v>5.5800293685756244E-2</v>
      </c>
      <c r="CI233" s="129">
        <f t="shared" ref="CI233" si="3180">AA233/AA250</f>
        <v>7.0423654717431047E-2</v>
      </c>
      <c r="CJ233" s="135">
        <f t="shared" ref="CJ233" si="3181">AB233/AB250</f>
        <v>5.9443584373007924E-2</v>
      </c>
      <c r="CK233" s="136">
        <f t="shared" ref="CK233" si="3182">AC233/AC250</f>
        <v>6.3284351754666179E-2</v>
      </c>
    </row>
    <row r="234" spans="1:89" ht="14" thickTop="1" x14ac:dyDescent="0.15">
      <c r="A234" s="146" t="s">
        <v>24</v>
      </c>
      <c r="B234" s="203">
        <v>447</v>
      </c>
      <c r="C234" s="197">
        <v>613</v>
      </c>
      <c r="D234" s="198">
        <v>162</v>
      </c>
      <c r="E234" s="199">
        <v>210</v>
      </c>
      <c r="F234" s="196">
        <v>664</v>
      </c>
      <c r="G234" s="200">
        <v>241</v>
      </c>
      <c r="H234" s="198">
        <v>745</v>
      </c>
      <c r="I234" s="199">
        <v>580</v>
      </c>
      <c r="J234" s="196">
        <v>103</v>
      </c>
      <c r="K234" s="200">
        <v>99</v>
      </c>
      <c r="L234" s="198">
        <v>211</v>
      </c>
      <c r="M234" s="196">
        <v>402</v>
      </c>
      <c r="N234" s="201">
        <v>599</v>
      </c>
      <c r="O234" s="204">
        <v>594</v>
      </c>
      <c r="P234" s="196">
        <v>351</v>
      </c>
      <c r="Q234" s="200">
        <v>254</v>
      </c>
      <c r="R234" s="198">
        <v>550</v>
      </c>
      <c r="S234" s="199">
        <v>400</v>
      </c>
      <c r="T234" s="196">
        <v>88</v>
      </c>
      <c r="U234" s="200">
        <v>42</v>
      </c>
      <c r="V234" s="198">
        <v>267</v>
      </c>
      <c r="W234" s="205">
        <v>557</v>
      </c>
      <c r="X234" s="196">
        <v>264</v>
      </c>
      <c r="Y234" s="200">
        <v>142</v>
      </c>
      <c r="Z234" s="198">
        <v>744</v>
      </c>
      <c r="AA234" s="196">
        <v>849</v>
      </c>
      <c r="AB234" s="172">
        <f t="shared" si="2991"/>
        <v>5195</v>
      </c>
      <c r="AC234" s="173">
        <f t="shared" si="2992"/>
        <v>4983</v>
      </c>
      <c r="AE234" s="275" t="str">
        <f>$AE$17</f>
        <v>17:00 - 17:59</v>
      </c>
      <c r="AF234" s="126">
        <f t="shared" ref="AF234:AU235" si="3183">SUMIF($A$9:$A$32,$AE234,B$226:B$249)</f>
        <v>615</v>
      </c>
      <c r="AG234" s="186">
        <f t="shared" si="3183"/>
        <v>573</v>
      </c>
      <c r="AH234" s="127">
        <f t="shared" si="3183"/>
        <v>183</v>
      </c>
      <c r="AI234" s="180">
        <f t="shared" si="3183"/>
        <v>195</v>
      </c>
      <c r="AJ234" s="126">
        <f t="shared" si="3183"/>
        <v>488</v>
      </c>
      <c r="AK234" s="128">
        <f t="shared" si="3183"/>
        <v>479</v>
      </c>
      <c r="AL234" s="127">
        <f t="shared" si="3183"/>
        <v>812</v>
      </c>
      <c r="AM234" s="180">
        <f t="shared" si="3183"/>
        <v>696</v>
      </c>
      <c r="AN234" s="126">
        <f t="shared" si="3183"/>
        <v>134</v>
      </c>
      <c r="AO234" s="128">
        <f t="shared" si="3183"/>
        <v>67</v>
      </c>
      <c r="AP234" s="127">
        <f t="shared" si="3183"/>
        <v>499</v>
      </c>
      <c r="AQ234" s="126">
        <f t="shared" si="3183"/>
        <v>237</v>
      </c>
      <c r="AR234" s="179">
        <f t="shared" si="3183"/>
        <v>816</v>
      </c>
      <c r="AS234" s="181">
        <f t="shared" si="3183"/>
        <v>496</v>
      </c>
      <c r="AT234" s="126">
        <f t="shared" si="3183"/>
        <v>366</v>
      </c>
      <c r="AU234" s="128">
        <f t="shared" si="3183"/>
        <v>314</v>
      </c>
      <c r="AV234" s="127">
        <f t="shared" ref="AP234:BE235" si="3184">SUMIF($A$9:$A$32,$AE234,R$226:R$249)</f>
        <v>436</v>
      </c>
      <c r="AW234" s="180">
        <f t="shared" si="3184"/>
        <v>543</v>
      </c>
      <c r="AX234" s="126">
        <f t="shared" si="3184"/>
        <v>86</v>
      </c>
      <c r="AY234" s="128">
        <f t="shared" si="3184"/>
        <v>44</v>
      </c>
      <c r="AZ234" s="127">
        <f t="shared" si="3184"/>
        <v>483</v>
      </c>
      <c r="BA234" s="180">
        <f t="shared" si="3184"/>
        <v>326</v>
      </c>
      <c r="BB234" s="126">
        <f t="shared" si="3184"/>
        <v>322</v>
      </c>
      <c r="BC234" s="128">
        <f t="shared" si="3184"/>
        <v>166</v>
      </c>
      <c r="BD234" s="184">
        <f t="shared" si="3184"/>
        <v>771</v>
      </c>
      <c r="BE234" s="185">
        <f t="shared" si="3184"/>
        <v>699</v>
      </c>
      <c r="BF234" s="170">
        <f>AF234+AH234+AJ234+AL234+AN234+AP234+AR234+AT234+AV234+AX234+AZ234+BB234+BD234</f>
        <v>6011</v>
      </c>
      <c r="BG234" s="171">
        <f>AG234+AI234+AK234+AM234+AO234+AQ234+AS234+AU234+AW234+AY234+BA234+BC234+BE234</f>
        <v>4835</v>
      </c>
      <c r="BI234" s="146" t="s">
        <v>24</v>
      </c>
      <c r="BJ234" s="129">
        <f>B234/B250</f>
        <v>4.9966465459423202E-2</v>
      </c>
      <c r="BK234" s="130">
        <f t="shared" ref="BK234" si="3185">C234/C250</f>
        <v>6.3615608136156077E-2</v>
      </c>
      <c r="BL234" s="131">
        <f t="shared" ref="BL234" si="3186">D234/D250</f>
        <v>5.8653149891383052E-2</v>
      </c>
      <c r="BM234" s="132">
        <f t="shared" ref="BM234" si="3187">E234/E250</f>
        <v>5.5702917771883291E-2</v>
      </c>
      <c r="BN234" s="129">
        <f t="shared" ref="BN234" si="3188">F234/F250</f>
        <v>7.1428571428571425E-2</v>
      </c>
      <c r="BO234" s="130">
        <f t="shared" ref="BO234" si="3189">G234/G250</f>
        <v>3.4005926344010159E-2</v>
      </c>
      <c r="BP234" s="131">
        <f t="shared" ref="BP234" si="3190">H234/H250</f>
        <v>6.2795010114632496E-2</v>
      </c>
      <c r="BQ234" s="132">
        <f t="shared" ref="BQ234" si="3191">I234/I250</f>
        <v>4.8879150514073821E-2</v>
      </c>
      <c r="BR234" s="129">
        <f t="shared" ref="BR234" si="3192">J234/J250</f>
        <v>5.7930258717660291E-2</v>
      </c>
      <c r="BS234" s="130">
        <f t="shared" ref="BS234" si="3193">K234/K250</f>
        <v>5.8201058201058198E-2</v>
      </c>
      <c r="BT234" s="131">
        <f t="shared" ref="BT234" si="3194">L234/L250</f>
        <v>3.7976961843052555E-2</v>
      </c>
      <c r="BU234" s="129">
        <f t="shared" ref="BU234" si="3195">M234/M250</f>
        <v>7.0010449320794144E-2</v>
      </c>
      <c r="BV234" s="133">
        <f t="shared" ref="BV234" si="3196">N234/N250</f>
        <v>5.2323549965059397E-2</v>
      </c>
      <c r="BW234" s="134">
        <f t="shared" ref="BW234" si="3197">O234/O250</f>
        <v>5.2701623635879692E-2</v>
      </c>
      <c r="BX234" s="129">
        <f t="shared" ref="BX234" si="3198">P234/P250</f>
        <v>6.2790697674418611E-2</v>
      </c>
      <c r="BY234" s="130">
        <f t="shared" ref="BY234" si="3199">Q234/Q250</f>
        <v>4.7282204020848845E-2</v>
      </c>
      <c r="BZ234" s="131">
        <f t="shared" ref="BZ234" si="3200">R234/R250</f>
        <v>7.2607260726072612E-2</v>
      </c>
      <c r="CA234" s="132">
        <f t="shared" ref="CA234" si="3201">S234/S250</f>
        <v>5.3857546788743771E-2</v>
      </c>
      <c r="CB234" s="129">
        <f t="shared" ref="CB234" si="3202">T234/T250</f>
        <v>7.9422382671480149E-2</v>
      </c>
      <c r="CC234" s="130">
        <f t="shared" ref="CC234" si="3203">U234/U250</f>
        <v>3.7333333333333336E-2</v>
      </c>
      <c r="CD234" s="131">
        <f t="shared" ref="CD234" si="3204">V234/V250</f>
        <v>4.1472506989748366E-2</v>
      </c>
      <c r="CE234" s="132">
        <f t="shared" ref="CE234" si="3205">W234/W250</f>
        <v>7.9982768523836872E-2</v>
      </c>
      <c r="CF234" s="129">
        <f t="shared" ref="CF234" si="3206">X234/X250</f>
        <v>5.7503811805706816E-2</v>
      </c>
      <c r="CG234" s="130">
        <f t="shared" ref="CG234" si="3207">Y234/Y250</f>
        <v>4.5659163987138263E-2</v>
      </c>
      <c r="CH234" s="131">
        <f t="shared" ref="CH234" si="3208">Z234/Z250</f>
        <v>6.8281938325991193E-2</v>
      </c>
      <c r="CI234" s="129">
        <f t="shared" ref="CI234" si="3209">AA234/AA250</f>
        <v>6.7482712026071062E-2</v>
      </c>
      <c r="CJ234" s="135">
        <f t="shared" ref="CJ234" si="3210">AB234/AB250</f>
        <v>5.913623531554503E-2</v>
      </c>
      <c r="CK234" s="136">
        <f t="shared" ref="CK234" si="3211">AC234/AC250</f>
        <v>5.684981517820472E-2</v>
      </c>
    </row>
    <row r="235" spans="1:89" x14ac:dyDescent="0.15">
      <c r="A235" s="137" t="s">
        <v>25</v>
      </c>
      <c r="B235" s="206">
        <v>426</v>
      </c>
      <c r="C235" s="190">
        <v>688</v>
      </c>
      <c r="D235" s="191">
        <v>191</v>
      </c>
      <c r="E235" s="192">
        <v>182</v>
      </c>
      <c r="F235" s="189">
        <v>552</v>
      </c>
      <c r="G235" s="193">
        <v>243</v>
      </c>
      <c r="H235" s="191">
        <v>701</v>
      </c>
      <c r="I235" s="192">
        <v>709</v>
      </c>
      <c r="J235" s="189">
        <v>92</v>
      </c>
      <c r="K235" s="190">
        <v>82</v>
      </c>
      <c r="L235" s="191">
        <v>177</v>
      </c>
      <c r="M235" s="189">
        <v>393</v>
      </c>
      <c r="N235" s="194">
        <v>494</v>
      </c>
      <c r="O235" s="207">
        <v>571</v>
      </c>
      <c r="P235" s="189">
        <v>314</v>
      </c>
      <c r="Q235" s="190">
        <v>224</v>
      </c>
      <c r="R235" s="191">
        <v>472</v>
      </c>
      <c r="S235" s="192">
        <v>352</v>
      </c>
      <c r="T235" s="198">
        <v>39</v>
      </c>
      <c r="U235" s="189">
        <v>49</v>
      </c>
      <c r="V235" s="191">
        <v>335</v>
      </c>
      <c r="W235" s="208">
        <v>406</v>
      </c>
      <c r="X235" s="189">
        <v>193</v>
      </c>
      <c r="Y235" s="193">
        <v>139</v>
      </c>
      <c r="Z235" s="191">
        <v>659</v>
      </c>
      <c r="AA235" s="189">
        <v>795</v>
      </c>
      <c r="AB235" s="172">
        <f t="shared" si="2991"/>
        <v>4645</v>
      </c>
      <c r="AC235" s="173">
        <f t="shared" si="2992"/>
        <v>4833</v>
      </c>
      <c r="AE235" s="277" t="str">
        <f>$AE$18</f>
        <v>18:00 - 18:59</v>
      </c>
      <c r="AF235" s="126">
        <f t="shared" si="3183"/>
        <v>655</v>
      </c>
      <c r="AG235" s="190">
        <f t="shared" si="3183"/>
        <v>809</v>
      </c>
      <c r="AH235" s="191">
        <f t="shared" si="3183"/>
        <v>149</v>
      </c>
      <c r="AI235" s="192">
        <f t="shared" si="3183"/>
        <v>329</v>
      </c>
      <c r="AJ235" s="278">
        <f t="shared" si="3183"/>
        <v>391</v>
      </c>
      <c r="AK235" s="193">
        <f t="shared" si="3183"/>
        <v>740</v>
      </c>
      <c r="AL235" s="191">
        <f t="shared" si="3183"/>
        <v>778</v>
      </c>
      <c r="AM235" s="192">
        <f t="shared" si="3183"/>
        <v>997</v>
      </c>
      <c r="AN235" s="278">
        <f t="shared" si="3183"/>
        <v>144</v>
      </c>
      <c r="AO235" s="193">
        <f t="shared" si="3183"/>
        <v>68</v>
      </c>
      <c r="AP235" s="191">
        <f t="shared" si="3184"/>
        <v>525</v>
      </c>
      <c r="AQ235" s="278">
        <f t="shared" si="3184"/>
        <v>249</v>
      </c>
      <c r="AR235" s="194">
        <f t="shared" si="3184"/>
        <v>737</v>
      </c>
      <c r="AS235" s="195">
        <f t="shared" si="3184"/>
        <v>747</v>
      </c>
      <c r="AT235" s="278">
        <f t="shared" si="3184"/>
        <v>310</v>
      </c>
      <c r="AU235" s="193">
        <f t="shared" si="3184"/>
        <v>476</v>
      </c>
      <c r="AV235" s="191">
        <f t="shared" si="3184"/>
        <v>345</v>
      </c>
      <c r="AW235" s="192">
        <f t="shared" si="3184"/>
        <v>689</v>
      </c>
      <c r="AX235" s="278">
        <f t="shared" si="3184"/>
        <v>72</v>
      </c>
      <c r="AY235" s="193">
        <f t="shared" si="3184"/>
        <v>52</v>
      </c>
      <c r="AZ235" s="191">
        <f t="shared" si="3184"/>
        <v>515</v>
      </c>
      <c r="BA235" s="192">
        <f t="shared" si="3184"/>
        <v>437</v>
      </c>
      <c r="BB235" s="278">
        <f t="shared" si="3184"/>
        <v>337</v>
      </c>
      <c r="BC235" s="193">
        <f t="shared" si="3184"/>
        <v>250</v>
      </c>
      <c r="BD235" s="191">
        <f t="shared" si="3184"/>
        <v>691</v>
      </c>
      <c r="BE235" s="278">
        <f t="shared" si="3184"/>
        <v>814</v>
      </c>
      <c r="BF235" s="172">
        <f>SUM(AF235,AH235,AJ235,AL235,AN235,AP235,AR235,AT235,AV235,AX235,AZ235,BB235,BD235)</f>
        <v>5649</v>
      </c>
      <c r="BG235" s="173">
        <f>SUM(AG235,AI235,AK235,AM235,AO235,AQ235,AS235,AU235,AW235,AY235,BA235,BC235,BE235)</f>
        <v>6657</v>
      </c>
      <c r="BI235" s="137" t="s">
        <v>25</v>
      </c>
      <c r="BJ235" s="129">
        <f>B235/B250</f>
        <v>4.7619047619047616E-2</v>
      </c>
      <c r="BK235" s="130">
        <f t="shared" ref="BK235" si="3212">C235/C250</f>
        <v>7.1398920713989206E-2</v>
      </c>
      <c r="BL235" s="131">
        <f t="shared" ref="BL235" si="3213">D235/D250</f>
        <v>6.9152787834902238E-2</v>
      </c>
      <c r="BM235" s="132">
        <f t="shared" ref="BM235" si="3214">E235/E250</f>
        <v>4.8275862068965517E-2</v>
      </c>
      <c r="BN235" s="129">
        <f t="shared" ref="BN235" si="3215">F235/F250</f>
        <v>5.938037865748709E-2</v>
      </c>
      <c r="BO235" s="130">
        <f t="shared" ref="BO235" si="3216">G235/G250</f>
        <v>3.4288133201636803E-2</v>
      </c>
      <c r="BP235" s="131">
        <f t="shared" ref="BP235" si="3217">H235/H250</f>
        <v>5.908631153068105E-2</v>
      </c>
      <c r="BQ235" s="132">
        <f t="shared" ref="BQ235" si="3218">I235/I250</f>
        <v>5.9750547783583345E-2</v>
      </c>
      <c r="BR235" s="129">
        <f t="shared" ref="BR235" si="3219">J235/J250</f>
        <v>5.1743532058492692E-2</v>
      </c>
      <c r="BS235" s="130">
        <f t="shared" ref="BS235" si="3220">K235/K250</f>
        <v>4.8206937095825984E-2</v>
      </c>
      <c r="BT235" s="131">
        <f t="shared" ref="BT235" si="3221">L235/L250</f>
        <v>3.1857451403887689E-2</v>
      </c>
      <c r="BU235" s="129">
        <f t="shared" ref="BU235" si="3222">M235/M250</f>
        <v>6.8443051201671892E-2</v>
      </c>
      <c r="BV235" s="133">
        <f t="shared" ref="BV235" si="3223">N235/N250</f>
        <v>4.315164220824598E-2</v>
      </c>
      <c r="BW235" s="134">
        <f t="shared" ref="BW235" si="3224">O235/O250</f>
        <v>5.0660988377251352E-2</v>
      </c>
      <c r="BX235" s="129">
        <f t="shared" ref="BX235" si="3225">P235/P250</f>
        <v>5.6171735241502686E-2</v>
      </c>
      <c r="BY235" s="130">
        <f t="shared" ref="BY235" si="3226">Q235/Q250</f>
        <v>4.169769173492182E-2</v>
      </c>
      <c r="BZ235" s="131">
        <f t="shared" ref="BZ235" si="3227">R235/R250</f>
        <v>6.2310231023102312E-2</v>
      </c>
      <c r="CA235" s="132">
        <f t="shared" ref="CA235" si="3228">S235/S250</f>
        <v>4.7394641174094518E-2</v>
      </c>
      <c r="CB235" s="129">
        <f t="shared" ref="CB235" si="3229">T235/T250</f>
        <v>3.5198555956678701E-2</v>
      </c>
      <c r="CC235" s="130">
        <f t="shared" ref="CC235" si="3230">U235/U250</f>
        <v>4.3555555555555556E-2</v>
      </c>
      <c r="CD235" s="131">
        <f t="shared" ref="CD235" si="3231">V235/V250</f>
        <v>5.2034793414103761E-2</v>
      </c>
      <c r="CE235" s="132">
        <f t="shared" ref="CE235" si="3232">W235/W250</f>
        <v>5.8299827685238371E-2</v>
      </c>
      <c r="CF235" s="129">
        <f t="shared" ref="CF235" si="3233">X235/X250</f>
        <v>4.2038771509475062E-2</v>
      </c>
      <c r="CG235" s="130">
        <f t="shared" ref="CG235" si="3234">Y235/Y250</f>
        <v>4.4694533762057877E-2</v>
      </c>
      <c r="CH235" s="131">
        <f t="shared" ref="CH235" si="3235">Z235/Z250</f>
        <v>6.0480910425844345E-2</v>
      </c>
      <c r="CI235" s="129">
        <f t="shared" ref="CI235" si="3236">AA235/AA250</f>
        <v>6.3190525395437569E-2</v>
      </c>
      <c r="CJ235" s="135">
        <f t="shared" ref="CJ235" si="3237">AB235/AB250</f>
        <v>5.2875421182041707E-2</v>
      </c>
      <c r="CK235" s="136">
        <f t="shared" ref="CK235" si="3238">AC235/AC250</f>
        <v>5.5138502258933055E-2</v>
      </c>
    </row>
    <row r="236" spans="1:89" ht="14" thickBot="1" x14ac:dyDescent="0.2">
      <c r="A236" s="146" t="s">
        <v>26</v>
      </c>
      <c r="B236" s="203">
        <v>466</v>
      </c>
      <c r="C236" s="197">
        <v>559</v>
      </c>
      <c r="D236" s="198">
        <v>153</v>
      </c>
      <c r="E236" s="199">
        <v>252</v>
      </c>
      <c r="F236" s="196">
        <v>424</v>
      </c>
      <c r="G236" s="200">
        <v>242</v>
      </c>
      <c r="H236" s="198">
        <v>666</v>
      </c>
      <c r="I236" s="199">
        <v>586</v>
      </c>
      <c r="J236" s="196">
        <v>89</v>
      </c>
      <c r="K236" s="197">
        <v>70</v>
      </c>
      <c r="L236" s="198">
        <v>193</v>
      </c>
      <c r="M236" s="196">
        <v>313</v>
      </c>
      <c r="N236" s="201">
        <v>514</v>
      </c>
      <c r="O236" s="204">
        <v>563</v>
      </c>
      <c r="P236" s="196">
        <v>252</v>
      </c>
      <c r="Q236" s="197">
        <v>248</v>
      </c>
      <c r="R236" s="198">
        <v>479</v>
      </c>
      <c r="S236" s="199">
        <v>405</v>
      </c>
      <c r="T236" s="196">
        <v>48</v>
      </c>
      <c r="U236" s="200">
        <v>49</v>
      </c>
      <c r="V236" s="198">
        <v>312</v>
      </c>
      <c r="W236" s="205">
        <v>409</v>
      </c>
      <c r="X236" s="196">
        <v>231</v>
      </c>
      <c r="Y236" s="200">
        <v>114</v>
      </c>
      <c r="Z236" s="198">
        <v>708</v>
      </c>
      <c r="AA236" s="196">
        <v>678</v>
      </c>
      <c r="AB236" s="172">
        <f t="shared" si="2991"/>
        <v>4535</v>
      </c>
      <c r="AC236" s="173">
        <f t="shared" si="2992"/>
        <v>4488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5.2090319695953499E-2</v>
      </c>
      <c r="BK236" s="130">
        <f t="shared" ref="BK236" si="3239">C236/C250</f>
        <v>5.8011623080116231E-2</v>
      </c>
      <c r="BL236" s="131">
        <f t="shared" ref="BL236" si="3240">D236/D250</f>
        <v>5.5394641564083996E-2</v>
      </c>
      <c r="BM236" s="132">
        <f t="shared" ref="BM236" si="3241">E236/E250</f>
        <v>6.6843501326259949E-2</v>
      </c>
      <c r="BN236" s="129">
        <f t="shared" ref="BN236" si="3242">F236/F250</f>
        <v>4.5611015490533563E-2</v>
      </c>
      <c r="BO236" s="130">
        <f t="shared" ref="BO236" si="3243">G236/G250</f>
        <v>3.4147029772823481E-2</v>
      </c>
      <c r="BP236" s="131">
        <f t="shared" ref="BP236" si="3244">H236/H250</f>
        <v>5.6136210384356032E-2</v>
      </c>
      <c r="BQ236" s="132">
        <f t="shared" ref="BQ236" si="3245">I236/I250</f>
        <v>4.9384796898702177E-2</v>
      </c>
      <c r="BR236" s="129">
        <f t="shared" ref="BR236" si="3246">J236/J250</f>
        <v>5.0056242969628795E-2</v>
      </c>
      <c r="BS236" s="130">
        <f t="shared" ref="BS236" si="3247">K236/K250</f>
        <v>4.1152263374485597E-2</v>
      </c>
      <c r="BT236" s="131">
        <f t="shared" ref="BT236" si="3248">L236/L250</f>
        <v>3.4737221022318215E-2</v>
      </c>
      <c r="BU236" s="129">
        <f t="shared" ref="BU236" si="3249">M236/M250</f>
        <v>5.4510623476140718E-2</v>
      </c>
      <c r="BV236" s="133">
        <f t="shared" ref="BV236" si="3250">N236/N250</f>
        <v>4.4898672257162826E-2</v>
      </c>
      <c r="BW236" s="134">
        <f t="shared" ref="BW236" si="3251">O236/O250</f>
        <v>4.995120220033715E-2</v>
      </c>
      <c r="BX236" s="129">
        <f t="shared" ref="BX236" si="3252">P236/P250</f>
        <v>4.5080500894454381E-2</v>
      </c>
      <c r="BY236" s="130">
        <f t="shared" ref="BY236" si="3253">Q236/Q250</f>
        <v>4.6165301563663441E-2</v>
      </c>
      <c r="BZ236" s="131">
        <f t="shared" ref="BZ236" si="3254">R236/R250</f>
        <v>6.323432343234324E-2</v>
      </c>
      <c r="CA236" s="132">
        <f t="shared" ref="CA236" si="3255">S236/S250</f>
        <v>5.4530766123603067E-2</v>
      </c>
      <c r="CB236" s="129">
        <f t="shared" ref="CB236" si="3256">T236/T250</f>
        <v>4.3321299638989168E-2</v>
      </c>
      <c r="CC236" s="130">
        <f t="shared" ref="CC236" si="3257">U236/U250</f>
        <v>4.3555555555555556E-2</v>
      </c>
      <c r="CD236" s="131">
        <f t="shared" ref="CD236" si="3258">V236/V250</f>
        <v>4.8462255358807084E-2</v>
      </c>
      <c r="CE236" s="132">
        <f t="shared" ref="CE236" si="3259">W236/W250</f>
        <v>5.8730614589316485E-2</v>
      </c>
      <c r="CF236" s="129">
        <f t="shared" ref="CF236" si="3260">X236/X250</f>
        <v>5.0315835329993466E-2</v>
      </c>
      <c r="CG236" s="130">
        <f t="shared" ref="CG236" si="3261">Y236/Y250</f>
        <v>3.6655948553054665E-2</v>
      </c>
      <c r="CH236" s="131">
        <f t="shared" ref="CH236" si="3262">Z236/Z250</f>
        <v>6.4977973568281944E-2</v>
      </c>
      <c r="CI236" s="129">
        <f t="shared" ref="CI236" si="3263">AA236/AA250</f>
        <v>5.3890787695731662E-2</v>
      </c>
      <c r="CJ236" s="135">
        <f t="shared" ref="CJ236" si="3264">AB236/AB250</f>
        <v>5.1623258355341047E-2</v>
      </c>
      <c r="CK236" s="136">
        <f t="shared" ref="CK236" si="3265">AC236/AC250</f>
        <v>5.120248254460822E-2</v>
      </c>
    </row>
    <row r="237" spans="1:89" ht="15" thickTop="1" thickBot="1" x14ac:dyDescent="0.2">
      <c r="A237" s="137" t="s">
        <v>27</v>
      </c>
      <c r="B237" s="206">
        <v>460</v>
      </c>
      <c r="C237" s="190">
        <v>461</v>
      </c>
      <c r="D237" s="191">
        <v>163</v>
      </c>
      <c r="E237" s="192">
        <v>204</v>
      </c>
      <c r="F237" s="189">
        <v>365</v>
      </c>
      <c r="G237" s="193">
        <v>207</v>
      </c>
      <c r="H237" s="191">
        <v>673</v>
      </c>
      <c r="I237" s="192">
        <v>598</v>
      </c>
      <c r="J237" s="189">
        <v>92</v>
      </c>
      <c r="K237" s="190">
        <v>69</v>
      </c>
      <c r="L237" s="191">
        <v>290</v>
      </c>
      <c r="M237" s="189">
        <v>269</v>
      </c>
      <c r="N237" s="194">
        <v>608</v>
      </c>
      <c r="O237" s="207">
        <v>521</v>
      </c>
      <c r="P237" s="189">
        <v>407</v>
      </c>
      <c r="Q237" s="190">
        <v>244</v>
      </c>
      <c r="R237" s="191">
        <v>418</v>
      </c>
      <c r="S237" s="192">
        <v>387</v>
      </c>
      <c r="T237" s="189">
        <v>65</v>
      </c>
      <c r="U237" s="193">
        <v>61</v>
      </c>
      <c r="V237" s="191">
        <v>363</v>
      </c>
      <c r="W237" s="208">
        <v>412</v>
      </c>
      <c r="X237" s="189">
        <v>260</v>
      </c>
      <c r="Y237" s="193">
        <v>158</v>
      </c>
      <c r="Z237" s="191">
        <v>722</v>
      </c>
      <c r="AA237" s="189">
        <v>1004</v>
      </c>
      <c r="AB237" s="172">
        <f t="shared" si="2991"/>
        <v>4886</v>
      </c>
      <c r="AC237" s="173">
        <f t="shared" si="2992"/>
        <v>4595</v>
      </c>
      <c r="AE237" s="269" t="s">
        <v>13</v>
      </c>
      <c r="AF237" s="20">
        <f t="shared" ref="AF237:BG237" si="3266">SUM(AF234:AF236)</f>
        <v>1270</v>
      </c>
      <c r="AG237" s="21">
        <f t="shared" si="3266"/>
        <v>1382</v>
      </c>
      <c r="AH237" s="20">
        <f t="shared" si="3266"/>
        <v>332</v>
      </c>
      <c r="AI237" s="21">
        <f t="shared" si="3266"/>
        <v>524</v>
      </c>
      <c r="AJ237" s="20">
        <f t="shared" si="3266"/>
        <v>879</v>
      </c>
      <c r="AK237" s="21">
        <f t="shared" si="3266"/>
        <v>1219</v>
      </c>
      <c r="AL237" s="20">
        <f t="shared" si="3266"/>
        <v>1590</v>
      </c>
      <c r="AM237" s="21">
        <f t="shared" si="3266"/>
        <v>1693</v>
      </c>
      <c r="AN237" s="20">
        <f t="shared" si="3266"/>
        <v>278</v>
      </c>
      <c r="AO237" s="21">
        <f t="shared" si="3266"/>
        <v>135</v>
      </c>
      <c r="AP237" s="20">
        <f t="shared" si="3266"/>
        <v>1024</v>
      </c>
      <c r="AQ237" s="21">
        <f t="shared" si="3266"/>
        <v>486</v>
      </c>
      <c r="AR237" s="20">
        <f t="shared" si="3266"/>
        <v>1553</v>
      </c>
      <c r="AS237" s="21">
        <f t="shared" si="3266"/>
        <v>1243</v>
      </c>
      <c r="AT237" s="20">
        <f t="shared" si="3266"/>
        <v>676</v>
      </c>
      <c r="AU237" s="21">
        <f t="shared" si="3266"/>
        <v>790</v>
      </c>
      <c r="AV237" s="20">
        <f t="shared" si="3266"/>
        <v>781</v>
      </c>
      <c r="AW237" s="21">
        <f t="shared" si="3266"/>
        <v>1232</v>
      </c>
      <c r="AX237" s="20">
        <f t="shared" si="3266"/>
        <v>158</v>
      </c>
      <c r="AY237" s="21">
        <f t="shared" si="3266"/>
        <v>96</v>
      </c>
      <c r="AZ237" s="20">
        <f t="shared" si="3266"/>
        <v>998</v>
      </c>
      <c r="BA237" s="21">
        <f t="shared" si="3266"/>
        <v>763</v>
      </c>
      <c r="BB237" s="20">
        <f t="shared" si="3266"/>
        <v>659</v>
      </c>
      <c r="BC237" s="21">
        <f t="shared" si="3266"/>
        <v>416</v>
      </c>
      <c r="BD237" s="20">
        <f t="shared" si="3266"/>
        <v>1462</v>
      </c>
      <c r="BE237" s="21">
        <f t="shared" si="3266"/>
        <v>1513</v>
      </c>
      <c r="BF237" s="174">
        <f t="shared" si="3266"/>
        <v>11660</v>
      </c>
      <c r="BG237" s="175">
        <f t="shared" si="3266"/>
        <v>11492</v>
      </c>
      <c r="BI237" s="137" t="s">
        <v>27</v>
      </c>
      <c r="BJ237" s="129">
        <f>B237/B250</f>
        <v>5.1419628884417617E-2</v>
      </c>
      <c r="BK237" s="130">
        <f t="shared" ref="BK237" si="3267">C237/C250</f>
        <v>4.7841427978414279E-2</v>
      </c>
      <c r="BL237" s="131">
        <f t="shared" ref="BL237" si="3268">D237/D250</f>
        <v>5.9015206372194061E-2</v>
      </c>
      <c r="BM237" s="132">
        <f t="shared" ref="BM237" si="3269">E237/E250</f>
        <v>5.4111405835543767E-2</v>
      </c>
      <c r="BN237" s="129">
        <f t="shared" ref="BN237" si="3270">F237/F250</f>
        <v>3.926419965576592E-2</v>
      </c>
      <c r="BO237" s="130">
        <f t="shared" ref="BO237" si="3271">G237/G250</f>
        <v>2.9208409764357273E-2</v>
      </c>
      <c r="BP237" s="131">
        <f t="shared" ref="BP237" si="3272">H237/H250</f>
        <v>5.6726230613621038E-2</v>
      </c>
      <c r="BQ237" s="132">
        <f t="shared" ref="BQ237" si="3273">I237/I250</f>
        <v>5.0396089667958874E-2</v>
      </c>
      <c r="BR237" s="129">
        <f t="shared" ref="BR237" si="3274">J237/J250</f>
        <v>5.1743532058492692E-2</v>
      </c>
      <c r="BS237" s="130">
        <f t="shared" ref="BS237" si="3275">K237/K250</f>
        <v>4.0564373897707229E-2</v>
      </c>
      <c r="BT237" s="131">
        <f t="shared" ref="BT237" si="3276">L237/L250</f>
        <v>5.2195824334053273E-2</v>
      </c>
      <c r="BU237" s="129">
        <f t="shared" ref="BU237" si="3277">M237/M250</f>
        <v>4.684778822709857E-2</v>
      </c>
      <c r="BV237" s="133">
        <f t="shared" ref="BV237" si="3278">N237/N250</f>
        <v>5.3109713487071976E-2</v>
      </c>
      <c r="BW237" s="134">
        <f t="shared" ref="BW237" si="3279">O237/O250</f>
        <v>4.6224824771537575E-2</v>
      </c>
      <c r="BX237" s="129">
        <f t="shared" ref="BX237" si="3280">P237/P250</f>
        <v>7.2808586762075134E-2</v>
      </c>
      <c r="BY237" s="130">
        <f t="shared" ref="BY237" si="3281">Q237/Q250</f>
        <v>4.5420699925539834E-2</v>
      </c>
      <c r="BZ237" s="131">
        <f t="shared" ref="BZ237" si="3282">R237/R250</f>
        <v>5.5181518151815184E-2</v>
      </c>
      <c r="CA237" s="132">
        <f t="shared" ref="CA237" si="3283">S237/S250</f>
        <v>5.2107176518109602E-2</v>
      </c>
      <c r="CB237" s="129">
        <f t="shared" ref="CB237" si="3284">T237/T250</f>
        <v>5.8664259927797835E-2</v>
      </c>
      <c r="CC237" s="130">
        <f t="shared" ref="CC237" si="3285">U237/U250</f>
        <v>5.422222222222222E-2</v>
      </c>
      <c r="CD237" s="131">
        <f t="shared" ref="CD237" si="3286">V237/V250</f>
        <v>5.6383970177073625E-2</v>
      </c>
      <c r="CE237" s="132">
        <f t="shared" ref="CE237" si="3287">W237/W250</f>
        <v>5.9161401493394598E-2</v>
      </c>
      <c r="CF237" s="129">
        <f t="shared" ref="CF237" si="3288">X237/X250</f>
        <v>5.6632541929862772E-2</v>
      </c>
      <c r="CG237" s="130">
        <f t="shared" ref="CG237" si="3289">Y237/Y250</f>
        <v>5.0803858520900323E-2</v>
      </c>
      <c r="CH237" s="131">
        <f t="shared" ref="CH237" si="3290">Z237/Z250</f>
        <v>6.6262848751835537E-2</v>
      </c>
      <c r="CI237" s="129">
        <f t="shared" ref="CI237" si="3291">AA237/AA250</f>
        <v>7.9802877354741272E-2</v>
      </c>
      <c r="CJ237" s="135">
        <f t="shared" ref="CJ237" si="3292">AB237/AB250</f>
        <v>5.561879610235862E-2</v>
      </c>
      <c r="CK237" s="136">
        <f t="shared" ref="CK237" si="3293">AC237/AC250</f>
        <v>5.2423219093688675E-2</v>
      </c>
    </row>
    <row r="238" spans="1:89" ht="14" thickTop="1" x14ac:dyDescent="0.15">
      <c r="A238" s="146" t="s">
        <v>28</v>
      </c>
      <c r="B238" s="203">
        <v>514</v>
      </c>
      <c r="C238" s="197">
        <v>616</v>
      </c>
      <c r="D238" s="198">
        <v>149</v>
      </c>
      <c r="E238" s="199">
        <v>259</v>
      </c>
      <c r="F238" s="196">
        <v>389</v>
      </c>
      <c r="G238" s="200">
        <v>503</v>
      </c>
      <c r="H238" s="198">
        <v>656</v>
      </c>
      <c r="I238" s="199">
        <v>816</v>
      </c>
      <c r="J238" s="196">
        <v>103</v>
      </c>
      <c r="K238" s="197">
        <v>77</v>
      </c>
      <c r="L238" s="198">
        <v>354</v>
      </c>
      <c r="M238" s="196">
        <v>236</v>
      </c>
      <c r="N238" s="201">
        <v>707</v>
      </c>
      <c r="O238" s="204">
        <v>542</v>
      </c>
      <c r="P238" s="196">
        <v>388</v>
      </c>
      <c r="Q238" s="197">
        <v>293</v>
      </c>
      <c r="R238" s="198">
        <v>374</v>
      </c>
      <c r="S238" s="199">
        <v>526</v>
      </c>
      <c r="T238" s="196">
        <v>88</v>
      </c>
      <c r="U238" s="200">
        <v>48</v>
      </c>
      <c r="V238" s="198">
        <v>457</v>
      </c>
      <c r="W238" s="205">
        <v>385</v>
      </c>
      <c r="X238" s="196">
        <v>278</v>
      </c>
      <c r="Y238" s="200">
        <v>132</v>
      </c>
      <c r="Z238" s="198">
        <v>750</v>
      </c>
      <c r="AA238" s="196">
        <v>806</v>
      </c>
      <c r="AB238" s="172">
        <f t="shared" si="2991"/>
        <v>5207</v>
      </c>
      <c r="AC238" s="173">
        <f t="shared" si="2992"/>
        <v>5239</v>
      </c>
      <c r="BI238" s="146" t="s">
        <v>28</v>
      </c>
      <c r="BJ238" s="129">
        <f>B238/B250</f>
        <v>5.7455846188240553E-2</v>
      </c>
      <c r="BK238" s="130">
        <f t="shared" ref="BK238" si="3294">C238/C250</f>
        <v>6.3926940639269403E-2</v>
      </c>
      <c r="BL238" s="131">
        <f t="shared" ref="BL238" si="3295">D238/D250</f>
        <v>5.3946415640839969E-2</v>
      </c>
      <c r="BM238" s="132">
        <f t="shared" ref="BM238" si="3296">E238/E250</f>
        <v>6.8700265251989384E-2</v>
      </c>
      <c r="BN238" s="129">
        <f t="shared" ref="BN238" si="3297">F238/F250</f>
        <v>4.1845955249569709E-2</v>
      </c>
      <c r="BO238" s="130">
        <f t="shared" ref="BO238" si="3298">G238/G250</f>
        <v>7.0975024693100047E-2</v>
      </c>
      <c r="BP238" s="131">
        <f t="shared" ref="BP238" si="3299">H238/H250</f>
        <v>5.529332434254889E-2</v>
      </c>
      <c r="BQ238" s="132">
        <f t="shared" ref="BQ238" si="3300">I238/I250</f>
        <v>6.8767908309455589E-2</v>
      </c>
      <c r="BR238" s="129">
        <f t="shared" ref="BR238" si="3301">J238/J250</f>
        <v>5.7930258717660291E-2</v>
      </c>
      <c r="BS238" s="130">
        <f t="shared" ref="BS238" si="3302">K238/K250</f>
        <v>4.5267489711934158E-2</v>
      </c>
      <c r="BT238" s="131">
        <f t="shared" ref="BT238" si="3303">L238/L250</f>
        <v>6.3714902807775378E-2</v>
      </c>
      <c r="BU238" s="129">
        <f t="shared" ref="BU238" si="3304">M238/M250</f>
        <v>4.1100661790316961E-2</v>
      </c>
      <c r="BV238" s="133">
        <f t="shared" ref="BV238" si="3305">N238/N250</f>
        <v>6.1757512229210346E-2</v>
      </c>
      <c r="BW238" s="134">
        <f t="shared" ref="BW238" si="3306">O238/O250</f>
        <v>4.8088013485937359E-2</v>
      </c>
      <c r="BX238" s="129">
        <f t="shared" ref="BX238" si="3307">P238/P250</f>
        <v>6.9409660107334528E-2</v>
      </c>
      <c r="BY238" s="130">
        <f t="shared" ref="BY238" si="3308">Q238/Q250</f>
        <v>5.4542069992553982E-2</v>
      </c>
      <c r="BZ238" s="131">
        <f t="shared" ref="BZ238" si="3309">R238/R250</f>
        <v>4.9372937293729373E-2</v>
      </c>
      <c r="CA238" s="132">
        <f t="shared" ref="CA238" si="3310">S238/S250</f>
        <v>7.0822674027198065E-2</v>
      </c>
      <c r="CB238" s="129">
        <f t="shared" ref="CB238" si="3311">T238/T250</f>
        <v>7.9422382671480149E-2</v>
      </c>
      <c r="CC238" s="130">
        <f t="shared" ref="CC238" si="3312">U238/U250</f>
        <v>4.2666666666666665E-2</v>
      </c>
      <c r="CD238" s="131">
        <f t="shared" ref="CD238" si="3313">V238/V250</f>
        <v>7.0984777881329605E-2</v>
      </c>
      <c r="CE238" s="132">
        <f t="shared" ref="CE238" si="3314">W238/W250</f>
        <v>5.5284319356691557E-2</v>
      </c>
      <c r="CF238" s="129">
        <f t="shared" ref="CF238" si="3315">X238/X250</f>
        <v>6.055325637116097E-2</v>
      </c>
      <c r="CG238" s="130">
        <f t="shared" ref="CG238" si="3316">Y238/Y250</f>
        <v>4.2443729903536981E-2</v>
      </c>
      <c r="CH238" s="131">
        <f t="shared" ref="CH238" si="3317">Z238/Z250</f>
        <v>6.8832599118942725E-2</v>
      </c>
      <c r="CI238" s="129">
        <f t="shared" ref="CI238" si="3318">AA238/AA250</f>
        <v>6.4064859709085126E-2</v>
      </c>
      <c r="CJ238" s="135">
        <f t="shared" ref="CJ238" si="3319">AB238/AB250</f>
        <v>5.9272834896639648E-2</v>
      </c>
      <c r="CK238" s="136">
        <f t="shared" ref="CK238" si="3320">AC238/AC250</f>
        <v>5.9770455893761697E-2</v>
      </c>
    </row>
    <row r="239" spans="1:89" x14ac:dyDescent="0.15">
      <c r="A239" s="137" t="s">
        <v>29</v>
      </c>
      <c r="B239" s="206">
        <v>523</v>
      </c>
      <c r="C239" s="190">
        <v>729</v>
      </c>
      <c r="D239" s="191">
        <v>192</v>
      </c>
      <c r="E239" s="192">
        <v>264</v>
      </c>
      <c r="F239" s="189">
        <v>462</v>
      </c>
      <c r="G239" s="193">
        <v>558</v>
      </c>
      <c r="H239" s="191">
        <v>738</v>
      </c>
      <c r="I239" s="192">
        <v>775</v>
      </c>
      <c r="J239" s="189">
        <v>144</v>
      </c>
      <c r="K239" s="190">
        <v>63</v>
      </c>
      <c r="L239" s="191">
        <v>432</v>
      </c>
      <c r="M239" s="189">
        <v>247</v>
      </c>
      <c r="N239" s="194">
        <v>768</v>
      </c>
      <c r="O239" s="207">
        <v>618</v>
      </c>
      <c r="P239" s="189">
        <v>360</v>
      </c>
      <c r="Q239" s="190">
        <v>288</v>
      </c>
      <c r="R239" s="191">
        <v>421</v>
      </c>
      <c r="S239" s="192">
        <v>483</v>
      </c>
      <c r="T239" s="189">
        <v>89</v>
      </c>
      <c r="U239" s="193">
        <v>50</v>
      </c>
      <c r="V239" s="191">
        <v>434</v>
      </c>
      <c r="W239" s="208">
        <v>450</v>
      </c>
      <c r="X239" s="189">
        <v>322</v>
      </c>
      <c r="Y239" s="193">
        <v>142</v>
      </c>
      <c r="Z239" s="191">
        <v>806</v>
      </c>
      <c r="AA239" s="189">
        <v>854</v>
      </c>
      <c r="AB239" s="172">
        <f t="shared" si="2991"/>
        <v>5691</v>
      </c>
      <c r="AC239" s="173">
        <f t="shared" si="2992"/>
        <v>5521</v>
      </c>
      <c r="BI239" s="137" t="s">
        <v>29</v>
      </c>
      <c r="BJ239" s="129">
        <f>B239/B250</f>
        <v>5.8461882405544376E-2</v>
      </c>
      <c r="BK239" s="130">
        <f t="shared" ref="BK239" si="3321">C239/C250</f>
        <v>7.565379825653798E-2</v>
      </c>
      <c r="BL239" s="131">
        <f t="shared" ref="BL239" si="3322">D239/D250</f>
        <v>6.9514844315713253E-2</v>
      </c>
      <c r="BM239" s="132">
        <f t="shared" ref="BM239" si="3323">E239/E250</f>
        <v>7.0026525198938996E-2</v>
      </c>
      <c r="BN239" s="129">
        <f t="shared" ref="BN239" si="3324">F239/F250</f>
        <v>4.9698795180722892E-2</v>
      </c>
      <c r="BO239" s="130">
        <f t="shared" ref="BO239" si="3325">G239/G250</f>
        <v>7.8735713277832645E-2</v>
      </c>
      <c r="BP239" s="131">
        <f t="shared" ref="BP239" si="3326">H239/H250</f>
        <v>6.2204989885367497E-2</v>
      </c>
      <c r="BQ239" s="132">
        <f t="shared" ref="BQ239" si="3327">I239/I250</f>
        <v>6.5312658014495192E-2</v>
      </c>
      <c r="BR239" s="129">
        <f t="shared" ref="BR239" si="3328">J239/J250</f>
        <v>8.0989876265466818E-2</v>
      </c>
      <c r="BS239" s="130">
        <f t="shared" ref="BS239" si="3329">K239/K250</f>
        <v>3.7037037037037035E-2</v>
      </c>
      <c r="BT239" s="131">
        <f t="shared" ref="BT239" si="3330">L239/L250</f>
        <v>7.775377969762419E-2</v>
      </c>
      <c r="BU239" s="129">
        <f t="shared" ref="BU239" si="3331">M239/M250</f>
        <v>4.30163706025775E-2</v>
      </c>
      <c r="BV239" s="133">
        <f t="shared" ref="BV239" si="3332">N239/N250</f>
        <v>6.7085953878406712E-2</v>
      </c>
      <c r="BW239" s="134">
        <f t="shared" ref="BW239" si="3333">O239/O250</f>
        <v>5.4830982166622307E-2</v>
      </c>
      <c r="BX239" s="129">
        <f t="shared" ref="BX239" si="3334">P239/P250</f>
        <v>6.4400715563506267E-2</v>
      </c>
      <c r="BY239" s="130">
        <f t="shared" ref="BY239" si="3335">Q239/Q250</f>
        <v>5.3611317944899477E-2</v>
      </c>
      <c r="BZ239" s="131">
        <f t="shared" ref="BZ239" si="3336">R239/R250</f>
        <v>5.5577557755775581E-2</v>
      </c>
      <c r="CA239" s="132">
        <f t="shared" ref="CA239" si="3337">S239/S250</f>
        <v>6.5032987747408108E-2</v>
      </c>
      <c r="CB239" s="129">
        <f t="shared" ref="CB239" si="3338">T239/T250</f>
        <v>8.0324909747292422E-2</v>
      </c>
      <c r="CC239" s="130">
        <f t="shared" ref="CC239" si="3339">U239/U250</f>
        <v>4.4444444444444446E-2</v>
      </c>
      <c r="CD239" s="131">
        <f t="shared" ref="CD239" si="3340">V239/V250</f>
        <v>6.7412239826032935E-2</v>
      </c>
      <c r="CE239" s="132">
        <f t="shared" ref="CE239" si="3341">W239/W250</f>
        <v>6.4618035611717403E-2</v>
      </c>
      <c r="CF239" s="129">
        <f t="shared" ref="CF239" si="3342">X239/X250</f>
        <v>7.0137225005445433E-2</v>
      </c>
      <c r="CG239" s="130">
        <f t="shared" ref="CG239" si="3343">Y239/Y250</f>
        <v>4.5659163987138263E-2</v>
      </c>
      <c r="CH239" s="131">
        <f t="shared" ref="CH239" si="3344">Z239/Z250</f>
        <v>7.3972099853157128E-2</v>
      </c>
      <c r="CI239" s="129">
        <f t="shared" ref="CI239" si="3345">AA239/AA250</f>
        <v>6.7880136714092681E-2</v>
      </c>
      <c r="CJ239" s="135">
        <f t="shared" ref="CJ239" si="3346">AB239/AB250</f>
        <v>6.4782351334122579E-2</v>
      </c>
      <c r="CK239" s="136">
        <f t="shared" ref="CK239" si="3347">AC239/AC250</f>
        <v>6.298772418199243E-2</v>
      </c>
    </row>
    <row r="240" spans="1:89" x14ac:dyDescent="0.15">
      <c r="A240" s="146" t="s">
        <v>30</v>
      </c>
      <c r="B240" s="203">
        <v>615</v>
      </c>
      <c r="C240" s="197">
        <v>573</v>
      </c>
      <c r="D240" s="198">
        <v>183</v>
      </c>
      <c r="E240" s="199">
        <v>195</v>
      </c>
      <c r="F240" s="196">
        <v>488</v>
      </c>
      <c r="G240" s="200">
        <v>479</v>
      </c>
      <c r="H240" s="198">
        <v>812</v>
      </c>
      <c r="I240" s="199">
        <v>696</v>
      </c>
      <c r="J240" s="196">
        <v>134</v>
      </c>
      <c r="K240" s="197">
        <v>67</v>
      </c>
      <c r="L240" s="198">
        <v>499</v>
      </c>
      <c r="M240" s="196">
        <v>237</v>
      </c>
      <c r="N240" s="201">
        <v>816</v>
      </c>
      <c r="O240" s="204">
        <v>496</v>
      </c>
      <c r="P240" s="196">
        <v>366</v>
      </c>
      <c r="Q240" s="197">
        <v>314</v>
      </c>
      <c r="R240" s="198">
        <v>436</v>
      </c>
      <c r="S240" s="199">
        <v>543</v>
      </c>
      <c r="T240" s="196">
        <v>86</v>
      </c>
      <c r="U240" s="200">
        <v>44</v>
      </c>
      <c r="V240" s="198">
        <v>483</v>
      </c>
      <c r="W240" s="205">
        <v>326</v>
      </c>
      <c r="X240" s="196">
        <v>322</v>
      </c>
      <c r="Y240" s="200">
        <v>166</v>
      </c>
      <c r="Z240" s="198">
        <v>771</v>
      </c>
      <c r="AA240" s="196">
        <v>699</v>
      </c>
      <c r="AB240" s="172">
        <f t="shared" si="2991"/>
        <v>6011</v>
      </c>
      <c r="AC240" s="173">
        <f t="shared" si="2992"/>
        <v>4835</v>
      </c>
      <c r="BI240" s="146" t="s">
        <v>30</v>
      </c>
      <c r="BJ240" s="129">
        <f>B240/B250</f>
        <v>6.8745808182427898E-2</v>
      </c>
      <c r="BK240" s="130">
        <f t="shared" ref="BK240" si="3348">C240/C250</f>
        <v>5.9464508094645083E-2</v>
      </c>
      <c r="BL240" s="131">
        <f t="shared" ref="BL240" si="3349">D240/D250</f>
        <v>6.6256335988414197E-2</v>
      </c>
      <c r="BM240" s="132">
        <f t="shared" ref="BM240" si="3350">E240/E250</f>
        <v>5.1724137931034482E-2</v>
      </c>
      <c r="BN240" s="129">
        <f t="shared" ref="BN240" si="3351">F240/F250</f>
        <v>5.2495697074010327E-2</v>
      </c>
      <c r="BO240" s="130">
        <f t="shared" ref="BO240" si="3352">G240/G250</f>
        <v>6.7588542401580354E-2</v>
      </c>
      <c r="BP240" s="131">
        <f t="shared" ref="BP240" si="3353">H240/H250</f>
        <v>6.8442346594740397E-2</v>
      </c>
      <c r="BQ240" s="132">
        <f t="shared" ref="BQ240" si="3354">I240/I250</f>
        <v>5.8654980616888591E-2</v>
      </c>
      <c r="BR240" s="129">
        <f t="shared" ref="BR240" si="3355">J240/J250</f>
        <v>7.536557930258718E-2</v>
      </c>
      <c r="BS240" s="130">
        <f t="shared" ref="BS240" si="3356">K240/K250</f>
        <v>3.93885949441505E-2</v>
      </c>
      <c r="BT240" s="131">
        <f t="shared" ref="BT240" si="3357">L240/L250</f>
        <v>8.9812814974802022E-2</v>
      </c>
      <c r="BU240" s="129">
        <f t="shared" ref="BU240" si="3358">M240/M250</f>
        <v>4.1274817136886105E-2</v>
      </c>
      <c r="BV240" s="133">
        <f t="shared" ref="BV240" si="3359">N240/N250</f>
        <v>7.1278825995807121E-2</v>
      </c>
      <c r="BW240" s="134">
        <f t="shared" ref="BW240" si="3360">O240/O250</f>
        <v>4.4006742968680686E-2</v>
      </c>
      <c r="BX240" s="129">
        <f t="shared" ref="BX240" si="3361">P240/P250</f>
        <v>6.5474060822898028E-2</v>
      </c>
      <c r="BY240" s="130">
        <f t="shared" ref="BY240" si="3362">Q240/Q250</f>
        <v>5.8451228592702902E-2</v>
      </c>
      <c r="BZ240" s="131">
        <f t="shared" ref="BZ240" si="3363">R240/R250</f>
        <v>5.7557755775577556E-2</v>
      </c>
      <c r="CA240" s="132">
        <f t="shared" ref="CA240" si="3364">S240/S250</f>
        <v>7.3111619765719671E-2</v>
      </c>
      <c r="CB240" s="129">
        <f t="shared" ref="CB240" si="3365">T240/T250</f>
        <v>7.7617328519855602E-2</v>
      </c>
      <c r="CC240" s="130">
        <f t="shared" ref="CC240" si="3366">U240/U250</f>
        <v>3.911111111111111E-2</v>
      </c>
      <c r="CD240" s="131">
        <f t="shared" ref="CD240" si="3367">V240/V250</f>
        <v>7.5023299161230197E-2</v>
      </c>
      <c r="CE240" s="132">
        <f t="shared" ref="CE240" si="3368">W240/W250</f>
        <v>4.6812176909821944E-2</v>
      </c>
      <c r="CF240" s="129">
        <f t="shared" ref="CF240" si="3369">X240/X250</f>
        <v>7.0137225005445433E-2</v>
      </c>
      <c r="CG240" s="130">
        <f t="shared" ref="CG240" si="3370">Y240/Y250</f>
        <v>5.337620578778135E-2</v>
      </c>
      <c r="CH240" s="131">
        <f t="shared" ref="CH240" si="3371">Z240/Z250</f>
        <v>7.0759911894273123E-2</v>
      </c>
      <c r="CI240" s="129">
        <f t="shared" ref="CI240" si="3372">AA240/AA250</f>
        <v>5.5559971385422464E-2</v>
      </c>
      <c r="CJ240" s="135">
        <f t="shared" ref="CJ240" si="3373">AB240/AB250</f>
        <v>6.8425006829979054E-2</v>
      </c>
      <c r="CK240" s="136">
        <f t="shared" ref="CK240" si="3374">AC240/AC250</f>
        <v>5.5161319764523341E-2</v>
      </c>
    </row>
    <row r="241" spans="1:89" x14ac:dyDescent="0.15">
      <c r="A241" s="137" t="s">
        <v>31</v>
      </c>
      <c r="B241" s="206">
        <v>655</v>
      </c>
      <c r="C241" s="190">
        <v>809</v>
      </c>
      <c r="D241" s="191">
        <v>149</v>
      </c>
      <c r="E241" s="192">
        <v>329</v>
      </c>
      <c r="F241" s="189">
        <v>391</v>
      </c>
      <c r="G241" s="193">
        <v>740</v>
      </c>
      <c r="H241" s="191">
        <v>778</v>
      </c>
      <c r="I241" s="192">
        <v>997</v>
      </c>
      <c r="J241" s="189">
        <v>144</v>
      </c>
      <c r="K241" s="190">
        <v>68</v>
      </c>
      <c r="L241" s="191">
        <v>525</v>
      </c>
      <c r="M241" s="189">
        <v>249</v>
      </c>
      <c r="N241" s="194">
        <v>737</v>
      </c>
      <c r="O241" s="207">
        <v>747</v>
      </c>
      <c r="P241" s="189">
        <v>310</v>
      </c>
      <c r="Q241" s="190">
        <v>476</v>
      </c>
      <c r="R241" s="191">
        <v>345</v>
      </c>
      <c r="S241" s="192">
        <v>689</v>
      </c>
      <c r="T241" s="189">
        <v>72</v>
      </c>
      <c r="U241" s="193">
        <v>52</v>
      </c>
      <c r="V241" s="191">
        <v>515</v>
      </c>
      <c r="W241" s="208">
        <v>437</v>
      </c>
      <c r="X241" s="189">
        <v>337</v>
      </c>
      <c r="Y241" s="193">
        <v>250</v>
      </c>
      <c r="Z241" s="191">
        <v>691</v>
      </c>
      <c r="AA241" s="189">
        <v>814</v>
      </c>
      <c r="AB241" s="172">
        <f t="shared" si="2991"/>
        <v>5649</v>
      </c>
      <c r="AC241" s="173">
        <f t="shared" si="2992"/>
        <v>6657</v>
      </c>
      <c r="BI241" s="137" t="s">
        <v>31</v>
      </c>
      <c r="BJ241" s="129">
        <f>B241/B250</f>
        <v>7.3217080259333781E-2</v>
      </c>
      <c r="BK241" s="130">
        <f t="shared" ref="BK241" si="3375">C241/C250</f>
        <v>8.3955998339559981E-2</v>
      </c>
      <c r="BL241" s="131">
        <f t="shared" ref="BL241" si="3376">D241/D250</f>
        <v>5.3946415640839969E-2</v>
      </c>
      <c r="BM241" s="132">
        <f t="shared" ref="BM241" si="3377">E241/E250</f>
        <v>8.7267904509283817E-2</v>
      </c>
      <c r="BN241" s="129">
        <f t="shared" ref="BN241" si="3378">F241/F250</f>
        <v>4.2061101549053355E-2</v>
      </c>
      <c r="BO241" s="130">
        <f t="shared" ref="BO241" si="3379">G241/G250</f>
        <v>0.10441653732185692</v>
      </c>
      <c r="BP241" s="131">
        <f t="shared" ref="BP241" si="3380">H241/H250</f>
        <v>6.5576534052596086E-2</v>
      </c>
      <c r="BQ241" s="132">
        <f t="shared" ref="BQ241" si="3381">I241/I250</f>
        <v>8.4021574245744149E-2</v>
      </c>
      <c r="BR241" s="129">
        <f t="shared" ref="BR241" si="3382">J241/J250</f>
        <v>8.0989876265466818E-2</v>
      </c>
      <c r="BS241" s="130">
        <f t="shared" ref="BS241" si="3383">K241/K250</f>
        <v>3.9976484420928868E-2</v>
      </c>
      <c r="BT241" s="131">
        <f t="shared" ref="BT241" si="3384">L241/L250</f>
        <v>9.4492440604751621E-2</v>
      </c>
      <c r="BU241" s="129">
        <f t="shared" ref="BU241" si="3385">M241/M250</f>
        <v>4.336468129571578E-2</v>
      </c>
      <c r="BV241" s="133">
        <f t="shared" ref="BV241" si="3386">N241/N250</f>
        <v>6.4378057302585598E-2</v>
      </c>
      <c r="BW241" s="134">
        <f t="shared" ref="BW241" si="3387">O241/O250</f>
        <v>6.6276284269363855E-2</v>
      </c>
      <c r="BX241" s="129">
        <f t="shared" ref="BX241" si="3388">P241/P250</f>
        <v>5.5456171735241505E-2</v>
      </c>
      <c r="BY241" s="130">
        <f t="shared" ref="BY241" si="3389">Q241/Q250</f>
        <v>8.8607594936708861E-2</v>
      </c>
      <c r="BZ241" s="131">
        <f t="shared" ref="BZ241" si="3390">R241/R250</f>
        <v>4.5544554455445543E-2</v>
      </c>
      <c r="CA241" s="132">
        <f t="shared" ref="CA241" si="3391">S241/S250</f>
        <v>9.2769624343611148E-2</v>
      </c>
      <c r="CB241" s="129">
        <f t="shared" ref="CB241" si="3392">T241/T250</f>
        <v>6.4981949458483748E-2</v>
      </c>
      <c r="CC241" s="130">
        <f t="shared" ref="CC241" si="3393">U241/U250</f>
        <v>4.622222222222222E-2</v>
      </c>
      <c r="CD241" s="131">
        <f t="shared" ref="CD241" si="3394">V241/V250</f>
        <v>7.999378689033862E-2</v>
      </c>
      <c r="CE241" s="132">
        <f t="shared" ref="CE241" si="3395">W241/W250</f>
        <v>6.2751292360712238E-2</v>
      </c>
      <c r="CF241" s="129">
        <f t="shared" ref="CF241" si="3396">X241/X250</f>
        <v>7.3404487039860591E-2</v>
      </c>
      <c r="CG241" s="130">
        <f t="shared" ref="CG241" si="3397">Y241/Y250</f>
        <v>8.0385852090032156E-2</v>
      </c>
      <c r="CH241" s="131">
        <f t="shared" ref="CH241" si="3398">Z241/Z250</f>
        <v>6.3417767988252563E-2</v>
      </c>
      <c r="CI241" s="129">
        <f t="shared" ref="CI241" si="3399">AA241/AA250</f>
        <v>6.4700739209919714E-2</v>
      </c>
      <c r="CJ241" s="135">
        <f t="shared" ref="CJ241" si="3400">AB241/AB250</f>
        <v>6.4304252800291409E-2</v>
      </c>
      <c r="CK241" s="136">
        <f t="shared" ref="CK241" si="3401">AC241/AC250</f>
        <v>7.5948067357276508E-2</v>
      </c>
    </row>
    <row r="242" spans="1:89" x14ac:dyDescent="0.15">
      <c r="A242" s="146" t="s">
        <v>32</v>
      </c>
      <c r="B242" s="203">
        <v>620</v>
      </c>
      <c r="C242" s="197">
        <v>645</v>
      </c>
      <c r="D242" s="198">
        <v>124</v>
      </c>
      <c r="E242" s="199">
        <v>272</v>
      </c>
      <c r="F242" s="196">
        <v>436</v>
      </c>
      <c r="G242" s="200">
        <v>665</v>
      </c>
      <c r="H242" s="198">
        <v>741</v>
      </c>
      <c r="I242" s="199">
        <v>846</v>
      </c>
      <c r="J242" s="196">
        <v>197</v>
      </c>
      <c r="K242" s="197">
        <v>52</v>
      </c>
      <c r="L242" s="198">
        <v>554</v>
      </c>
      <c r="M242" s="196">
        <v>227</v>
      </c>
      <c r="N242" s="201">
        <v>775</v>
      </c>
      <c r="O242" s="204">
        <v>638</v>
      </c>
      <c r="P242" s="196">
        <v>251</v>
      </c>
      <c r="Q242" s="197">
        <v>468</v>
      </c>
      <c r="R242" s="198">
        <v>357</v>
      </c>
      <c r="S242" s="199">
        <v>573</v>
      </c>
      <c r="T242" s="196">
        <v>55</v>
      </c>
      <c r="U242" s="200">
        <v>44</v>
      </c>
      <c r="V242" s="198">
        <v>579</v>
      </c>
      <c r="W242" s="205">
        <v>390</v>
      </c>
      <c r="X242" s="196">
        <v>233</v>
      </c>
      <c r="Y242" s="200">
        <v>213</v>
      </c>
      <c r="Z242" s="198">
        <v>611</v>
      </c>
      <c r="AA242" s="196">
        <v>850</v>
      </c>
      <c r="AB242" s="172">
        <f t="shared" si="2991"/>
        <v>5533</v>
      </c>
      <c r="AC242" s="173">
        <f t="shared" si="2992"/>
        <v>5883</v>
      </c>
      <c r="BI242" s="146" t="s">
        <v>32</v>
      </c>
      <c r="BJ242" s="129">
        <f>B242/B250</f>
        <v>6.9304717192041135E-2</v>
      </c>
      <c r="BK242" s="130">
        <f t="shared" ref="BK242" si="3402">C242/C250</f>
        <v>6.6936488169364886E-2</v>
      </c>
      <c r="BL242" s="131">
        <f t="shared" ref="BL242" si="3403">D242/D250</f>
        <v>4.4895003620564811E-2</v>
      </c>
      <c r="BM242" s="132">
        <f t="shared" ref="BM242" si="3404">E242/E250</f>
        <v>7.2148541114058357E-2</v>
      </c>
      <c r="BN242" s="129">
        <f t="shared" ref="BN242" si="3405">F242/F250</f>
        <v>4.6901893287435457E-2</v>
      </c>
      <c r="BO242" s="130">
        <f t="shared" ref="BO242" si="3406">G242/G250</f>
        <v>9.3833780160857902E-2</v>
      </c>
      <c r="BP242" s="131">
        <f t="shared" ref="BP242" si="3407">H242/H250</f>
        <v>6.2457855697909639E-2</v>
      </c>
      <c r="BQ242" s="132">
        <f t="shared" ref="BQ242" si="3408">I242/I250</f>
        <v>7.1296140232597338E-2</v>
      </c>
      <c r="BR242" s="129">
        <f t="shared" ref="BR242" si="3409">J242/J250</f>
        <v>0.1107986501687289</v>
      </c>
      <c r="BS242" s="130">
        <f t="shared" ref="BS242" si="3410">K242/K250</f>
        <v>3.0570252792475015E-2</v>
      </c>
      <c r="BT242" s="131">
        <f t="shared" ref="BT242" si="3411">L242/L250</f>
        <v>9.9712023038156947E-2</v>
      </c>
      <c r="BU242" s="129">
        <f t="shared" ref="BU242" si="3412">M242/M250</f>
        <v>3.9533263671194703E-2</v>
      </c>
      <c r="BV242" s="133">
        <f t="shared" ref="BV242" si="3413">N242/N250</f>
        <v>6.7697414395527608E-2</v>
      </c>
      <c r="BW242" s="134">
        <f t="shared" ref="BW242" si="3414">O242/O250</f>
        <v>5.6605447608907816E-2</v>
      </c>
      <c r="BX242" s="129">
        <f t="shared" ref="BX242" si="3415">P242/P250</f>
        <v>4.4901610017889088E-2</v>
      </c>
      <c r="BY242" s="130">
        <f t="shared" ref="BY242" si="3416">Q242/Q250</f>
        <v>8.7118391660461647E-2</v>
      </c>
      <c r="BZ242" s="131">
        <f t="shared" ref="BZ242" si="3417">R242/R250</f>
        <v>4.7128712871287129E-2</v>
      </c>
      <c r="CA242" s="132">
        <f t="shared" ref="CA242" si="3418">S242/S250</f>
        <v>7.7150935774875459E-2</v>
      </c>
      <c r="CB242" s="129">
        <f t="shared" ref="CB242" si="3419">T242/T250</f>
        <v>4.9638989169675088E-2</v>
      </c>
      <c r="CC242" s="130">
        <f t="shared" ref="CC242" si="3420">U242/U250</f>
        <v>3.911111111111111E-2</v>
      </c>
      <c r="CD242" s="131">
        <f t="shared" ref="CD242" si="3421">V242/V250</f>
        <v>8.993476234855545E-2</v>
      </c>
      <c r="CE242" s="132">
        <f t="shared" ref="CE242" si="3422">W242/W250</f>
        <v>5.6002297530155086E-2</v>
      </c>
      <c r="CF242" s="129">
        <f t="shared" ref="CF242" si="3423">X242/X250</f>
        <v>5.0751470267915488E-2</v>
      </c>
      <c r="CG242" s="130">
        <f t="shared" ref="CG242" si="3424">Y242/Y250</f>
        <v>6.8488745980707394E-2</v>
      </c>
      <c r="CH242" s="131">
        <f t="shared" ref="CH242" si="3425">Z242/Z250</f>
        <v>5.607562408223201E-2</v>
      </c>
      <c r="CI242" s="129">
        <f t="shared" ref="CI242" si="3426">AA242/AA250</f>
        <v>6.7562196963675381E-2</v>
      </c>
      <c r="CJ242" s="135">
        <f t="shared" ref="CJ242" si="3427">AB242/AB250</f>
        <v>6.2983790183043439E-2</v>
      </c>
      <c r="CK242" s="136">
        <f t="shared" ref="CK242" si="3428">AC242/AC250</f>
        <v>6.7117692693834705E-2</v>
      </c>
    </row>
    <row r="243" spans="1:89" x14ac:dyDescent="0.15">
      <c r="A243" s="137" t="s">
        <v>33</v>
      </c>
      <c r="B243" s="206">
        <v>614</v>
      </c>
      <c r="C243" s="190">
        <v>563</v>
      </c>
      <c r="D243" s="191">
        <v>129</v>
      </c>
      <c r="E243" s="192">
        <v>286</v>
      </c>
      <c r="F243" s="189">
        <v>419</v>
      </c>
      <c r="G243" s="193">
        <v>580</v>
      </c>
      <c r="H243" s="191">
        <v>675</v>
      </c>
      <c r="I243" s="192">
        <v>812</v>
      </c>
      <c r="J243" s="189">
        <v>187</v>
      </c>
      <c r="K243" s="190">
        <v>35</v>
      </c>
      <c r="L243" s="191">
        <v>414</v>
      </c>
      <c r="M243" s="189">
        <v>290</v>
      </c>
      <c r="N243" s="194">
        <v>879</v>
      </c>
      <c r="O243" s="207">
        <v>698</v>
      </c>
      <c r="P243" s="189">
        <v>204</v>
      </c>
      <c r="Q243" s="190">
        <v>395</v>
      </c>
      <c r="R243" s="191">
        <v>321</v>
      </c>
      <c r="S243" s="192">
        <v>473</v>
      </c>
      <c r="T243" s="189">
        <v>44</v>
      </c>
      <c r="U243" s="193">
        <v>81</v>
      </c>
      <c r="V243" s="191">
        <v>477</v>
      </c>
      <c r="W243" s="208">
        <v>311</v>
      </c>
      <c r="X243" s="189">
        <v>208</v>
      </c>
      <c r="Y243" s="193">
        <v>216</v>
      </c>
      <c r="Z243" s="191">
        <v>495</v>
      </c>
      <c r="AA243" s="189">
        <v>673</v>
      </c>
      <c r="AB243" s="172">
        <f t="shared" si="2991"/>
        <v>5066</v>
      </c>
      <c r="AC243" s="173">
        <f t="shared" si="2992"/>
        <v>5413</v>
      </c>
      <c r="BI243" s="137" t="s">
        <v>33</v>
      </c>
      <c r="BJ243" s="129">
        <f>B243/B250</f>
        <v>6.8634026380505253E-2</v>
      </c>
      <c r="BK243" s="130">
        <f t="shared" ref="BK243" si="3429">C243/C250</f>
        <v>5.8426733084267331E-2</v>
      </c>
      <c r="BL243" s="131">
        <f t="shared" ref="BL243" si="3430">D243/D250</f>
        <v>4.670528602461984E-2</v>
      </c>
      <c r="BM243" s="132">
        <f t="shared" ref="BM243" si="3431">E243/E250</f>
        <v>7.586206896551724E-2</v>
      </c>
      <c r="BN243" s="129">
        <f t="shared" ref="BN243" si="3432">F243/F250</f>
        <v>4.5073149741824442E-2</v>
      </c>
      <c r="BO243" s="130">
        <f t="shared" ref="BO243" si="3433">G243/G250</f>
        <v>8.1839988711725695E-2</v>
      </c>
      <c r="BP243" s="131">
        <f t="shared" ref="BP243" si="3434">H243/H250</f>
        <v>5.6894807821982467E-2</v>
      </c>
      <c r="BQ243" s="132">
        <f t="shared" ref="BQ243" si="3435">I243/I250</f>
        <v>6.8430810719703361E-2</v>
      </c>
      <c r="BR243" s="129">
        <f t="shared" ref="BR243" si="3436">J243/J250</f>
        <v>0.10517435320584927</v>
      </c>
      <c r="BS243" s="130">
        <f t="shared" ref="BS243" si="3437">K243/K250</f>
        <v>2.0576131687242798E-2</v>
      </c>
      <c r="BT243" s="131">
        <f t="shared" ref="BT243" si="3438">L243/L250</f>
        <v>7.4514038876889843E-2</v>
      </c>
      <c r="BU243" s="129">
        <f t="shared" ref="BU243" si="3439">M243/M250</f>
        <v>5.0505050505050504E-2</v>
      </c>
      <c r="BV243" s="133">
        <f t="shared" ref="BV243" si="3440">N243/N250</f>
        <v>7.6781970649895184E-2</v>
      </c>
      <c r="BW243" s="134">
        <f t="shared" ref="BW243" si="3441">O243/O250</f>
        <v>6.1928843935764352E-2</v>
      </c>
      <c r="BX243" s="129">
        <f t="shared" ref="BX243" si="3442">P243/P250</f>
        <v>3.6493738819320214E-2</v>
      </c>
      <c r="BY243" s="130">
        <f t="shared" ref="BY243" si="3443">Q243/Q250</f>
        <v>7.3529411764705885E-2</v>
      </c>
      <c r="BZ243" s="131">
        <f t="shared" ref="BZ243" si="3444">R243/R250</f>
        <v>4.2376237623762379E-2</v>
      </c>
      <c r="CA243" s="132">
        <f t="shared" ref="CA243" si="3445">S243/S250</f>
        <v>6.3686549077689517E-2</v>
      </c>
      <c r="CB243" s="129">
        <f t="shared" ref="CB243" si="3446">T243/T250</f>
        <v>3.9711191335740074E-2</v>
      </c>
      <c r="CC243" s="130">
        <f t="shared" ref="CC243" si="3447">U243/U250</f>
        <v>7.1999999999999995E-2</v>
      </c>
      <c r="CD243" s="131">
        <f t="shared" ref="CD243" si="3448">V243/V250</f>
        <v>7.4091332712022367E-2</v>
      </c>
      <c r="CE243" s="132">
        <f t="shared" ref="CE243" si="3449">W243/W250</f>
        <v>4.4658242389431363E-2</v>
      </c>
      <c r="CF243" s="129">
        <f t="shared" ref="CF243" si="3450">X243/X250</f>
        <v>4.530603354389022E-2</v>
      </c>
      <c r="CG243" s="130">
        <f t="shared" ref="CG243" si="3451">Y243/Y250</f>
        <v>6.9453376205787787E-2</v>
      </c>
      <c r="CH243" s="131">
        <f t="shared" ref="CH243" si="3452">Z243/Z250</f>
        <v>4.5429515418502202E-2</v>
      </c>
      <c r="CI243" s="129">
        <f t="shared" ref="CI243" si="3453">AA243/AA250</f>
        <v>5.3493363007710036E-2</v>
      </c>
      <c r="CJ243" s="135">
        <f t="shared" ref="CJ243" si="3454">AB243/AB250</f>
        <v>5.766778981877789E-2</v>
      </c>
      <c r="CK243" s="136">
        <f t="shared" ref="CK243" si="3455">AC243/AC250</f>
        <v>6.1755578880116825E-2</v>
      </c>
    </row>
    <row r="244" spans="1:89" x14ac:dyDescent="0.15">
      <c r="A244" s="146" t="s">
        <v>34</v>
      </c>
      <c r="B244" s="203">
        <v>249</v>
      </c>
      <c r="C244" s="197">
        <v>343</v>
      </c>
      <c r="D244" s="198">
        <v>56</v>
      </c>
      <c r="E244" s="199">
        <v>167</v>
      </c>
      <c r="F244" s="196">
        <v>160</v>
      </c>
      <c r="G244" s="200">
        <v>425</v>
      </c>
      <c r="H244" s="198">
        <v>354</v>
      </c>
      <c r="I244" s="199">
        <v>507</v>
      </c>
      <c r="J244" s="196">
        <v>51</v>
      </c>
      <c r="K244" s="197">
        <v>27</v>
      </c>
      <c r="L244" s="198">
        <v>297</v>
      </c>
      <c r="M244" s="196">
        <v>182</v>
      </c>
      <c r="N244" s="201">
        <v>393</v>
      </c>
      <c r="O244" s="204">
        <v>599</v>
      </c>
      <c r="P244" s="196">
        <v>175</v>
      </c>
      <c r="Q244" s="197">
        <v>310</v>
      </c>
      <c r="R244" s="198">
        <v>302</v>
      </c>
      <c r="S244" s="199">
        <v>343</v>
      </c>
      <c r="T244" s="196">
        <v>30</v>
      </c>
      <c r="U244" s="200">
        <v>68</v>
      </c>
      <c r="V244" s="198">
        <v>518</v>
      </c>
      <c r="W244" s="205">
        <v>238</v>
      </c>
      <c r="X244" s="196">
        <v>95</v>
      </c>
      <c r="Y244" s="200">
        <v>223</v>
      </c>
      <c r="Z244" s="198">
        <v>401</v>
      </c>
      <c r="AA244" s="196">
        <v>355</v>
      </c>
      <c r="AB244" s="172">
        <f t="shared" si="2991"/>
        <v>3081</v>
      </c>
      <c r="AC244" s="173">
        <f t="shared" si="2992"/>
        <v>3787</v>
      </c>
      <c r="BI244" s="146" t="s">
        <v>34</v>
      </c>
      <c r="BJ244" s="129">
        <f>B244/B250</f>
        <v>2.7833668678739102E-2</v>
      </c>
      <c r="BK244" s="130">
        <f t="shared" ref="BK244" si="3456">C244/C250</f>
        <v>3.559568285595683E-2</v>
      </c>
      <c r="BL244" s="131">
        <f t="shared" ref="BL244" si="3457">D244/D250</f>
        <v>2.0275162925416364E-2</v>
      </c>
      <c r="BM244" s="132">
        <f t="shared" ref="BM244" si="3458">E244/E250</f>
        <v>4.4297082228116708E-2</v>
      </c>
      <c r="BN244" s="129">
        <f t="shared" ref="BN244" si="3459">F244/F250</f>
        <v>1.7211703958691909E-2</v>
      </c>
      <c r="BO244" s="130">
        <f t="shared" ref="BO244" si="3460">G244/G250</f>
        <v>5.9968957245661071E-2</v>
      </c>
      <c r="BP244" s="131">
        <f t="shared" ref="BP244" si="3461">H244/H250</f>
        <v>2.9838165879973028E-2</v>
      </c>
      <c r="BQ244" s="132">
        <f t="shared" ref="BQ244" si="3462">I244/I250</f>
        <v>4.2727119501095569E-2</v>
      </c>
      <c r="BR244" s="129">
        <f t="shared" ref="BR244" si="3463">J244/J250</f>
        <v>2.8683914510686165E-2</v>
      </c>
      <c r="BS244" s="130">
        <f t="shared" ref="BS244" si="3464">K244/K250</f>
        <v>1.5873015873015872E-2</v>
      </c>
      <c r="BT244" s="131">
        <f t="shared" ref="BT244" si="3465">L244/L250</f>
        <v>5.3455723542116633E-2</v>
      </c>
      <c r="BU244" s="129">
        <f t="shared" ref="BU244" si="3466">M244/M250</f>
        <v>3.1696273075583418E-2</v>
      </c>
      <c r="BV244" s="133">
        <f t="shared" ref="BV244" si="3467">N244/N250</f>
        <v>3.4329140461215935E-2</v>
      </c>
      <c r="BW244" s="134">
        <f t="shared" ref="BW244" si="3468">O244/O250</f>
        <v>5.3145239996451071E-2</v>
      </c>
      <c r="BX244" s="129">
        <f t="shared" ref="BX244" si="3469">P244/P250</f>
        <v>3.1305903398926652E-2</v>
      </c>
      <c r="BY244" s="130">
        <f t="shared" ref="BY244" si="3470">Q244/Q250</f>
        <v>5.7706626954579301E-2</v>
      </c>
      <c r="BZ244" s="131">
        <f t="shared" ref="BZ244" si="3471">R244/R250</f>
        <v>3.9867986798679866E-2</v>
      </c>
      <c r="CA244" s="132">
        <f t="shared" ref="CA244" si="3472">S244/S250</f>
        <v>4.6182846371347785E-2</v>
      </c>
      <c r="CB244" s="129">
        <f t="shared" ref="CB244" si="3473">T244/T250</f>
        <v>2.7075812274368231E-2</v>
      </c>
      <c r="CC244" s="130">
        <f t="shared" ref="CC244" si="3474">U244/U250</f>
        <v>6.0444444444444446E-2</v>
      </c>
      <c r="CD244" s="131">
        <f t="shared" ref="CD244" si="3475">V244/V250</f>
        <v>8.0459770114942528E-2</v>
      </c>
      <c r="CE244" s="132">
        <f t="shared" ref="CE244" si="3476">W244/W250</f>
        <v>3.4175761056863874E-2</v>
      </c>
      <c r="CF244" s="129">
        <f t="shared" ref="CF244" si="3477">X244/X250</f>
        <v>2.0692659551296014E-2</v>
      </c>
      <c r="CG244" s="130">
        <f t="shared" ref="CG244" si="3478">Y244/Y250</f>
        <v>7.1704180064308676E-2</v>
      </c>
      <c r="CH244" s="131">
        <f t="shared" ref="CH244" si="3479">Z244/Z250</f>
        <v>3.6802496328928049E-2</v>
      </c>
      <c r="CI244" s="129">
        <f t="shared" ref="CI244" si="3480">AA244/AA250</f>
        <v>2.8217152849535014E-2</v>
      </c>
      <c r="CJ244" s="135">
        <f t="shared" ref="CJ244" si="3481">AB244/AB250</f>
        <v>3.5071942446043163E-2</v>
      </c>
      <c r="CK244" s="136">
        <f t="shared" ref="CK244" si="3482">AC244/AC250</f>
        <v>4.3204946835211977E-2</v>
      </c>
    </row>
    <row r="245" spans="1:89" x14ac:dyDescent="0.15">
      <c r="A245" s="137" t="s">
        <v>35</v>
      </c>
      <c r="B245" s="206">
        <v>0</v>
      </c>
      <c r="C245" s="190">
        <v>244</v>
      </c>
      <c r="D245" s="191">
        <v>3</v>
      </c>
      <c r="E245" s="192">
        <v>125</v>
      </c>
      <c r="F245" s="189">
        <v>4</v>
      </c>
      <c r="G245" s="193">
        <v>336</v>
      </c>
      <c r="H245" s="191">
        <v>46</v>
      </c>
      <c r="I245" s="192">
        <v>321</v>
      </c>
      <c r="J245" s="189">
        <v>7</v>
      </c>
      <c r="K245" s="190">
        <v>18</v>
      </c>
      <c r="L245" s="191">
        <v>303</v>
      </c>
      <c r="M245" s="189">
        <v>32</v>
      </c>
      <c r="N245" s="194">
        <v>110</v>
      </c>
      <c r="O245" s="207">
        <v>112</v>
      </c>
      <c r="P245" s="189">
        <v>38</v>
      </c>
      <c r="Q245" s="190">
        <v>43</v>
      </c>
      <c r="R245" s="191">
        <v>44</v>
      </c>
      <c r="S245" s="192">
        <v>39</v>
      </c>
      <c r="T245" s="189">
        <v>5</v>
      </c>
      <c r="U245" s="193">
        <v>13</v>
      </c>
      <c r="V245" s="191">
        <v>71</v>
      </c>
      <c r="W245" s="208">
        <v>19</v>
      </c>
      <c r="X245" s="189">
        <v>8</v>
      </c>
      <c r="Y245" s="193">
        <v>37</v>
      </c>
      <c r="Z245" s="191">
        <v>25</v>
      </c>
      <c r="AA245" s="189">
        <v>60</v>
      </c>
      <c r="AB245" s="172">
        <f t="shared" si="2991"/>
        <v>664</v>
      </c>
      <c r="AC245" s="173">
        <f t="shared" si="2992"/>
        <v>1399</v>
      </c>
      <c r="BI245" s="137" t="s">
        <v>35</v>
      </c>
      <c r="BJ245" s="129">
        <f>B245/B250</f>
        <v>0</v>
      </c>
      <c r="BK245" s="130">
        <f t="shared" ref="BK245" si="3483">C245/C250</f>
        <v>2.5321710253217101E-2</v>
      </c>
      <c r="BL245" s="131">
        <f t="shared" ref="BL245" si="3484">D245/D250</f>
        <v>1.0861694424330196E-3</v>
      </c>
      <c r="BM245" s="132">
        <f t="shared" ref="BM245" si="3485">E245/E250</f>
        <v>3.3156498673740056E-2</v>
      </c>
      <c r="BN245" s="129">
        <f t="shared" ref="BN245" si="3486">F245/F250</f>
        <v>4.3029259896729778E-4</v>
      </c>
      <c r="BO245" s="130">
        <f t="shared" ref="BO245" si="3487">G245/G250</f>
        <v>4.7410752081275577E-2</v>
      </c>
      <c r="BP245" s="131">
        <f t="shared" ref="BP245" si="3488">H245/H250</f>
        <v>3.8772757923128793E-3</v>
      </c>
      <c r="BQ245" s="132">
        <f t="shared" ref="BQ245" si="3489">I245/I250</f>
        <v>2.705208157761672E-2</v>
      </c>
      <c r="BR245" s="129">
        <f t="shared" ref="BR245" si="3490">J245/J250</f>
        <v>3.937007874015748E-3</v>
      </c>
      <c r="BS245" s="130">
        <f t="shared" ref="BS245" si="3491">K245/K250</f>
        <v>1.0582010582010581E-2</v>
      </c>
      <c r="BT245" s="131">
        <f t="shared" ref="BT245" si="3492">L245/L250</f>
        <v>5.4535637149028079E-2</v>
      </c>
      <c r="BU245" s="129">
        <f t="shared" ref="BU245" si="3493">M245/M250</f>
        <v>5.5729710902124698E-3</v>
      </c>
      <c r="BV245" s="133">
        <f t="shared" ref="BV245" si="3494">N245/N250</f>
        <v>9.6086652690426273E-3</v>
      </c>
      <c r="BW245" s="134">
        <f t="shared" ref="BW245" si="3495">O245/O250</f>
        <v>9.9370064767988642E-3</v>
      </c>
      <c r="BX245" s="129">
        <f t="shared" ref="BX245" si="3496">P245/P250</f>
        <v>6.7978533094812162E-3</v>
      </c>
      <c r="BY245" s="130">
        <f t="shared" ref="BY245" si="3497">Q245/Q250</f>
        <v>8.0044676098287408E-3</v>
      </c>
      <c r="BZ245" s="131">
        <f t="shared" ref="BZ245" si="3498">R245/R250</f>
        <v>5.8085808580858088E-3</v>
      </c>
      <c r="CA245" s="132">
        <f t="shared" ref="CA245" si="3499">S245/S250</f>
        <v>5.2511108119025181E-3</v>
      </c>
      <c r="CB245" s="129">
        <f t="shared" ref="CB245" si="3500">T245/T250</f>
        <v>4.5126353790613718E-3</v>
      </c>
      <c r="CC245" s="130">
        <f t="shared" ref="CC245" si="3501">U245/U250</f>
        <v>1.1555555555555555E-2</v>
      </c>
      <c r="CD245" s="131">
        <f t="shared" ref="CD245" si="3502">V245/V250</f>
        <v>1.1028269648959305E-2</v>
      </c>
      <c r="CE245" s="132">
        <f t="shared" ref="CE245" si="3503">W245/W250</f>
        <v>2.7283170591614015E-3</v>
      </c>
      <c r="CF245" s="129">
        <f t="shared" ref="CF245" si="3504">X245/X250</f>
        <v>1.7425397516880855E-3</v>
      </c>
      <c r="CG245" s="130">
        <f t="shared" ref="CG245" si="3505">Y245/Y250</f>
        <v>1.1897106109324759E-2</v>
      </c>
      <c r="CH245" s="131">
        <f t="shared" ref="CH245" si="3506">Z245/Z250</f>
        <v>2.2944199706314244E-3</v>
      </c>
      <c r="CI245" s="129">
        <f t="shared" ref="CI245" si="3507">AA245/AA250</f>
        <v>4.7690962562594386E-3</v>
      </c>
      <c r="CJ245" s="135">
        <f t="shared" ref="CJ245" si="3508">AB245/AB250</f>
        <v>7.5585101539021949E-3</v>
      </c>
      <c r="CK245" s="136">
        <f t="shared" ref="CK245" si="3509">AC245/AC250</f>
        <v>1.5960845160407064E-2</v>
      </c>
    </row>
    <row r="246" spans="1:89" x14ac:dyDescent="0.15">
      <c r="A246" s="146" t="s">
        <v>36</v>
      </c>
      <c r="B246" s="203">
        <v>0</v>
      </c>
      <c r="C246" s="197">
        <v>28</v>
      </c>
      <c r="D246" s="198">
        <v>1</v>
      </c>
      <c r="E246" s="199">
        <v>12</v>
      </c>
      <c r="F246" s="196">
        <v>0</v>
      </c>
      <c r="G246" s="200">
        <v>10</v>
      </c>
      <c r="H246" s="198">
        <v>0</v>
      </c>
      <c r="I246" s="199">
        <v>3</v>
      </c>
      <c r="J246" s="196">
        <v>0</v>
      </c>
      <c r="K246" s="200">
        <v>0</v>
      </c>
      <c r="L246" s="198">
        <v>0</v>
      </c>
      <c r="M246" s="196">
        <v>0</v>
      </c>
      <c r="N246" s="201">
        <v>0</v>
      </c>
      <c r="O246" s="204">
        <v>0</v>
      </c>
      <c r="P246" s="196">
        <v>0</v>
      </c>
      <c r="Q246" s="200">
        <v>0</v>
      </c>
      <c r="R246" s="198">
        <v>0</v>
      </c>
      <c r="S246" s="199">
        <v>0</v>
      </c>
      <c r="T246" s="196">
        <v>0</v>
      </c>
      <c r="U246" s="200">
        <v>0</v>
      </c>
      <c r="V246" s="198">
        <v>0</v>
      </c>
      <c r="W246" s="199">
        <v>0</v>
      </c>
      <c r="X246" s="196">
        <v>0</v>
      </c>
      <c r="Y246" s="200">
        <v>0</v>
      </c>
      <c r="Z246" s="198">
        <v>0</v>
      </c>
      <c r="AA246" s="196">
        <v>0</v>
      </c>
      <c r="AB246" s="172">
        <f t="shared" si="2991"/>
        <v>1</v>
      </c>
      <c r="AC246" s="173">
        <f t="shared" si="2992"/>
        <v>53</v>
      </c>
      <c r="BI246" s="146" t="s">
        <v>36</v>
      </c>
      <c r="BJ246" s="129">
        <f>B246/B250</f>
        <v>0</v>
      </c>
      <c r="BK246" s="130">
        <f t="shared" ref="BK246" si="3510">C246/C250</f>
        <v>2.9057700290577005E-3</v>
      </c>
      <c r="BL246" s="131">
        <f t="shared" ref="BL246" si="3511">D246/D250</f>
        <v>3.6205648081100649E-4</v>
      </c>
      <c r="BM246" s="132">
        <f t="shared" ref="BM246" si="3512">E246/E250</f>
        <v>3.183023872679045E-3</v>
      </c>
      <c r="BN246" s="129">
        <f t="shared" ref="BN246" si="3513">F246/F250</f>
        <v>0</v>
      </c>
      <c r="BO246" s="130">
        <f t="shared" ref="BO246" si="3514">G246/G250</f>
        <v>1.4110342881332016E-3</v>
      </c>
      <c r="BP246" s="131">
        <f t="shared" ref="BP246" si="3515">H246/H250</f>
        <v>0</v>
      </c>
      <c r="BQ246" s="132">
        <f t="shared" ref="BQ246" si="3516">I246/I250</f>
        <v>2.5282319231417495E-4</v>
      </c>
      <c r="BR246" s="129">
        <f t="shared" ref="BR246" si="3517">J246/J250</f>
        <v>0</v>
      </c>
      <c r="BS246" s="130">
        <f t="shared" ref="BS246" si="3518">K246/K250</f>
        <v>0</v>
      </c>
      <c r="BT246" s="131">
        <f t="shared" ref="BT246" si="3519">L246/L250</f>
        <v>0</v>
      </c>
      <c r="BU246" s="129">
        <f t="shared" ref="BU246" si="3520">M246/M250</f>
        <v>0</v>
      </c>
      <c r="BV246" s="133">
        <f t="shared" ref="BV246" si="3521">N246/N250</f>
        <v>0</v>
      </c>
      <c r="BW246" s="134">
        <f t="shared" ref="BW246" si="3522">O246/O250</f>
        <v>0</v>
      </c>
      <c r="BX246" s="129">
        <f t="shared" ref="BX246" si="3523">P246/P250</f>
        <v>0</v>
      </c>
      <c r="BY246" s="130">
        <f t="shared" ref="BY246" si="3524">Q246/Q250</f>
        <v>0</v>
      </c>
      <c r="BZ246" s="131">
        <f t="shared" ref="BZ246" si="3525">R246/R250</f>
        <v>0</v>
      </c>
      <c r="CA246" s="132">
        <f t="shared" ref="CA246" si="3526">S246/S250</f>
        <v>0</v>
      </c>
      <c r="CB246" s="129">
        <f t="shared" ref="CB246" si="3527">T246/T250</f>
        <v>0</v>
      </c>
      <c r="CC246" s="130">
        <f t="shared" ref="CC246" si="3528">U246/U250</f>
        <v>0</v>
      </c>
      <c r="CD246" s="131">
        <f t="shared" ref="CD246" si="3529">V246/V250</f>
        <v>0</v>
      </c>
      <c r="CE246" s="132">
        <f t="shared" ref="CE246" si="3530">W246/W250</f>
        <v>0</v>
      </c>
      <c r="CF246" s="129">
        <f t="shared" ref="CF246" si="3531">X246/X250</f>
        <v>0</v>
      </c>
      <c r="CG246" s="130">
        <f t="shared" ref="CG246" si="3532">Y246/Y250</f>
        <v>0</v>
      </c>
      <c r="CH246" s="131">
        <f t="shared" ref="CH246" si="3533">Z246/Z250</f>
        <v>0</v>
      </c>
      <c r="CI246" s="129">
        <f t="shared" ref="CI246" si="3534">AA246/AA250</f>
        <v>0</v>
      </c>
      <c r="CJ246" s="135">
        <f t="shared" ref="CJ246" si="3535">AB246/AB250</f>
        <v>1.1383298424551498E-5</v>
      </c>
      <c r="CK246" s="136">
        <f t="shared" ref="CK246" si="3536">AC246/AC250</f>
        <v>6.0466389814265505E-4</v>
      </c>
    </row>
    <row r="247" spans="1:89" x14ac:dyDescent="0.15">
      <c r="A247" s="137" t="s">
        <v>37</v>
      </c>
      <c r="B247" s="59">
        <v>0</v>
      </c>
      <c r="C247" s="60">
        <v>0</v>
      </c>
      <c r="D247" s="139">
        <v>0</v>
      </c>
      <c r="E247" s="140">
        <v>0</v>
      </c>
      <c r="F247" s="138">
        <v>0</v>
      </c>
      <c r="G247" s="141">
        <v>0</v>
      </c>
      <c r="H247" s="139">
        <v>0</v>
      </c>
      <c r="I247" s="140">
        <v>0</v>
      </c>
      <c r="J247" s="138">
        <v>0</v>
      </c>
      <c r="K247" s="141">
        <v>0</v>
      </c>
      <c r="L247" s="139">
        <v>0</v>
      </c>
      <c r="M247" s="138">
        <v>0</v>
      </c>
      <c r="N247" s="142">
        <v>0</v>
      </c>
      <c r="O247" s="143">
        <v>0</v>
      </c>
      <c r="P247" s="138">
        <v>0</v>
      </c>
      <c r="Q247" s="141">
        <v>0</v>
      </c>
      <c r="R247" s="139"/>
      <c r="S247" s="140">
        <v>0</v>
      </c>
      <c r="T247" s="138">
        <v>0</v>
      </c>
      <c r="U247" s="141">
        <v>0</v>
      </c>
      <c r="V247" s="139">
        <v>0</v>
      </c>
      <c r="W247" s="140">
        <v>0</v>
      </c>
      <c r="X247" s="138">
        <v>0</v>
      </c>
      <c r="Y247" s="141">
        <v>0</v>
      </c>
      <c r="Z247" s="144">
        <v>0</v>
      </c>
      <c r="AA247" s="145">
        <v>0</v>
      </c>
      <c r="AB247" s="172"/>
      <c r="AC247" s="173"/>
      <c r="BI247" s="137" t="s">
        <v>37</v>
      </c>
      <c r="BJ247" s="129">
        <f>B247/B250</f>
        <v>0</v>
      </c>
      <c r="BK247" s="130">
        <f t="shared" ref="BK247" si="3537">C247/C250</f>
        <v>0</v>
      </c>
      <c r="BL247" s="131">
        <f t="shared" ref="BL247" si="3538">D247/D250</f>
        <v>0</v>
      </c>
      <c r="BM247" s="132">
        <f t="shared" ref="BM247" si="3539">E247/E250</f>
        <v>0</v>
      </c>
      <c r="BN247" s="129">
        <f t="shared" ref="BN247" si="3540">F247/F250</f>
        <v>0</v>
      </c>
      <c r="BO247" s="130">
        <f t="shared" ref="BO247" si="3541">G247/G250</f>
        <v>0</v>
      </c>
      <c r="BP247" s="131">
        <f t="shared" ref="BP247" si="3542">H247/H250</f>
        <v>0</v>
      </c>
      <c r="BQ247" s="132">
        <f t="shared" ref="BQ247" si="3543">I247/I250</f>
        <v>0</v>
      </c>
      <c r="BR247" s="129">
        <f t="shared" ref="BR247" si="3544">J247/J250</f>
        <v>0</v>
      </c>
      <c r="BS247" s="130">
        <f t="shared" ref="BS247" si="3545">K247/K250</f>
        <v>0</v>
      </c>
      <c r="BT247" s="131">
        <f t="shared" ref="BT247" si="3546">L247/L250</f>
        <v>0</v>
      </c>
      <c r="BU247" s="129">
        <f t="shared" ref="BU247" si="3547">M247/M250</f>
        <v>0</v>
      </c>
      <c r="BV247" s="133">
        <f t="shared" ref="BV247" si="3548">N247/N250</f>
        <v>0</v>
      </c>
      <c r="BW247" s="134">
        <f t="shared" ref="BW247" si="3549">O247/O250</f>
        <v>0</v>
      </c>
      <c r="BX247" s="129">
        <f t="shared" ref="BX247" si="3550">P247/P250</f>
        <v>0</v>
      </c>
      <c r="BY247" s="130">
        <f t="shared" ref="BY247" si="3551">Q247/Q250</f>
        <v>0</v>
      </c>
      <c r="BZ247" s="131">
        <f t="shared" ref="BZ247" si="3552">R247/R250</f>
        <v>0</v>
      </c>
      <c r="CA247" s="132">
        <f t="shared" ref="CA247" si="3553">S247/S250</f>
        <v>0</v>
      </c>
      <c r="CB247" s="129">
        <f t="shared" ref="CB247" si="3554">T247/T250</f>
        <v>0</v>
      </c>
      <c r="CC247" s="130">
        <f t="shared" ref="CC247" si="3555">U247/U250</f>
        <v>0</v>
      </c>
      <c r="CD247" s="131">
        <f t="shared" ref="CD247" si="3556">V247/V250</f>
        <v>0</v>
      </c>
      <c r="CE247" s="132">
        <f t="shared" ref="CE247" si="3557">W247/W250</f>
        <v>0</v>
      </c>
      <c r="CF247" s="129">
        <f t="shared" ref="CF247" si="3558">X247/X250</f>
        <v>0</v>
      </c>
      <c r="CG247" s="130">
        <f t="shared" ref="CG247" si="3559">Y247/Y250</f>
        <v>0</v>
      </c>
      <c r="CH247" s="131">
        <f t="shared" ref="CH247" si="3560">Z247/Z250</f>
        <v>0</v>
      </c>
      <c r="CI247" s="129">
        <f t="shared" ref="CI247" si="3561">AA247/AA250</f>
        <v>0</v>
      </c>
      <c r="CJ247" s="135">
        <f t="shared" ref="CJ247" si="3562">AB247/AB250</f>
        <v>0</v>
      </c>
      <c r="CK247" s="136">
        <f t="shared" ref="CK247" si="3563">AC247/AC250</f>
        <v>0</v>
      </c>
    </row>
    <row r="248" spans="1:89" x14ac:dyDescent="0.15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64">C248/C250</f>
        <v>0</v>
      </c>
      <c r="BL248" s="131">
        <f t="shared" ref="BL248" si="3565">D248/D250</f>
        <v>0</v>
      </c>
      <c r="BM248" s="132">
        <f t="shared" ref="BM248" si="3566">E248/E250</f>
        <v>0</v>
      </c>
      <c r="BN248" s="129">
        <f t="shared" ref="BN248" si="3567">F248/F250</f>
        <v>0</v>
      </c>
      <c r="BO248" s="130">
        <f t="shared" ref="BO248" si="3568">G248/G250</f>
        <v>0</v>
      </c>
      <c r="BP248" s="131">
        <f t="shared" ref="BP248" si="3569">H248/H250</f>
        <v>0</v>
      </c>
      <c r="BQ248" s="132">
        <f t="shared" ref="BQ248" si="3570">I248/I250</f>
        <v>0</v>
      </c>
      <c r="BR248" s="129">
        <f t="shared" ref="BR248" si="3571">J248/J250</f>
        <v>0</v>
      </c>
      <c r="BS248" s="130">
        <f t="shared" ref="BS248" si="3572">K248/K250</f>
        <v>0</v>
      </c>
      <c r="BT248" s="131">
        <f t="shared" ref="BT248" si="3573">L248/L250</f>
        <v>0</v>
      </c>
      <c r="BU248" s="129">
        <f t="shared" ref="BU248" si="3574">M248/M250</f>
        <v>0</v>
      </c>
      <c r="BV248" s="133">
        <f t="shared" ref="BV248" si="3575">N248/N250</f>
        <v>0</v>
      </c>
      <c r="BW248" s="134">
        <f t="shared" ref="BW248" si="3576">O248/O250</f>
        <v>0</v>
      </c>
      <c r="BX248" s="129">
        <f t="shared" ref="BX248" si="3577">P248/P250</f>
        <v>0</v>
      </c>
      <c r="BY248" s="130">
        <f t="shared" ref="BY248" si="3578">Q248/Q250</f>
        <v>0</v>
      </c>
      <c r="BZ248" s="131">
        <f t="shared" ref="BZ248" si="3579">R248/R250</f>
        <v>0</v>
      </c>
      <c r="CA248" s="132">
        <f t="shared" ref="CA248" si="3580">S248/S250</f>
        <v>0</v>
      </c>
      <c r="CB248" s="129">
        <f t="shared" ref="CB248" si="3581">T248/T250</f>
        <v>0</v>
      </c>
      <c r="CC248" s="130">
        <f t="shared" ref="CC248" si="3582">U248/U250</f>
        <v>0</v>
      </c>
      <c r="CD248" s="131">
        <f t="shared" ref="CD248" si="3583">V248/V250</f>
        <v>0</v>
      </c>
      <c r="CE248" s="132">
        <f t="shared" ref="CE248" si="3584">W248/W250</f>
        <v>0</v>
      </c>
      <c r="CF248" s="129">
        <f t="shared" ref="CF248" si="3585">X248/X250</f>
        <v>0</v>
      </c>
      <c r="CG248" s="130">
        <f t="shared" ref="CG248" si="3586">Y248/Y250</f>
        <v>0</v>
      </c>
      <c r="CH248" s="131">
        <f t="shared" ref="CH248" si="3587">Z248/Z250</f>
        <v>0</v>
      </c>
      <c r="CI248" s="129">
        <f t="shared" ref="CI248" si="3588">AA248/AA250</f>
        <v>0</v>
      </c>
      <c r="CJ248" s="135">
        <f t="shared" ref="CJ248" si="3589">AB248/AB250</f>
        <v>0</v>
      </c>
      <c r="CK248" s="136">
        <f t="shared" ref="CK248" si="3590">AC248/AC250</f>
        <v>0</v>
      </c>
    </row>
    <row r="249" spans="1:89" ht="14" thickBot="1" x14ac:dyDescent="0.2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1">C249/C250</f>
        <v>0</v>
      </c>
      <c r="BL249" s="131">
        <f t="shared" ref="BL249" si="3592">D249/D250</f>
        <v>0</v>
      </c>
      <c r="BM249" s="132">
        <f t="shared" ref="BM249" si="3593">E249/E250</f>
        <v>0</v>
      </c>
      <c r="BN249" s="129">
        <f t="shared" ref="BN249" si="3594">F249/F250</f>
        <v>0</v>
      </c>
      <c r="BO249" s="130">
        <f t="shared" ref="BO249" si="3595">G249/G250</f>
        <v>0</v>
      </c>
      <c r="BP249" s="131">
        <f t="shared" ref="BP249" si="3596">H249/H250</f>
        <v>0</v>
      </c>
      <c r="BQ249" s="132">
        <f t="shared" ref="BQ249" si="3597">I249/I250</f>
        <v>0</v>
      </c>
      <c r="BR249" s="129">
        <f t="shared" ref="BR249" si="3598">J249/J250</f>
        <v>0</v>
      </c>
      <c r="BS249" s="130">
        <f t="shared" ref="BS249" si="3599">K249/K250</f>
        <v>0</v>
      </c>
      <c r="BT249" s="131">
        <f t="shared" ref="BT249" si="3600">L249/L250</f>
        <v>0</v>
      </c>
      <c r="BU249" s="129">
        <f t="shared" ref="BU249" si="3601">M249/M250</f>
        <v>0</v>
      </c>
      <c r="BV249" s="133">
        <f t="shared" ref="BV249" si="3602">N249/N250</f>
        <v>0</v>
      </c>
      <c r="BW249" s="134">
        <f t="shared" ref="BW249" si="3603">O249/O250</f>
        <v>0</v>
      </c>
      <c r="BX249" s="129">
        <f t="shared" ref="BX249" si="3604">P249/P250</f>
        <v>0</v>
      </c>
      <c r="BY249" s="130">
        <f t="shared" ref="BY249" si="3605">Q249/Q250</f>
        <v>0</v>
      </c>
      <c r="BZ249" s="131">
        <f t="shared" ref="BZ249" si="3606">R249/R250</f>
        <v>0</v>
      </c>
      <c r="CA249" s="132">
        <f t="shared" ref="CA249" si="3607">S249/S250</f>
        <v>0</v>
      </c>
      <c r="CB249" s="129">
        <f t="shared" ref="CB249" si="3608">T249/T250</f>
        <v>0</v>
      </c>
      <c r="CC249" s="130">
        <f t="shared" ref="CC249" si="3609">U249/U250</f>
        <v>0</v>
      </c>
      <c r="CD249" s="131">
        <f t="shared" ref="CD249" si="3610">V249/V250</f>
        <v>0</v>
      </c>
      <c r="CE249" s="132">
        <f t="shared" ref="CE249" si="3611">W249/W250</f>
        <v>0</v>
      </c>
      <c r="CF249" s="129">
        <f t="shared" ref="CF249" si="3612">X249/X250</f>
        <v>0</v>
      </c>
      <c r="CG249" s="130">
        <f t="shared" ref="CG249" si="3613">Y249/Y250</f>
        <v>0</v>
      </c>
      <c r="CH249" s="131">
        <f t="shared" ref="CH249" si="3614">Z249/Z250</f>
        <v>0</v>
      </c>
      <c r="CI249" s="129">
        <f t="shared" ref="CI249" si="3615">AA249/AA250</f>
        <v>0</v>
      </c>
      <c r="CJ249" s="135">
        <f t="shared" ref="CJ249" si="3616">AB249/AB250</f>
        <v>0</v>
      </c>
      <c r="CK249" s="136">
        <f t="shared" ref="CK249" si="3617">AC249/AC250</f>
        <v>0</v>
      </c>
    </row>
    <row r="250" spans="1:89" ht="15" thickTop="1" thickBot="1" x14ac:dyDescent="0.2">
      <c r="A250" s="269" t="s">
        <v>13</v>
      </c>
      <c r="B250" s="20">
        <f t="shared" ref="B250" si="3618">SUM(B227:B249)</f>
        <v>8946</v>
      </c>
      <c r="C250" s="21">
        <f t="shared" ref="C250" si="3619">SUM(C227:C249)</f>
        <v>9636</v>
      </c>
      <c r="D250" s="20">
        <f t="shared" ref="D250" si="3620">SUM(D227:D249)</f>
        <v>2762</v>
      </c>
      <c r="E250" s="21">
        <f t="shared" ref="E250" si="3621">SUM(E227:E249)</f>
        <v>3770</v>
      </c>
      <c r="F250" s="20">
        <f t="shared" ref="F250" si="3622">SUM(F227:F249)</f>
        <v>9296</v>
      </c>
      <c r="G250" s="21">
        <f t="shared" ref="G250" si="3623">SUM(G227:G249)</f>
        <v>7087</v>
      </c>
      <c r="H250" s="20">
        <f t="shared" ref="H250" si="3624">SUM(H227:H249)</f>
        <v>11864</v>
      </c>
      <c r="I250" s="21">
        <f t="shared" ref="I250" si="3625">SUM(I227:I249)</f>
        <v>11866</v>
      </c>
      <c r="J250" s="20">
        <f t="shared" ref="J250" si="3626">SUM(J227:J249)</f>
        <v>1778</v>
      </c>
      <c r="K250" s="21">
        <f t="shared" ref="K250" si="3627">SUM(K227:K249)</f>
        <v>1701</v>
      </c>
      <c r="L250" s="20">
        <f t="shared" ref="L250" si="3628">SUM(L227:L249)</f>
        <v>5556</v>
      </c>
      <c r="M250" s="21">
        <f t="shared" ref="M250" si="3629">SUM(M227:M249)</f>
        <v>5742</v>
      </c>
      <c r="N250" s="20">
        <f t="shared" ref="N250" si="3630">SUM(N227:N249)</f>
        <v>11448</v>
      </c>
      <c r="O250" s="21">
        <f t="shared" ref="O250" si="3631">SUM(O227:O249)</f>
        <v>11271</v>
      </c>
      <c r="P250" s="20">
        <f t="shared" ref="P250" si="3632">SUM(P227:P249)</f>
        <v>5590</v>
      </c>
      <c r="Q250" s="21">
        <f t="shared" ref="Q250" si="3633">SUM(Q227:Q249)</f>
        <v>5372</v>
      </c>
      <c r="R250" s="20">
        <f t="shared" ref="R250" si="3634">SUM(R227:R249)</f>
        <v>7575</v>
      </c>
      <c r="S250" s="21">
        <f t="shared" ref="S250" si="3635">SUM(S227:S249)</f>
        <v>7427</v>
      </c>
      <c r="T250" s="20">
        <f t="shared" ref="T250" si="3636">SUM(T227:T249)</f>
        <v>1108</v>
      </c>
      <c r="U250" s="21">
        <f t="shared" ref="U250" si="3637">SUM(U227:U249)</f>
        <v>1125</v>
      </c>
      <c r="V250" s="20">
        <f t="shared" ref="V250" si="3638">SUM(V227:V249)</f>
        <v>6438</v>
      </c>
      <c r="W250" s="21">
        <f t="shared" ref="W250" si="3639">SUM(W227:W249)</f>
        <v>6964</v>
      </c>
      <c r="X250" s="20">
        <f t="shared" ref="X250" si="3640">SUM(X227:X249)</f>
        <v>4591</v>
      </c>
      <c r="Y250" s="21">
        <f t="shared" ref="Y250" si="3641">SUM(Y227:Y249)</f>
        <v>3110</v>
      </c>
      <c r="Z250" s="20">
        <f t="shared" ref="Z250" si="3642">SUM(Z227:Z249)</f>
        <v>10896</v>
      </c>
      <c r="AA250" s="21">
        <f t="shared" ref="AA250" si="3643">SUM(AA227:AA249)</f>
        <v>12581</v>
      </c>
      <c r="AB250" s="174">
        <f t="shared" ref="AB250:AC250" si="3644">SUM(AB226:AB249)</f>
        <v>87848</v>
      </c>
      <c r="AC250" s="175">
        <f t="shared" si="3644"/>
        <v>87652</v>
      </c>
      <c r="BI250" s="269" t="s">
        <v>13</v>
      </c>
      <c r="BJ250" s="155">
        <f>SUM(BJ226:BJ249)</f>
        <v>1</v>
      </c>
      <c r="BK250" s="156">
        <f t="shared" ref="BK250:CK250" si="3645">SUM(BK226:BK249)</f>
        <v>1</v>
      </c>
      <c r="BL250" s="155">
        <f t="shared" si="3645"/>
        <v>0.99999999999999989</v>
      </c>
      <c r="BM250" s="156">
        <f t="shared" si="3645"/>
        <v>0.99999999999999989</v>
      </c>
      <c r="BN250" s="155">
        <f t="shared" si="3645"/>
        <v>1</v>
      </c>
      <c r="BO250" s="156">
        <f t="shared" si="3645"/>
        <v>1</v>
      </c>
      <c r="BP250" s="155">
        <f t="shared" si="3645"/>
        <v>0.99999999999999989</v>
      </c>
      <c r="BQ250" s="156">
        <f t="shared" si="3645"/>
        <v>0.99999999999999989</v>
      </c>
      <c r="BR250" s="155">
        <f t="shared" si="3645"/>
        <v>1</v>
      </c>
      <c r="BS250" s="156">
        <f t="shared" si="3645"/>
        <v>1.0000000000000004</v>
      </c>
      <c r="BT250" s="155">
        <f t="shared" si="3645"/>
        <v>0.99999999999999978</v>
      </c>
      <c r="BU250" s="156">
        <f t="shared" si="3645"/>
        <v>0.99999999999999989</v>
      </c>
      <c r="BV250" s="155">
        <f t="shared" si="3645"/>
        <v>0.99999999999999989</v>
      </c>
      <c r="BW250" s="156">
        <f t="shared" si="3645"/>
        <v>0.99999999999999989</v>
      </c>
      <c r="BX250" s="155">
        <f t="shared" si="3645"/>
        <v>1</v>
      </c>
      <c r="BY250" s="156">
        <f t="shared" si="3645"/>
        <v>1</v>
      </c>
      <c r="BZ250" s="155">
        <f t="shared" si="3645"/>
        <v>1</v>
      </c>
      <c r="CA250" s="156">
        <f t="shared" si="3645"/>
        <v>1</v>
      </c>
      <c r="CB250" s="155">
        <f t="shared" si="3645"/>
        <v>1.0000000000000002</v>
      </c>
      <c r="CC250" s="156">
        <f t="shared" si="3645"/>
        <v>0.99999999999999978</v>
      </c>
      <c r="CD250" s="155">
        <f t="shared" si="3645"/>
        <v>1</v>
      </c>
      <c r="CE250" s="156">
        <f t="shared" si="3645"/>
        <v>1</v>
      </c>
      <c r="CF250" s="155">
        <f t="shared" si="3645"/>
        <v>0.99999999999999989</v>
      </c>
      <c r="CG250" s="156">
        <f t="shared" si="3645"/>
        <v>1.0000000000000002</v>
      </c>
      <c r="CH250" s="155">
        <f t="shared" si="3645"/>
        <v>0.99999999999999989</v>
      </c>
      <c r="CI250" s="156">
        <f t="shared" si="3645"/>
        <v>0.99999999999999989</v>
      </c>
      <c r="CJ250" s="155">
        <f t="shared" si="3645"/>
        <v>1.0000000000000002</v>
      </c>
      <c r="CK250" s="156">
        <f t="shared" si="3645"/>
        <v>1</v>
      </c>
    </row>
    <row r="251" spans="1:89" ht="14" thickTop="1" x14ac:dyDescent="0.15">
      <c r="A251" s="187"/>
    </row>
    <row r="253" spans="1:89" x14ac:dyDescent="0.15">
      <c r="A253" s="296">
        <f>+A222+1</f>
        <v>44174</v>
      </c>
      <c r="B253" s="296"/>
      <c r="C253" s="296"/>
      <c r="D253" s="296"/>
      <c r="BI253" s="301">
        <f>+BI222+1</f>
        <v>44174</v>
      </c>
      <c r="BJ253" s="301"/>
      <c r="BK253" s="301"/>
      <c r="BL253" s="301"/>
    </row>
    <row r="254" spans="1:89" ht="14" thickBot="1" x14ac:dyDescent="0.2">
      <c r="AE254" s="272" t="s">
        <v>84</v>
      </c>
    </row>
    <row r="255" spans="1:89" ht="15" thickTop="1" thickBot="1" x14ac:dyDescent="0.2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 x14ac:dyDescent="0.2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 x14ac:dyDescent="0.15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1229</v>
      </c>
      <c r="AG257" s="186">
        <f t="shared" ref="AG257:AV258" si="3646">SUMIF($A$9:$A$32,$AE257,C$257:C$280)</f>
        <v>597</v>
      </c>
      <c r="AH257" s="127">
        <f t="shared" si="3646"/>
        <v>342</v>
      </c>
      <c r="AI257" s="180">
        <f t="shared" si="3646"/>
        <v>391</v>
      </c>
      <c r="AJ257" s="126">
        <f t="shared" si="3646"/>
        <v>1218</v>
      </c>
      <c r="AK257" s="128">
        <f t="shared" si="3646"/>
        <v>654</v>
      </c>
      <c r="AL257" s="127">
        <f t="shared" si="3646"/>
        <v>1264</v>
      </c>
      <c r="AM257" s="180">
        <f t="shared" si="3646"/>
        <v>870</v>
      </c>
      <c r="AN257" s="126">
        <f t="shared" si="3646"/>
        <v>115</v>
      </c>
      <c r="AO257" s="128">
        <f t="shared" si="3646"/>
        <v>415</v>
      </c>
      <c r="AP257" s="127">
        <f t="shared" si="3646"/>
        <v>438</v>
      </c>
      <c r="AQ257" s="126">
        <f t="shared" si="3646"/>
        <v>1086</v>
      </c>
      <c r="AR257" s="179">
        <f t="shared" si="3646"/>
        <v>1242</v>
      </c>
      <c r="AS257" s="181">
        <f t="shared" si="3646"/>
        <v>1669</v>
      </c>
      <c r="AT257" s="126">
        <f t="shared" si="3646"/>
        <v>740</v>
      </c>
      <c r="AU257" s="128">
        <f t="shared" si="3646"/>
        <v>725</v>
      </c>
      <c r="AV257" s="127">
        <f t="shared" si="3646"/>
        <v>875</v>
      </c>
      <c r="AW257" s="180">
        <f t="shared" ref="AW257:BE258" si="3647">SUMIF($A$9:$A$32,$AE257,S$257:S$280)</f>
        <v>660</v>
      </c>
      <c r="AX257" s="126">
        <f t="shared" si="3647"/>
        <v>110</v>
      </c>
      <c r="AY257" s="128">
        <f t="shared" si="3647"/>
        <v>424</v>
      </c>
      <c r="AZ257" s="127">
        <f t="shared" si="3647"/>
        <v>506</v>
      </c>
      <c r="BA257" s="180">
        <f t="shared" si="3647"/>
        <v>896</v>
      </c>
      <c r="BB257" s="126">
        <f t="shared" si="3647"/>
        <v>622</v>
      </c>
      <c r="BC257" s="128">
        <f t="shared" si="3647"/>
        <v>625</v>
      </c>
      <c r="BD257" s="184">
        <f t="shared" si="3647"/>
        <v>1296</v>
      </c>
      <c r="BE257" s="185">
        <f t="shared" si="3647"/>
        <v>1132</v>
      </c>
      <c r="BF257" s="170">
        <f>AF257+AH257+AJ257+AL257+AN257+AP257+AR257+AT257+AV257+AX257+AZ257+BB257+BD257</f>
        <v>9997</v>
      </c>
      <c r="BG257" s="171">
        <f>AG257+AI257+AK257+AM257+AO257+AQ257+AS257+AU257+AW257+AY257+BA257+BC257+BE257</f>
        <v>10144</v>
      </c>
      <c r="BI257" s="125" t="s">
        <v>16</v>
      </c>
      <c r="BJ257" s="129">
        <f>B257/B281</f>
        <v>0</v>
      </c>
      <c r="BK257" s="130">
        <f t="shared" ref="BK257" si="3648">C257/C281</f>
        <v>0</v>
      </c>
      <c r="BL257" s="131">
        <f t="shared" ref="BL257" si="3649">D257/D281</f>
        <v>0</v>
      </c>
      <c r="BM257" s="132">
        <f t="shared" ref="BM257" si="3650">E257/E281</f>
        <v>0</v>
      </c>
      <c r="BN257" s="129">
        <f t="shared" ref="BN257" si="3651">F257/F281</f>
        <v>0</v>
      </c>
      <c r="BO257" s="130">
        <f t="shared" ref="BO257" si="3652">G257/G281</f>
        <v>0</v>
      </c>
      <c r="BP257" s="131">
        <f t="shared" ref="BP257" si="3653">H257/H281</f>
        <v>0</v>
      </c>
      <c r="BQ257" s="132">
        <f t="shared" ref="BQ257" si="3654">I257/I281</f>
        <v>0</v>
      </c>
      <c r="BR257" s="129">
        <f t="shared" ref="BR257" si="3655">J257/J281</f>
        <v>0</v>
      </c>
      <c r="BS257" s="130">
        <f t="shared" ref="BS257" si="3656">K257/K281</f>
        <v>0</v>
      </c>
      <c r="BT257" s="131">
        <f t="shared" ref="BT257" si="3657">L257/L281</f>
        <v>0</v>
      </c>
      <c r="BU257" s="129">
        <f t="shared" ref="BU257" si="3658">M257/M281</f>
        <v>0</v>
      </c>
      <c r="BV257" s="133">
        <f t="shared" ref="BV257" si="3659">N257/N281</f>
        <v>0</v>
      </c>
      <c r="BW257" s="134">
        <f t="shared" ref="BW257" si="3660">O257/O281</f>
        <v>0</v>
      </c>
      <c r="BX257" s="129">
        <f t="shared" ref="BX257" si="3661">P257/P281</f>
        <v>0</v>
      </c>
      <c r="BY257" s="130">
        <f t="shared" ref="BY257" si="3662">Q257/Q281</f>
        <v>0</v>
      </c>
      <c r="BZ257" s="131">
        <f t="shared" ref="BZ257" si="3663">R257/R281</f>
        <v>0</v>
      </c>
      <c r="CA257" s="132">
        <f t="shared" ref="CA257" si="3664">S257/S281</f>
        <v>0</v>
      </c>
      <c r="CB257" s="129">
        <f t="shared" ref="CB257" si="3665">T257/T281</f>
        <v>0</v>
      </c>
      <c r="CC257" s="130">
        <f t="shared" ref="CC257" si="3666">U257/U281</f>
        <v>0</v>
      </c>
      <c r="CD257" s="131">
        <f t="shared" ref="CD257" si="3667">V257/V281</f>
        <v>0</v>
      </c>
      <c r="CE257" s="132">
        <f t="shared" ref="CE257" si="3668">W257/W281</f>
        <v>0</v>
      </c>
      <c r="CF257" s="129">
        <f t="shared" ref="CF257" si="3669">X257/X281</f>
        <v>0</v>
      </c>
      <c r="CG257" s="130">
        <f t="shared" ref="CG257" si="3670">Y257/Y281</f>
        <v>0</v>
      </c>
      <c r="CH257" s="131">
        <f t="shared" ref="CH257" si="3671">Z257/Z281</f>
        <v>0</v>
      </c>
      <c r="CI257" s="129">
        <f t="shared" ref="CI257" si="3672">AA257/AA281</f>
        <v>0</v>
      </c>
      <c r="CJ257" s="135">
        <f t="shared" ref="CJ257" si="3673">AB257/AB281</f>
        <v>0</v>
      </c>
      <c r="CK257" s="136">
        <f t="shared" ref="CK257" si="3674">AC257/AC281</f>
        <v>0</v>
      </c>
    </row>
    <row r="258" spans="1:89" x14ac:dyDescent="0.15">
      <c r="A258" s="137" t="s">
        <v>17</v>
      </c>
      <c r="B258" s="189">
        <v>152</v>
      </c>
      <c r="C258" s="190">
        <v>0</v>
      </c>
      <c r="D258" s="191">
        <v>58</v>
      </c>
      <c r="E258" s="192">
        <v>1</v>
      </c>
      <c r="F258" s="189">
        <v>375</v>
      </c>
      <c r="G258" s="193">
        <v>2</v>
      </c>
      <c r="H258" s="191">
        <v>191</v>
      </c>
      <c r="I258" s="192">
        <v>15</v>
      </c>
      <c r="J258" s="189">
        <v>10</v>
      </c>
      <c r="K258" s="193">
        <v>11</v>
      </c>
      <c r="L258" s="191">
        <v>10</v>
      </c>
      <c r="M258" s="189">
        <v>38</v>
      </c>
      <c r="N258" s="194">
        <v>63</v>
      </c>
      <c r="O258" s="195">
        <v>68</v>
      </c>
      <c r="P258" s="189">
        <v>21</v>
      </c>
      <c r="Q258" s="193">
        <v>24</v>
      </c>
      <c r="R258" s="191">
        <v>9</v>
      </c>
      <c r="S258" s="192">
        <v>0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77" si="3675">SUM(B258,D258,F258,H258,J258,L258,N258,P258,R258,T258,V258,X258,Z258)</f>
        <v>889</v>
      </c>
      <c r="AC258" s="173">
        <f t="shared" ref="AC258:AC277" si="3676">SUM(C258,E258,G258,I258,K258,M258,O258,Q258,S258,U258,W258,Y258,AA258)</f>
        <v>159</v>
      </c>
      <c r="AE258" s="277" t="str">
        <f>$AE$10</f>
        <v>08:00 - 08:59</v>
      </c>
      <c r="AF258" s="126">
        <f>SUMIF($A$9:$A$32,$AE258,B$257:B$280)</f>
        <v>1059</v>
      </c>
      <c r="AG258" s="190">
        <f t="shared" si="3646"/>
        <v>642</v>
      </c>
      <c r="AH258" s="191">
        <f t="shared" si="3646"/>
        <v>480</v>
      </c>
      <c r="AI258" s="192">
        <f t="shared" si="3646"/>
        <v>360</v>
      </c>
      <c r="AJ258" s="278">
        <f t="shared" si="3646"/>
        <v>1147</v>
      </c>
      <c r="AK258" s="193">
        <f t="shared" si="3646"/>
        <v>563</v>
      </c>
      <c r="AL258" s="191">
        <f t="shared" si="3646"/>
        <v>1134</v>
      </c>
      <c r="AM258" s="192">
        <f t="shared" si="3646"/>
        <v>967</v>
      </c>
      <c r="AN258" s="278">
        <f t="shared" si="3646"/>
        <v>116</v>
      </c>
      <c r="AO258" s="193">
        <f t="shared" si="3646"/>
        <v>364</v>
      </c>
      <c r="AP258" s="191">
        <f t="shared" si="3646"/>
        <v>424</v>
      </c>
      <c r="AQ258" s="278">
        <f t="shared" si="3646"/>
        <v>1074</v>
      </c>
      <c r="AR258" s="194">
        <f t="shared" si="3646"/>
        <v>1049</v>
      </c>
      <c r="AS258" s="195">
        <f t="shared" si="3646"/>
        <v>1383</v>
      </c>
      <c r="AT258" s="278">
        <f t="shared" si="3646"/>
        <v>649</v>
      </c>
      <c r="AU258" s="193">
        <f t="shared" si="3646"/>
        <v>579</v>
      </c>
      <c r="AV258" s="191">
        <f t="shared" si="3646"/>
        <v>904</v>
      </c>
      <c r="AW258" s="192">
        <f t="shared" si="3647"/>
        <v>549</v>
      </c>
      <c r="AX258" s="278">
        <f t="shared" si="3647"/>
        <v>135</v>
      </c>
      <c r="AY258" s="193">
        <f t="shared" si="3647"/>
        <v>267</v>
      </c>
      <c r="AZ258" s="191">
        <f t="shared" si="3647"/>
        <v>447</v>
      </c>
      <c r="BA258" s="192">
        <f t="shared" si="3647"/>
        <v>747</v>
      </c>
      <c r="BB258" s="278">
        <f t="shared" si="3647"/>
        <v>586</v>
      </c>
      <c r="BC258" s="193">
        <f t="shared" si="3647"/>
        <v>496</v>
      </c>
      <c r="BD258" s="191">
        <f t="shared" si="3647"/>
        <v>1190</v>
      </c>
      <c r="BE258" s="278">
        <f t="shared" si="3647"/>
        <v>1022</v>
      </c>
      <c r="BF258" s="172">
        <f>SUM(AF258,AH258,AJ258,AL258,AN258,AP258,AR258,AT258,AV258,AX258,AZ258,BB258,BD258)</f>
        <v>9320</v>
      </c>
      <c r="BG258" s="173">
        <f>SUM(AG258,AI258,AK258,AM258,AO258,AQ258,AS258,AU258,AW258,AY258,BA258,BC258,BE258)</f>
        <v>9013</v>
      </c>
      <c r="BI258" s="137" t="s">
        <v>17</v>
      </c>
      <c r="BJ258" s="129">
        <f>B258/B281</f>
        <v>1.2033884886390626E-2</v>
      </c>
      <c r="BK258" s="130">
        <f t="shared" ref="BK258" si="3677">C258/C281</f>
        <v>0</v>
      </c>
      <c r="BL258" s="131">
        <f t="shared" ref="BL258" si="3678">D258/D281</f>
        <v>1.1712439418416801E-2</v>
      </c>
      <c r="BM258" s="132">
        <f t="shared" ref="BM258" si="3679">E258/E281</f>
        <v>1.6795431642593214E-4</v>
      </c>
      <c r="BN258" s="129">
        <f t="shared" ref="BN258" si="3680">F258/F281</f>
        <v>2.6464361326746649E-2</v>
      </c>
      <c r="BO258" s="130">
        <f t="shared" ref="BO258" si="3681">G258/G281</f>
        <v>1.78746983644651E-4</v>
      </c>
      <c r="BP258" s="131">
        <f t="shared" ref="BP258" si="3682">H258/H281</f>
        <v>1.2007292386999434E-2</v>
      </c>
      <c r="BQ258" s="132">
        <f t="shared" ref="BQ258" si="3683">I258/I281</f>
        <v>9.2381597585760916E-4</v>
      </c>
      <c r="BR258" s="129">
        <f t="shared" ref="BR258" si="3684">J258/J281</f>
        <v>3.0506406345332522E-3</v>
      </c>
      <c r="BS258" s="130">
        <f t="shared" ref="BS258" si="3685">K258/K281</f>
        <v>3.4766118836915298E-3</v>
      </c>
      <c r="BT258" s="131">
        <f t="shared" ref="BT258" si="3686">L258/L281</f>
        <v>1.055297593921486E-3</v>
      </c>
      <c r="BU258" s="129">
        <f t="shared" ref="BU258" si="3687">M258/M281</f>
        <v>4.0606967300705283E-3</v>
      </c>
      <c r="BV258" s="133">
        <f t="shared" ref="BV258" si="3688">N258/N281</f>
        <v>3.821656050955414E-3</v>
      </c>
      <c r="BW258" s="134">
        <f t="shared" ref="BW258" si="3689">O258/O281</f>
        <v>4.1139814870833078E-3</v>
      </c>
      <c r="BX258" s="129">
        <f t="shared" ref="BX258" si="3690">P258/P281</f>
        <v>2.5044722719141325E-3</v>
      </c>
      <c r="BY258" s="130">
        <f t="shared" ref="BY258" si="3691">Q258/Q281</f>
        <v>2.8275212064090482E-3</v>
      </c>
      <c r="BZ258" s="131">
        <f t="shared" ref="BZ258" si="3692">R258/R281</f>
        <v>8.8713652045342532E-4</v>
      </c>
      <c r="CA258" s="132">
        <f t="shared" ref="CA258" si="3693">S258/S281</f>
        <v>0</v>
      </c>
      <c r="CB258" s="129">
        <f t="shared" ref="CB258" si="3694">T258/T281</f>
        <v>0</v>
      </c>
      <c r="CC258" s="130">
        <f t="shared" ref="CC258" si="3695">U258/U281</f>
        <v>0</v>
      </c>
      <c r="CD258" s="131">
        <f t="shared" ref="CD258" si="3696">V258/V281</f>
        <v>0</v>
      </c>
      <c r="CE258" s="132">
        <f t="shared" ref="CE258" si="3697">W258/W281</f>
        <v>0</v>
      </c>
      <c r="CF258" s="129">
        <f t="shared" ref="CF258" si="3698">X258/X281</f>
        <v>0</v>
      </c>
      <c r="CG258" s="130">
        <f t="shared" ref="CG258" si="3699">Y258/Y281</f>
        <v>0</v>
      </c>
      <c r="CH258" s="131">
        <f t="shared" ref="CH258" si="3700">Z258/Z281</f>
        <v>0</v>
      </c>
      <c r="CI258" s="129">
        <f t="shared" ref="CI258" si="3701">AA258/AA281</f>
        <v>0</v>
      </c>
      <c r="CJ258" s="135">
        <f t="shared" ref="CJ258" si="3702">AB258/AB281</f>
        <v>6.776482784379788E-3</v>
      </c>
      <c r="CK258" s="136">
        <f t="shared" ref="CK258" si="3703">AC258/AC281</f>
        <v>1.2148068915460136E-3</v>
      </c>
    </row>
    <row r="259" spans="1:89" ht="14" thickBot="1" x14ac:dyDescent="0.2">
      <c r="A259" s="146" t="s">
        <v>18</v>
      </c>
      <c r="B259" s="196">
        <v>706</v>
      </c>
      <c r="C259" s="197">
        <v>1</v>
      </c>
      <c r="D259" s="198">
        <v>237</v>
      </c>
      <c r="E259" s="199">
        <v>51</v>
      </c>
      <c r="F259" s="196">
        <v>1110</v>
      </c>
      <c r="G259" s="200">
        <v>152</v>
      </c>
      <c r="H259" s="198">
        <v>729</v>
      </c>
      <c r="I259" s="199">
        <v>243</v>
      </c>
      <c r="J259" s="196">
        <v>45</v>
      </c>
      <c r="K259" s="200">
        <v>114</v>
      </c>
      <c r="L259" s="198">
        <v>139</v>
      </c>
      <c r="M259" s="196">
        <v>344</v>
      </c>
      <c r="N259" s="201">
        <v>500</v>
      </c>
      <c r="O259" s="202">
        <v>692</v>
      </c>
      <c r="P259" s="196">
        <v>307</v>
      </c>
      <c r="Q259" s="200">
        <v>463</v>
      </c>
      <c r="R259" s="198">
        <v>269</v>
      </c>
      <c r="S259" s="199">
        <v>334</v>
      </c>
      <c r="T259" s="196">
        <v>30</v>
      </c>
      <c r="U259" s="200">
        <v>198</v>
      </c>
      <c r="V259" s="198">
        <v>153</v>
      </c>
      <c r="W259" s="199">
        <v>439</v>
      </c>
      <c r="X259" s="196">
        <v>294</v>
      </c>
      <c r="Y259" s="200">
        <v>259</v>
      </c>
      <c r="Z259" s="198">
        <v>653</v>
      </c>
      <c r="AA259" s="196">
        <v>462</v>
      </c>
      <c r="AB259" s="172">
        <f t="shared" si="3675"/>
        <v>5172</v>
      </c>
      <c r="AC259" s="173">
        <f t="shared" si="3676"/>
        <v>3752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5.589422848547225E-2</v>
      </c>
      <c r="BK259" s="130">
        <f t="shared" ref="BK259" si="3704">C259/C281</f>
        <v>7.4476800476651526E-5</v>
      </c>
      <c r="BL259" s="131">
        <f t="shared" ref="BL259" si="3705">D259/D281</f>
        <v>4.7859450726978996E-2</v>
      </c>
      <c r="BM259" s="132">
        <f t="shared" ref="BM259" si="3706">E259/E281</f>
        <v>8.5656701377225392E-3</v>
      </c>
      <c r="BN259" s="129">
        <f t="shared" ref="BN259" si="3707">F259/F281</f>
        <v>7.8334509527170082E-2</v>
      </c>
      <c r="BO259" s="130">
        <f t="shared" ref="BO259" si="3708">G259/G281</f>
        <v>1.3584770756993476E-2</v>
      </c>
      <c r="BP259" s="131">
        <f t="shared" ref="BP259" si="3709">H259/H281</f>
        <v>4.5828880367133965E-2</v>
      </c>
      <c r="BQ259" s="132">
        <f t="shared" ref="BQ259" si="3710">I259/I281</f>
        <v>1.4965818808893269E-2</v>
      </c>
      <c r="BR259" s="129">
        <f t="shared" ref="BR259" si="3711">J259/J281</f>
        <v>1.3727882855399633E-2</v>
      </c>
      <c r="BS259" s="130">
        <f t="shared" ref="BS259" si="3712">K259/K281</f>
        <v>3.6030341340075857E-2</v>
      </c>
      <c r="BT259" s="131">
        <f t="shared" ref="BT259" si="3713">L259/L281</f>
        <v>1.4668636555508653E-2</v>
      </c>
      <c r="BU259" s="129">
        <f t="shared" ref="BU259" si="3714">M259/M281</f>
        <v>3.6759991451164778E-2</v>
      </c>
      <c r="BV259" s="133">
        <f t="shared" ref="BV259" si="3715">N259/N281</f>
        <v>3.0330603579011222E-2</v>
      </c>
      <c r="BW259" s="134">
        <f t="shared" ref="BW259" si="3716">O259/O281</f>
        <v>4.186581160384778E-2</v>
      </c>
      <c r="BX259" s="129">
        <f t="shared" ref="BX259" si="3717">P259/P281</f>
        <v>3.6612999403697076E-2</v>
      </c>
      <c r="BY259" s="130">
        <f t="shared" ref="BY259" si="3718">Q259/Q281</f>
        <v>5.4547596606974551E-2</v>
      </c>
      <c r="BZ259" s="131">
        <f t="shared" ref="BZ259" si="3719">R259/R281</f>
        <v>2.6515524889107935E-2</v>
      </c>
      <c r="CA259" s="132">
        <f t="shared" ref="CA259" si="3720">S259/S281</f>
        <v>3.2774016288882345E-2</v>
      </c>
      <c r="CB259" s="129">
        <f t="shared" ref="CB259" si="3721">T259/T281</f>
        <v>1.1773940345368918E-2</v>
      </c>
      <c r="CC259" s="130">
        <f t="shared" ref="CC259" si="3722">U259/U281</f>
        <v>7.4548192771084335E-2</v>
      </c>
      <c r="CD259" s="131">
        <f t="shared" ref="CD259" si="3723">V259/V281</f>
        <v>1.5350657168656566E-2</v>
      </c>
      <c r="CE259" s="132">
        <f t="shared" ref="CE259" si="3724">W259/W281</f>
        <v>4.2284723560007703E-2</v>
      </c>
      <c r="CF259" s="129">
        <f t="shared" ref="CF259" si="3725">X259/X281</f>
        <v>3.9278557114228459E-2</v>
      </c>
      <c r="CG259" s="130">
        <f t="shared" ref="CG259" si="3726">Y259/Y281</f>
        <v>5.1155441437882677E-2</v>
      </c>
      <c r="CH259" s="131">
        <f t="shared" ref="CH259" si="3727">Z259/Z281</f>
        <v>4.1434010152284262E-2</v>
      </c>
      <c r="CI259" s="129">
        <f t="shared" ref="CI259" si="3728">AA259/AA281</f>
        <v>2.5319230558447963E-2</v>
      </c>
      <c r="CJ259" s="135">
        <f t="shared" ref="CJ259" si="3729">AB259/AB281</f>
        <v>3.9424037076279263E-2</v>
      </c>
      <c r="CK259" s="136">
        <f t="shared" ref="CK259" si="3730">AC259/AC281</f>
        <v>2.8666386522519769E-2</v>
      </c>
    </row>
    <row r="260" spans="1:89" ht="15" thickTop="1" thickBot="1" x14ac:dyDescent="0.2">
      <c r="A260" s="137" t="s">
        <v>19</v>
      </c>
      <c r="B260" s="189">
        <v>1200</v>
      </c>
      <c r="C260" s="190">
        <v>444</v>
      </c>
      <c r="D260" s="191">
        <v>391</v>
      </c>
      <c r="E260" s="192">
        <v>289</v>
      </c>
      <c r="F260" s="189">
        <v>1286</v>
      </c>
      <c r="G260" s="193">
        <v>504</v>
      </c>
      <c r="H260" s="191">
        <v>1126</v>
      </c>
      <c r="I260" s="192">
        <v>672</v>
      </c>
      <c r="J260" s="189">
        <v>126</v>
      </c>
      <c r="K260" s="193">
        <v>293</v>
      </c>
      <c r="L260" s="191">
        <v>276</v>
      </c>
      <c r="M260" s="189">
        <v>675</v>
      </c>
      <c r="N260" s="194">
        <v>1004</v>
      </c>
      <c r="O260" s="195">
        <v>1153</v>
      </c>
      <c r="P260" s="189">
        <v>591</v>
      </c>
      <c r="Q260" s="193">
        <v>658</v>
      </c>
      <c r="R260" s="191">
        <v>698</v>
      </c>
      <c r="S260" s="192">
        <v>544</v>
      </c>
      <c r="T260" s="189">
        <v>88</v>
      </c>
      <c r="U260" s="193">
        <v>384</v>
      </c>
      <c r="V260" s="191">
        <v>451</v>
      </c>
      <c r="W260" s="192">
        <v>761</v>
      </c>
      <c r="X260" s="189">
        <v>506</v>
      </c>
      <c r="Y260" s="193">
        <v>470</v>
      </c>
      <c r="Z260" s="191">
        <v>1060</v>
      </c>
      <c r="AA260" s="189">
        <v>942</v>
      </c>
      <c r="AB260" s="172">
        <f t="shared" si="3675"/>
        <v>8803</v>
      </c>
      <c r="AC260" s="173">
        <f t="shared" si="3676"/>
        <v>7789</v>
      </c>
      <c r="AE260" s="269" t="s">
        <v>13</v>
      </c>
      <c r="AF260" s="20">
        <f t="shared" ref="AF260:BG260" si="3731">SUM(AF257:AF259)</f>
        <v>2288</v>
      </c>
      <c r="AG260" s="21">
        <f t="shared" si="3731"/>
        <v>1239</v>
      </c>
      <c r="AH260" s="20">
        <f t="shared" si="3731"/>
        <v>822</v>
      </c>
      <c r="AI260" s="21">
        <f t="shared" si="3731"/>
        <v>751</v>
      </c>
      <c r="AJ260" s="20">
        <f t="shared" si="3731"/>
        <v>2365</v>
      </c>
      <c r="AK260" s="21">
        <f t="shared" si="3731"/>
        <v>1217</v>
      </c>
      <c r="AL260" s="20">
        <f t="shared" si="3731"/>
        <v>2398</v>
      </c>
      <c r="AM260" s="21">
        <f t="shared" si="3731"/>
        <v>1837</v>
      </c>
      <c r="AN260" s="20">
        <f t="shared" si="3731"/>
        <v>231</v>
      </c>
      <c r="AO260" s="21">
        <f t="shared" si="3731"/>
        <v>779</v>
      </c>
      <c r="AP260" s="20">
        <f t="shared" si="3731"/>
        <v>862</v>
      </c>
      <c r="AQ260" s="21">
        <f t="shared" si="3731"/>
        <v>2160</v>
      </c>
      <c r="AR260" s="20">
        <f t="shared" si="3731"/>
        <v>2291</v>
      </c>
      <c r="AS260" s="21">
        <f t="shared" si="3731"/>
        <v>3052</v>
      </c>
      <c r="AT260" s="20">
        <f t="shared" si="3731"/>
        <v>1389</v>
      </c>
      <c r="AU260" s="21">
        <f t="shared" si="3731"/>
        <v>1304</v>
      </c>
      <c r="AV260" s="20">
        <f t="shared" si="3731"/>
        <v>1779</v>
      </c>
      <c r="AW260" s="21">
        <f t="shared" si="3731"/>
        <v>1209</v>
      </c>
      <c r="AX260" s="20">
        <f t="shared" si="3731"/>
        <v>245</v>
      </c>
      <c r="AY260" s="21">
        <f t="shared" si="3731"/>
        <v>691</v>
      </c>
      <c r="AZ260" s="20">
        <f t="shared" si="3731"/>
        <v>953</v>
      </c>
      <c r="BA260" s="21">
        <f t="shared" si="3731"/>
        <v>1643</v>
      </c>
      <c r="BB260" s="20">
        <f t="shared" si="3731"/>
        <v>1208</v>
      </c>
      <c r="BC260" s="21">
        <f t="shared" si="3731"/>
        <v>1121</v>
      </c>
      <c r="BD260" s="20">
        <f t="shared" si="3731"/>
        <v>2486</v>
      </c>
      <c r="BE260" s="21">
        <f t="shared" si="3731"/>
        <v>2154</v>
      </c>
      <c r="BF260" s="174">
        <f t="shared" si="3731"/>
        <v>19317</v>
      </c>
      <c r="BG260" s="175">
        <f t="shared" si="3731"/>
        <v>19157</v>
      </c>
      <c r="BI260" s="137" t="s">
        <v>19</v>
      </c>
      <c r="BJ260" s="129">
        <f>B260/B281</f>
        <v>9.5004354366241786E-2</v>
      </c>
      <c r="BK260" s="130">
        <f t="shared" ref="BK260" si="3732">C260/C281</f>
        <v>3.3067699411633275E-2</v>
      </c>
      <c r="BL260" s="131">
        <f t="shared" ref="BL260" si="3733">D260/D281</f>
        <v>7.8957996768982228E-2</v>
      </c>
      <c r="BM260" s="132">
        <f t="shared" ref="BM260" si="3734">E260/E281</f>
        <v>4.8538797447094391E-2</v>
      </c>
      <c r="BN260" s="129">
        <f t="shared" ref="BN260" si="3735">F260/F281</f>
        <v>9.0755116443189843E-2</v>
      </c>
      <c r="BO260" s="130">
        <f t="shared" ref="BO260" si="3736">G260/G281</f>
        <v>4.5044239878452054E-2</v>
      </c>
      <c r="BP260" s="131">
        <f t="shared" ref="BP260" si="3737">H260/H281</f>
        <v>7.0786446218645882E-2</v>
      </c>
      <c r="BQ260" s="132">
        <f t="shared" ref="BQ260" si="3738">I260/I281</f>
        <v>4.1386955718420888E-2</v>
      </c>
      <c r="BR260" s="129">
        <f t="shared" ref="BR260" si="3739">J260/J281</f>
        <v>3.8438071995118978E-2</v>
      </c>
      <c r="BS260" s="130">
        <f t="shared" ref="BS260" si="3740">K260/K281</f>
        <v>9.2604298356510739E-2</v>
      </c>
      <c r="BT260" s="131">
        <f t="shared" ref="BT260" si="3741">L260/L281</f>
        <v>2.9126213592233011E-2</v>
      </c>
      <c r="BU260" s="129">
        <f t="shared" ref="BU260" si="3742">M260/M281</f>
        <v>7.2130797178884376E-2</v>
      </c>
      <c r="BV260" s="133">
        <f t="shared" ref="BV260" si="3743">N260/N281</f>
        <v>6.0903851986654538E-2</v>
      </c>
      <c r="BW260" s="134">
        <f t="shared" ref="BW260" si="3744">O260/O281</f>
        <v>6.9756186097162567E-2</v>
      </c>
      <c r="BX260" s="129">
        <f t="shared" ref="BX260" si="3745">P260/P281</f>
        <v>7.0483005366726303E-2</v>
      </c>
      <c r="BY260" s="130">
        <f t="shared" ref="BY260" si="3746">Q260/Q281</f>
        <v>7.7521206409048068E-2</v>
      </c>
      <c r="BZ260" s="131">
        <f t="shared" ref="BZ260" si="3747">R260/R281</f>
        <v>6.8802365697387874E-2</v>
      </c>
      <c r="CA260" s="132">
        <f t="shared" ref="CA260" si="3748">S260/S281</f>
        <v>5.3380433716023939E-2</v>
      </c>
      <c r="CB260" s="129">
        <f t="shared" ref="CB260" si="3749">T260/T281</f>
        <v>3.453689167974882E-2</v>
      </c>
      <c r="CC260" s="130">
        <f t="shared" ref="CC260" si="3750">U260/U281</f>
        <v>0.14457831325301204</v>
      </c>
      <c r="CD260" s="131">
        <f t="shared" ref="CD260" si="3751">V260/V281</f>
        <v>4.5249322765124909E-2</v>
      </c>
      <c r="CE260" s="132">
        <f t="shared" ref="CE260" si="3752">W260/W281</f>
        <v>7.3299942207667113E-2</v>
      </c>
      <c r="CF260" s="129">
        <f t="shared" ref="CF260" si="3753">X260/X281</f>
        <v>6.7601870407481626E-2</v>
      </c>
      <c r="CG260" s="130">
        <f t="shared" ref="CG260" si="3754">Y260/Y281</f>
        <v>9.2830337744420302E-2</v>
      </c>
      <c r="CH260" s="131">
        <f t="shared" ref="CH260" si="3755">Z260/Z281</f>
        <v>6.7258883248730958E-2</v>
      </c>
      <c r="CI260" s="129">
        <f t="shared" ref="CI260" si="3756">AA260/AA281</f>
        <v>5.1624924645147147E-2</v>
      </c>
      <c r="CJ260" s="135">
        <f t="shared" ref="CJ260" si="3757">AB260/AB281</f>
        <v>6.7101662486946309E-2</v>
      </c>
      <c r="CK260" s="136">
        <f t="shared" ref="CK260" si="3758">AC260/AC281</f>
        <v>5.9510257095923905E-2</v>
      </c>
    </row>
    <row r="261" spans="1:89" ht="14" thickTop="1" x14ac:dyDescent="0.15">
      <c r="A261" s="146" t="s">
        <v>20</v>
      </c>
      <c r="B261" s="196">
        <v>1229</v>
      </c>
      <c r="C261" s="197">
        <v>597</v>
      </c>
      <c r="D261" s="198">
        <v>342</v>
      </c>
      <c r="E261" s="199">
        <v>391</v>
      </c>
      <c r="F261" s="196">
        <v>1218</v>
      </c>
      <c r="G261" s="200">
        <v>654</v>
      </c>
      <c r="H261" s="198">
        <v>1264</v>
      </c>
      <c r="I261" s="199">
        <v>870</v>
      </c>
      <c r="J261" s="196">
        <v>115</v>
      </c>
      <c r="K261" s="200">
        <v>415</v>
      </c>
      <c r="L261" s="198">
        <v>438</v>
      </c>
      <c r="M261" s="196">
        <v>1086</v>
      </c>
      <c r="N261" s="201">
        <v>1242</v>
      </c>
      <c r="O261" s="202">
        <v>1669</v>
      </c>
      <c r="P261" s="196">
        <v>740</v>
      </c>
      <c r="Q261" s="200">
        <v>725</v>
      </c>
      <c r="R261" s="198">
        <v>875</v>
      </c>
      <c r="S261" s="199">
        <v>660</v>
      </c>
      <c r="T261" s="196">
        <v>110</v>
      </c>
      <c r="U261" s="200">
        <v>424</v>
      </c>
      <c r="V261" s="198">
        <v>506</v>
      </c>
      <c r="W261" s="199">
        <v>896</v>
      </c>
      <c r="X261" s="196">
        <v>622</v>
      </c>
      <c r="Y261" s="200">
        <v>625</v>
      </c>
      <c r="Z261" s="198">
        <v>1296</v>
      </c>
      <c r="AA261" s="196">
        <v>1132</v>
      </c>
      <c r="AB261" s="172">
        <f t="shared" si="3675"/>
        <v>9997</v>
      </c>
      <c r="AC261" s="173">
        <f t="shared" si="3676"/>
        <v>10144</v>
      </c>
      <c r="BI261" s="146" t="s">
        <v>20</v>
      </c>
      <c r="BJ261" s="129">
        <f>B261/B281</f>
        <v>9.7300292930092624E-2</v>
      </c>
      <c r="BK261" s="130">
        <f t="shared" ref="BK261" si="3759">C261/C281</f>
        <v>4.4462649884560959E-2</v>
      </c>
      <c r="BL261" s="131">
        <f t="shared" ref="BL261" si="3760">D261/D281</f>
        <v>6.9063004846526652E-2</v>
      </c>
      <c r="BM261" s="132">
        <f t="shared" ref="BM261" si="3761">E261/E281</f>
        <v>6.5670137722539476E-2</v>
      </c>
      <c r="BN261" s="129">
        <f t="shared" ref="BN261" si="3762">F261/F281</f>
        <v>8.5956245589273117E-2</v>
      </c>
      <c r="BO261" s="130">
        <f t="shared" ref="BO261" si="3763">G261/G281</f>
        <v>5.8450263651800873E-2</v>
      </c>
      <c r="BP261" s="131">
        <f t="shared" ref="BP261" si="3764">H261/H281</f>
        <v>7.9461872131765893E-2</v>
      </c>
      <c r="BQ261" s="132">
        <f t="shared" ref="BQ261" si="3765">I261/I281</f>
        <v>5.3581326599741332E-2</v>
      </c>
      <c r="BR261" s="129">
        <f t="shared" ref="BR261" si="3766">J261/J281</f>
        <v>3.5082367297132398E-2</v>
      </c>
      <c r="BS261" s="130">
        <f t="shared" ref="BS261" si="3767">K261/K281</f>
        <v>0.13116308470290772</v>
      </c>
      <c r="BT261" s="131">
        <f t="shared" ref="BT261" si="3768">L261/L281</f>
        <v>4.6222034613761079E-2</v>
      </c>
      <c r="BU261" s="129">
        <f t="shared" ref="BU261" si="3769">M261/M281</f>
        <v>0.11605043812780509</v>
      </c>
      <c r="BV261" s="133">
        <f t="shared" ref="BV261" si="3770">N261/N281</f>
        <v>7.5341219290263869E-2</v>
      </c>
      <c r="BW261" s="134">
        <f t="shared" ref="BW261" si="3771">O261/O281</f>
        <v>0.10097404561679472</v>
      </c>
      <c r="BX261" s="129">
        <f t="shared" ref="BX261" si="3772">P261/P281</f>
        <v>8.825283243887895E-2</v>
      </c>
      <c r="BY261" s="130">
        <f t="shared" ref="BY261" si="3773">Q261/Q281</f>
        <v>8.5414703110273327E-2</v>
      </c>
      <c r="BZ261" s="131">
        <f t="shared" ref="BZ261" si="3774">R261/R281</f>
        <v>8.6249383932971907E-2</v>
      </c>
      <c r="CA261" s="132">
        <f t="shared" ref="CA261" si="3775">S261/S281</f>
        <v>6.4763026199587875E-2</v>
      </c>
      <c r="CB261" s="129">
        <f t="shared" ref="CB261" si="3776">T261/T281</f>
        <v>4.3171114599686027E-2</v>
      </c>
      <c r="CC261" s="130">
        <f t="shared" ref="CC261" si="3777">U261/U281</f>
        <v>0.15963855421686746</v>
      </c>
      <c r="CD261" s="131">
        <f t="shared" ref="CD261" si="3778">V261/V281</f>
        <v>5.0767532858432829E-2</v>
      </c>
      <c r="CE261" s="132">
        <f t="shared" ref="CE261" si="3779">W261/W281</f>
        <v>8.6303217106530536E-2</v>
      </c>
      <c r="CF261" s="129">
        <f t="shared" ref="CF261" si="3780">X261/X281</f>
        <v>8.3099532398129589E-2</v>
      </c>
      <c r="CG261" s="130">
        <f t="shared" ref="CG261" si="3781">Y261/Y281</f>
        <v>0.12344459806438871</v>
      </c>
      <c r="CH261" s="131">
        <f t="shared" ref="CH261" si="3782">Z261/Z281</f>
        <v>8.223350253807106E-2</v>
      </c>
      <c r="CI261" s="129">
        <f t="shared" ref="CI261" si="3783">AA261/AA281</f>
        <v>6.2037595221132238E-2</v>
      </c>
      <c r="CJ261" s="135">
        <f t="shared" ref="CJ261" si="3784">AB261/AB281</f>
        <v>7.6203035315460896E-2</v>
      </c>
      <c r="CK261" s="136">
        <f t="shared" ref="CK261" si="3785">AC261/AC281</f>
        <v>7.7503151621652597E-2</v>
      </c>
    </row>
    <row r="262" spans="1:89" ht="14" thickBot="1" x14ac:dyDescent="0.2">
      <c r="A262" s="137" t="s">
        <v>21</v>
      </c>
      <c r="B262" s="189">
        <v>1059</v>
      </c>
      <c r="C262" s="190">
        <v>642</v>
      </c>
      <c r="D262" s="191">
        <v>480</v>
      </c>
      <c r="E262" s="192">
        <v>360</v>
      </c>
      <c r="F262" s="189">
        <v>1147</v>
      </c>
      <c r="G262" s="193">
        <v>563</v>
      </c>
      <c r="H262" s="191">
        <v>1134</v>
      </c>
      <c r="I262" s="192">
        <v>967</v>
      </c>
      <c r="J262" s="189">
        <v>116</v>
      </c>
      <c r="K262" s="193">
        <v>364</v>
      </c>
      <c r="L262" s="191">
        <v>424</v>
      </c>
      <c r="M262" s="189">
        <v>1074</v>
      </c>
      <c r="N262" s="194">
        <v>1049</v>
      </c>
      <c r="O262" s="195">
        <v>1383</v>
      </c>
      <c r="P262" s="189">
        <v>649</v>
      </c>
      <c r="Q262" s="193">
        <v>579</v>
      </c>
      <c r="R262" s="191">
        <v>904</v>
      </c>
      <c r="S262" s="192">
        <v>549</v>
      </c>
      <c r="T262" s="189">
        <v>135</v>
      </c>
      <c r="U262" s="193">
        <v>267</v>
      </c>
      <c r="V262" s="191">
        <v>447</v>
      </c>
      <c r="W262" s="192">
        <v>747</v>
      </c>
      <c r="X262" s="189">
        <v>586</v>
      </c>
      <c r="Y262" s="193">
        <v>496</v>
      </c>
      <c r="Z262" s="191">
        <v>1190</v>
      </c>
      <c r="AA262" s="189">
        <v>1022</v>
      </c>
      <c r="AB262" s="172">
        <f t="shared" si="3675"/>
        <v>9320</v>
      </c>
      <c r="AC262" s="173">
        <f t="shared" si="3676"/>
        <v>9013</v>
      </c>
      <c r="AE262" s="272" t="s">
        <v>85</v>
      </c>
      <c r="BI262" s="137" t="s">
        <v>21</v>
      </c>
      <c r="BJ262" s="129">
        <f>B262/B281</f>
        <v>8.3841342728208382E-2</v>
      </c>
      <c r="BK262" s="130">
        <f t="shared" ref="BK262" si="3786">C262/C281</f>
        <v>4.7814105906010276E-2</v>
      </c>
      <c r="BL262" s="131">
        <f t="shared" ref="BL262" si="3787">D262/D281</f>
        <v>9.6930533117932149E-2</v>
      </c>
      <c r="BM262" s="132">
        <f t="shared" ref="BM262" si="3788">E262/E281</f>
        <v>6.046355391333557E-2</v>
      </c>
      <c r="BN262" s="129">
        <f t="shared" ref="BN262" si="3789">F262/F281</f>
        <v>8.0945659844742418E-2</v>
      </c>
      <c r="BO262" s="130">
        <f t="shared" ref="BO262" si="3790">G262/G281</f>
        <v>5.0317275895969259E-2</v>
      </c>
      <c r="BP262" s="131">
        <f t="shared" ref="BP262" si="3791">H262/H281</f>
        <v>7.1289369459986165E-2</v>
      </c>
      <c r="BQ262" s="132">
        <f t="shared" ref="BQ262" si="3792">I262/I281</f>
        <v>5.9555336576953874E-2</v>
      </c>
      <c r="BR262" s="129">
        <f t="shared" ref="BR262" si="3793">J262/J281</f>
        <v>3.5387431360585725E-2</v>
      </c>
      <c r="BS262" s="130">
        <f t="shared" ref="BS262" si="3794">K262/K281</f>
        <v>0.11504424778761062</v>
      </c>
      <c r="BT262" s="131">
        <f t="shared" ref="BT262" si="3795">L262/L281</f>
        <v>4.4744617982271001E-2</v>
      </c>
      <c r="BU262" s="129">
        <f t="shared" ref="BU262" si="3796">M262/M281</f>
        <v>0.11476811284462492</v>
      </c>
      <c r="BV262" s="133">
        <f t="shared" ref="BV262" si="3797">N262/N281</f>
        <v>6.363360630876555E-2</v>
      </c>
      <c r="BW262" s="134">
        <f t="shared" ref="BW262" si="3798">O262/O281</f>
        <v>8.3671123479944334E-2</v>
      </c>
      <c r="BX262" s="129">
        <f t="shared" ref="BX262" si="3799">P262/P281</f>
        <v>7.7400119260584377E-2</v>
      </c>
      <c r="BY262" s="130">
        <f t="shared" ref="BY262" si="3800">Q262/Q281</f>
        <v>6.8213949104618282E-2</v>
      </c>
      <c r="BZ262" s="131">
        <f t="shared" ref="BZ262" si="3801">R262/R281</f>
        <v>8.9107934943321837E-2</v>
      </c>
      <c r="CA262" s="132">
        <f t="shared" ref="CA262" si="3802">S262/S281</f>
        <v>5.3871062702384453E-2</v>
      </c>
      <c r="CB262" s="129">
        <f t="shared" ref="CB262" si="3803">T262/T281</f>
        <v>5.2982731554160126E-2</v>
      </c>
      <c r="CC262" s="130">
        <f t="shared" ref="CC262" si="3804">U262/U281</f>
        <v>0.10052710843373494</v>
      </c>
      <c r="CD262" s="131">
        <f t="shared" ref="CD262" si="3805">V262/V281</f>
        <v>4.4847998394702521E-2</v>
      </c>
      <c r="CE262" s="132">
        <f t="shared" ref="CE262" si="3806">W262/W281</f>
        <v>7.195145444037758E-2</v>
      </c>
      <c r="CF262" s="129">
        <f t="shared" ref="CF262" si="3807">X262/X281</f>
        <v>7.8289913159652641E-2</v>
      </c>
      <c r="CG262" s="130">
        <f t="shared" ref="CG262" si="3808">Y262/Y281</f>
        <v>9.7965633023898879E-2</v>
      </c>
      <c r="CH262" s="131">
        <f t="shared" ref="CH262" si="3809">Z262/Z281</f>
        <v>7.5507614213197974E-2</v>
      </c>
      <c r="CI262" s="129">
        <f t="shared" ref="CI262" si="3810">AA262/AA281</f>
        <v>5.6009206992930348E-2</v>
      </c>
      <c r="CJ262" s="135">
        <f t="shared" ref="CJ262" si="3811">AB262/AB281</f>
        <v>7.1042541676512513E-2</v>
      </c>
      <c r="CK262" s="136">
        <f t="shared" ref="CK262" si="3812">AC262/AC281</f>
        <v>6.88619780723536E-2</v>
      </c>
    </row>
    <row r="263" spans="1:89" ht="15" thickTop="1" thickBot="1" x14ac:dyDescent="0.2">
      <c r="A263" s="146" t="s">
        <v>22</v>
      </c>
      <c r="B263" s="196">
        <v>1055</v>
      </c>
      <c r="C263" s="197">
        <v>817</v>
      </c>
      <c r="D263" s="198">
        <v>445</v>
      </c>
      <c r="E263" s="199">
        <v>357</v>
      </c>
      <c r="F263" s="196">
        <v>1366</v>
      </c>
      <c r="G263" s="200">
        <v>487</v>
      </c>
      <c r="H263" s="198">
        <v>1202</v>
      </c>
      <c r="I263" s="199">
        <v>880</v>
      </c>
      <c r="J263" s="196">
        <v>225</v>
      </c>
      <c r="K263" s="200">
        <v>415</v>
      </c>
      <c r="L263" s="198">
        <v>407</v>
      </c>
      <c r="M263" s="196">
        <v>1112</v>
      </c>
      <c r="N263" s="201">
        <v>1012</v>
      </c>
      <c r="O263" s="202">
        <v>1333</v>
      </c>
      <c r="P263" s="196">
        <v>525</v>
      </c>
      <c r="Q263" s="200">
        <v>526</v>
      </c>
      <c r="R263" s="198">
        <v>880</v>
      </c>
      <c r="S263" s="199">
        <v>627</v>
      </c>
      <c r="T263" s="196">
        <v>131</v>
      </c>
      <c r="U263" s="200">
        <v>243</v>
      </c>
      <c r="V263" s="198">
        <v>467</v>
      </c>
      <c r="W263" s="199">
        <v>1020</v>
      </c>
      <c r="X263" s="196">
        <v>534</v>
      </c>
      <c r="Y263" s="200">
        <v>406</v>
      </c>
      <c r="Z263" s="198">
        <v>1044</v>
      </c>
      <c r="AA263" s="196">
        <v>1295</v>
      </c>
      <c r="AB263" s="172">
        <f t="shared" si="3675"/>
        <v>9293</v>
      </c>
      <c r="AC263" s="173">
        <f t="shared" si="3676"/>
        <v>9518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8.3524661546987566E-2</v>
      </c>
      <c r="BK263" s="130">
        <f t="shared" ref="BK263" si="3813">C263/C281</f>
        <v>6.0847545989424295E-2</v>
      </c>
      <c r="BL263" s="131">
        <f t="shared" ref="BL263" si="3814">D263/D281</f>
        <v>8.9862681744749595E-2</v>
      </c>
      <c r="BM263" s="132">
        <f t="shared" ref="BM263" si="3815">E263/E281</f>
        <v>5.9959690964057774E-2</v>
      </c>
      <c r="BN263" s="129">
        <f t="shared" ref="BN263" si="3816">F263/F281</f>
        <v>9.6400846859562461E-2</v>
      </c>
      <c r="BO263" s="130">
        <f t="shared" ref="BO263" si="3817">G263/G281</f>
        <v>4.352489051747252E-2</v>
      </c>
      <c r="BP263" s="131">
        <f t="shared" ref="BP263" si="3818">H263/H281</f>
        <v>7.5564217011378637E-2</v>
      </c>
      <c r="BQ263" s="132">
        <f t="shared" ref="BQ263" si="3819">I263/I281</f>
        <v>5.4197203916979735E-2</v>
      </c>
      <c r="BR263" s="129">
        <f t="shared" ref="BR263" si="3820">J263/J281</f>
        <v>6.863941427699817E-2</v>
      </c>
      <c r="BS263" s="130">
        <f t="shared" ref="BS263" si="3821">K263/K281</f>
        <v>0.13116308470290772</v>
      </c>
      <c r="BT263" s="131">
        <f t="shared" ref="BT263" si="3822">L263/L281</f>
        <v>4.2950612072604477E-2</v>
      </c>
      <c r="BU263" s="129">
        <f t="shared" ref="BU263" si="3823">M263/M281</f>
        <v>0.11882880957469545</v>
      </c>
      <c r="BV263" s="133">
        <f t="shared" ref="BV263" si="3824">N263/N281</f>
        <v>6.1389141643918711E-2</v>
      </c>
      <c r="BW263" s="134">
        <f t="shared" ref="BW263" si="3825">O263/O281</f>
        <v>8.064613709238308E-2</v>
      </c>
      <c r="BX263" s="129">
        <f t="shared" ref="BX263" si="3826">P263/P281</f>
        <v>6.2611806797853303E-2</v>
      </c>
      <c r="BY263" s="130">
        <f t="shared" ref="BY263" si="3827">Q263/Q281</f>
        <v>6.1969839773798302E-2</v>
      </c>
      <c r="BZ263" s="131">
        <f t="shared" ref="BZ263" si="3828">R263/R281</f>
        <v>8.6742237555446036E-2</v>
      </c>
      <c r="CA263" s="132">
        <f t="shared" ref="CA263" si="3829">S263/S281</f>
        <v>6.1524874889608477E-2</v>
      </c>
      <c r="CB263" s="129">
        <f t="shared" ref="CB263" si="3830">T263/T281</f>
        <v>5.1412872841444267E-2</v>
      </c>
      <c r="CC263" s="130">
        <f t="shared" ref="CC263" si="3831">U263/U281</f>
        <v>9.1490963855421686E-2</v>
      </c>
      <c r="CD263" s="131">
        <f t="shared" ref="CD263" si="3832">V263/V281</f>
        <v>4.6854620246814485E-2</v>
      </c>
      <c r="CE263" s="132">
        <f t="shared" ref="CE263" si="3833">W263/W281</f>
        <v>9.8246965902523603E-2</v>
      </c>
      <c r="CF263" s="129">
        <f t="shared" ref="CF263" si="3834">X263/X281</f>
        <v>7.1342685370741482E-2</v>
      </c>
      <c r="CG263" s="130">
        <f t="shared" ref="CG263" si="3835">Y263/Y281</f>
        <v>8.0189610902626898E-2</v>
      </c>
      <c r="CH263" s="131">
        <f t="shared" ref="CH263" si="3836">Z263/Z281</f>
        <v>6.6243654822335019E-2</v>
      </c>
      <c r="CI263" s="129">
        <f t="shared" ref="CI263" si="3837">AA263/AA281</f>
        <v>7.097057050474051E-2</v>
      </c>
      <c r="CJ263" s="135">
        <f t="shared" ref="CJ263" si="3838">AB263/AB281</f>
        <v>7.0836731738179268E-2</v>
      </c>
      <c r="CK263" s="136">
        <f t="shared" ref="CK263" si="3839">AC263/AC281</f>
        <v>7.2720327004622373E-2</v>
      </c>
    </row>
    <row r="264" spans="1:89" ht="15" thickTop="1" thickBot="1" x14ac:dyDescent="0.2">
      <c r="A264" s="137" t="s">
        <v>23</v>
      </c>
      <c r="B264" s="189">
        <v>897</v>
      </c>
      <c r="C264" s="190">
        <v>659</v>
      </c>
      <c r="D264" s="191">
        <v>258</v>
      </c>
      <c r="E264" s="192">
        <v>297</v>
      </c>
      <c r="F264" s="189">
        <v>1126</v>
      </c>
      <c r="G264" s="193">
        <v>375</v>
      </c>
      <c r="H264" s="191">
        <v>1015</v>
      </c>
      <c r="I264" s="192">
        <v>897</v>
      </c>
      <c r="J264" s="189">
        <v>169</v>
      </c>
      <c r="K264" s="193">
        <v>270</v>
      </c>
      <c r="L264" s="191">
        <v>418</v>
      </c>
      <c r="M264" s="189">
        <v>737</v>
      </c>
      <c r="N264" s="194">
        <v>814</v>
      </c>
      <c r="O264" s="195">
        <v>1276</v>
      </c>
      <c r="P264" s="189">
        <v>436</v>
      </c>
      <c r="Q264" s="193">
        <v>431</v>
      </c>
      <c r="R264" s="191">
        <v>635</v>
      </c>
      <c r="S264" s="192">
        <v>612</v>
      </c>
      <c r="T264" s="189">
        <v>85</v>
      </c>
      <c r="U264" s="193">
        <v>157</v>
      </c>
      <c r="V264" s="191">
        <v>420</v>
      </c>
      <c r="W264" s="192">
        <v>686</v>
      </c>
      <c r="X264" s="189">
        <v>396</v>
      </c>
      <c r="Y264" s="193">
        <v>256</v>
      </c>
      <c r="Z264" s="191">
        <v>1013</v>
      </c>
      <c r="AA264" s="189">
        <v>1210</v>
      </c>
      <c r="AB264" s="172">
        <f t="shared" si="3675"/>
        <v>7682</v>
      </c>
      <c r="AC264" s="173">
        <f t="shared" si="3676"/>
        <v>7863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7.1015754888765742E-2</v>
      </c>
      <c r="BK264" s="130">
        <f t="shared" ref="BK264" si="3840">C264/C281</f>
        <v>4.9080211514113355E-2</v>
      </c>
      <c r="BL264" s="131">
        <f t="shared" ref="BL264" si="3841">D264/D281</f>
        <v>5.2100161550888528E-2</v>
      </c>
      <c r="BM264" s="132">
        <f t="shared" ref="BM264" si="3842">E264/E281</f>
        <v>4.9882431978501847E-2</v>
      </c>
      <c r="BN264" s="129">
        <f t="shared" ref="BN264" si="3843">F264/F281</f>
        <v>7.9463655610444606E-2</v>
      </c>
      <c r="BO264" s="130">
        <f t="shared" ref="BO264" si="3844">G264/G281</f>
        <v>3.351505943337206E-2</v>
      </c>
      <c r="BP264" s="131">
        <f t="shared" ref="BP264" si="3845">H264/H281</f>
        <v>6.3808386245049351E-2</v>
      </c>
      <c r="BQ264" s="132">
        <f t="shared" ref="BQ264" si="3846">I264/I281</f>
        <v>5.5244195356285025E-2</v>
      </c>
      <c r="BR264" s="129">
        <f t="shared" ref="BR264" si="3847">J264/J281</f>
        <v>5.1555826723611961E-2</v>
      </c>
      <c r="BS264" s="130">
        <f t="shared" ref="BS264" si="3848">K264/K281</f>
        <v>8.5335018963337547E-2</v>
      </c>
      <c r="BT264" s="131">
        <f t="shared" ref="BT264" si="3849">L264/L281</f>
        <v>4.4111439425918109E-2</v>
      </c>
      <c r="BU264" s="129">
        <f t="shared" ref="BU264" si="3850">M264/M281</f>
        <v>7.8756144475315232E-2</v>
      </c>
      <c r="BV264" s="133">
        <f t="shared" ref="BV264" si="3851">N264/N281</f>
        <v>4.9378222626630268E-2</v>
      </c>
      <c r="BW264" s="134">
        <f t="shared" ref="BW264" si="3852">O264/O281</f>
        <v>7.7197652610563258E-2</v>
      </c>
      <c r="BX264" s="129">
        <f t="shared" ref="BX264" si="3853">P264/P281</f>
        <v>5.1997614788312461E-2</v>
      </c>
      <c r="BY264" s="130">
        <f t="shared" ref="BY264" si="3854">Q264/Q281</f>
        <v>5.0777568331762488E-2</v>
      </c>
      <c r="BZ264" s="131">
        <f t="shared" ref="BZ264" si="3855">R264/R281</f>
        <v>6.2592410054213898E-2</v>
      </c>
      <c r="CA264" s="132">
        <f t="shared" ref="CA264" si="3856">S264/S281</f>
        <v>6.0052987930526935E-2</v>
      </c>
      <c r="CB264" s="129">
        <f t="shared" ref="CB264" si="3857">T264/T281</f>
        <v>3.3359497645211934E-2</v>
      </c>
      <c r="CC264" s="130">
        <f t="shared" ref="CC264" si="3858">U264/U281</f>
        <v>5.911144578313253E-2</v>
      </c>
      <c r="CD264" s="131">
        <f t="shared" ref="CD264" si="3859">V264/V281</f>
        <v>4.2139058894351357E-2</v>
      </c>
      <c r="CE264" s="132">
        <f t="shared" ref="CE264" si="3860">W264/W281</f>
        <v>6.6075900597187445E-2</v>
      </c>
      <c r="CF264" s="129">
        <f t="shared" ref="CF264" si="3861">X264/X281</f>
        <v>5.2905811623246493E-2</v>
      </c>
      <c r="CG264" s="130">
        <f t="shared" ref="CG264" si="3862">Y264/Y281</f>
        <v>5.0562907367173615E-2</v>
      </c>
      <c r="CH264" s="131">
        <f t="shared" ref="CH264" si="3863">Z264/Z281</f>
        <v>6.427664974619289E-2</v>
      </c>
      <c r="CI264" s="129">
        <f t="shared" ref="CI264" si="3864">AA264/AA281</f>
        <v>6.6312270510220858E-2</v>
      </c>
      <c r="CJ264" s="135">
        <f t="shared" ref="CJ264" si="3865">AB264/AB281</f>
        <v>5.8556738750962352E-2</v>
      </c>
      <c r="CK264" s="136">
        <f t="shared" ref="CK264" si="3866">AC264/AC281</f>
        <v>6.0075638919662298E-2</v>
      </c>
    </row>
    <row r="265" spans="1:89" ht="14" thickTop="1" x14ac:dyDescent="0.15">
      <c r="A265" s="146" t="s">
        <v>24</v>
      </c>
      <c r="B265" s="203">
        <v>712</v>
      </c>
      <c r="C265" s="197">
        <v>684</v>
      </c>
      <c r="D265" s="198">
        <v>287</v>
      </c>
      <c r="E265" s="199">
        <v>294</v>
      </c>
      <c r="F265" s="196">
        <v>968</v>
      </c>
      <c r="G265" s="200">
        <v>396</v>
      </c>
      <c r="H265" s="198">
        <v>936</v>
      </c>
      <c r="I265" s="199">
        <v>848</v>
      </c>
      <c r="J265" s="196">
        <v>192</v>
      </c>
      <c r="K265" s="200">
        <v>223</v>
      </c>
      <c r="L265" s="198">
        <v>450</v>
      </c>
      <c r="M265" s="196">
        <v>693</v>
      </c>
      <c r="N265" s="201">
        <v>841</v>
      </c>
      <c r="O265" s="204">
        <v>905</v>
      </c>
      <c r="P265" s="196">
        <v>387</v>
      </c>
      <c r="Q265" s="200">
        <v>380</v>
      </c>
      <c r="R265" s="198">
        <v>634</v>
      </c>
      <c r="S265" s="199">
        <v>479</v>
      </c>
      <c r="T265" s="196">
        <v>138</v>
      </c>
      <c r="U265" s="200">
        <v>156</v>
      </c>
      <c r="V265" s="198">
        <v>363</v>
      </c>
      <c r="W265" s="205">
        <v>757</v>
      </c>
      <c r="X265" s="196">
        <v>319</v>
      </c>
      <c r="Y265" s="200">
        <v>244</v>
      </c>
      <c r="Z265" s="198">
        <v>896</v>
      </c>
      <c r="AA265" s="196">
        <v>1241</v>
      </c>
      <c r="AB265" s="172">
        <f t="shared" si="3675"/>
        <v>7123</v>
      </c>
      <c r="AC265" s="173">
        <f t="shared" si="3676"/>
        <v>7300</v>
      </c>
      <c r="AE265" s="275" t="str">
        <f>$AE$17</f>
        <v>17:00 - 17:59</v>
      </c>
      <c r="AF265" s="126">
        <f t="shared" ref="AF265:AU266" si="3867">SUMIF($A$9:$A$32,$AE265,B$257:B$280)</f>
        <v>630</v>
      </c>
      <c r="AG265" s="186">
        <f t="shared" si="3867"/>
        <v>1348</v>
      </c>
      <c r="AH265" s="127">
        <f t="shared" si="3867"/>
        <v>392</v>
      </c>
      <c r="AI265" s="180">
        <f t="shared" si="3867"/>
        <v>536</v>
      </c>
      <c r="AJ265" s="126">
        <f t="shared" si="3867"/>
        <v>737</v>
      </c>
      <c r="AK265" s="128">
        <f t="shared" si="3867"/>
        <v>1303</v>
      </c>
      <c r="AL265" s="127">
        <f t="shared" si="3867"/>
        <v>1109</v>
      </c>
      <c r="AM265" s="180">
        <f t="shared" si="3867"/>
        <v>1490</v>
      </c>
      <c r="AN265" s="126">
        <f t="shared" si="3867"/>
        <v>413</v>
      </c>
      <c r="AO265" s="128">
        <f t="shared" si="3867"/>
        <v>99</v>
      </c>
      <c r="AP265" s="127">
        <f t="shared" si="3867"/>
        <v>1197</v>
      </c>
      <c r="AQ265" s="126">
        <f t="shared" si="3867"/>
        <v>339</v>
      </c>
      <c r="AR265" s="179">
        <f t="shared" si="3867"/>
        <v>1545</v>
      </c>
      <c r="AS265" s="181">
        <f t="shared" si="3867"/>
        <v>850</v>
      </c>
      <c r="AT265" s="126">
        <f t="shared" si="3867"/>
        <v>839</v>
      </c>
      <c r="AU265" s="128">
        <f t="shared" si="3867"/>
        <v>672</v>
      </c>
      <c r="AV265" s="127">
        <f t="shared" ref="AP265:BE266" si="3868">SUMIF($A$9:$A$32,$AE265,R$257:R$280)</f>
        <v>642</v>
      </c>
      <c r="AW265" s="180">
        <f t="shared" si="3868"/>
        <v>873</v>
      </c>
      <c r="AX265" s="126">
        <f t="shared" si="3868"/>
        <v>360</v>
      </c>
      <c r="AY265" s="128">
        <f t="shared" si="3868"/>
        <v>75</v>
      </c>
      <c r="AZ265" s="127">
        <f t="shared" si="3868"/>
        <v>1080</v>
      </c>
      <c r="BA265" s="180">
        <f t="shared" si="3868"/>
        <v>620</v>
      </c>
      <c r="BB265" s="126">
        <f t="shared" si="3868"/>
        <v>812</v>
      </c>
      <c r="BC265" s="128">
        <f t="shared" si="3868"/>
        <v>296</v>
      </c>
      <c r="BD265" s="184">
        <f t="shared" si="3868"/>
        <v>1168</v>
      </c>
      <c r="BE265" s="185">
        <f t="shared" si="3868"/>
        <v>1442</v>
      </c>
      <c r="BF265" s="170">
        <f>AF265+AH265+AJ265+AL265+AN265+AP265+AR265+AT265+AV265+AX265+AZ265+BB265+BD265</f>
        <v>10924</v>
      </c>
      <c r="BG265" s="171">
        <f>AG265+AI265+AK265+AM265+AO265+AQ265+AS265+AU265+AW265+AY265+BA265+BC265+BE265</f>
        <v>9943</v>
      </c>
      <c r="BI265" s="146" t="s">
        <v>24</v>
      </c>
      <c r="BJ265" s="129">
        <f>B265/B281</f>
        <v>5.6369250257303459E-2</v>
      </c>
      <c r="BK265" s="130">
        <f t="shared" ref="BK265" si="3869">C265/C281</f>
        <v>5.0942131526029645E-2</v>
      </c>
      <c r="BL265" s="131">
        <f t="shared" ref="BL265" si="3870">D265/D281</f>
        <v>5.7956381260096931E-2</v>
      </c>
      <c r="BM265" s="132">
        <f t="shared" ref="BM265" si="3871">E265/E281</f>
        <v>4.9378569029224051E-2</v>
      </c>
      <c r="BN265" s="129">
        <f t="shared" ref="BN265" si="3872">F265/F281</f>
        <v>6.8313338038108684E-2</v>
      </c>
      <c r="BO265" s="130">
        <f t="shared" ref="BO265" si="3873">G265/G281</f>
        <v>3.5391902761640899E-2</v>
      </c>
      <c r="BP265" s="131">
        <f t="shared" ref="BP265" si="3874">H265/H281</f>
        <v>5.884201923681398E-2</v>
      </c>
      <c r="BQ265" s="132">
        <f t="shared" ref="BQ265" si="3875">I265/I281</f>
        <v>5.2226396501816839E-2</v>
      </c>
      <c r="BR265" s="129">
        <f t="shared" ref="BR265" si="3876">J265/J281</f>
        <v>5.8572300183038439E-2</v>
      </c>
      <c r="BS265" s="130">
        <f t="shared" ref="BS265" si="3877">K265/K281</f>
        <v>7.0480404551201012E-2</v>
      </c>
      <c r="BT265" s="131">
        <f t="shared" ref="BT265" si="3878">L265/L281</f>
        <v>4.7488391726466864E-2</v>
      </c>
      <c r="BU265" s="129">
        <f t="shared" ref="BU265" si="3879">M265/M281</f>
        <v>7.4054285103654624E-2</v>
      </c>
      <c r="BV265" s="133">
        <f t="shared" ref="BV265" si="3880">N265/N281</f>
        <v>5.1016075219896873E-2</v>
      </c>
      <c r="BW265" s="134">
        <f t="shared" ref="BW265" si="3881">O265/O281</f>
        <v>5.4752253614858734E-2</v>
      </c>
      <c r="BX265" s="129">
        <f t="shared" ref="BX265" si="3882">P265/P281</f>
        <v>4.6153846153846156E-2</v>
      </c>
      <c r="BY265" s="130">
        <f t="shared" ref="BY265" si="3883">Q265/Q281</f>
        <v>4.4769085768143264E-2</v>
      </c>
      <c r="BZ265" s="131">
        <f t="shared" ref="BZ265" si="3884">R265/R281</f>
        <v>6.2493839329719074E-2</v>
      </c>
      <c r="CA265" s="132">
        <f t="shared" ref="CA265" si="3885">S265/S281</f>
        <v>4.7002256893337258E-2</v>
      </c>
      <c r="CB265" s="129">
        <f t="shared" ref="CB265" si="3886">T265/T281</f>
        <v>5.4160125588697018E-2</v>
      </c>
      <c r="CC265" s="130">
        <f t="shared" ref="CC265" si="3887">U265/U281</f>
        <v>5.8734939759036146E-2</v>
      </c>
      <c r="CD265" s="131">
        <f t="shared" ref="CD265" si="3888">V265/V281</f>
        <v>3.6420186615832247E-2</v>
      </c>
      <c r="CE265" s="132">
        <f t="shared" ref="CE265" si="3889">W265/W281</f>
        <v>7.291465998844153E-2</v>
      </c>
      <c r="CF265" s="129">
        <f t="shared" ref="CF265" si="3890">X265/X281</f>
        <v>4.26185704742819E-2</v>
      </c>
      <c r="CG265" s="130">
        <f t="shared" ref="CG265" si="3891">Y265/Y281</f>
        <v>4.8192771084337352E-2</v>
      </c>
      <c r="CH265" s="131">
        <f t="shared" ref="CH265" si="3892">Z265/Z281</f>
        <v>5.685279187817259E-2</v>
      </c>
      <c r="CI265" s="129">
        <f t="shared" ref="CI265" si="3893">AA265/AA281</f>
        <v>6.8011179919986842E-2</v>
      </c>
      <c r="CJ265" s="135">
        <f t="shared" ref="CJ265" si="3894">AB265/AB281</f>
        <v>5.4295710768433328E-2</v>
      </c>
      <c r="CK265" s="136">
        <f t="shared" ref="CK265" si="3895">AC265/AC281</f>
        <v>5.577415288230126E-2</v>
      </c>
    </row>
    <row r="266" spans="1:89" x14ac:dyDescent="0.15">
      <c r="A266" s="137" t="s">
        <v>25</v>
      </c>
      <c r="B266" s="206">
        <v>691</v>
      </c>
      <c r="C266" s="190">
        <v>669</v>
      </c>
      <c r="D266" s="191">
        <v>269</v>
      </c>
      <c r="E266" s="192">
        <v>308</v>
      </c>
      <c r="F266" s="189">
        <v>753</v>
      </c>
      <c r="G266" s="193">
        <v>423</v>
      </c>
      <c r="H266" s="191">
        <v>877</v>
      </c>
      <c r="I266" s="192">
        <v>806</v>
      </c>
      <c r="J266" s="189">
        <v>177</v>
      </c>
      <c r="K266" s="190">
        <v>166</v>
      </c>
      <c r="L266" s="191">
        <v>400</v>
      </c>
      <c r="M266" s="189">
        <v>603</v>
      </c>
      <c r="N266" s="194">
        <v>721</v>
      </c>
      <c r="O266" s="207">
        <v>893</v>
      </c>
      <c r="P266" s="189">
        <v>411</v>
      </c>
      <c r="Q266" s="190">
        <v>405</v>
      </c>
      <c r="R266" s="191">
        <v>560</v>
      </c>
      <c r="S266" s="192">
        <v>528</v>
      </c>
      <c r="T266" s="198">
        <v>119</v>
      </c>
      <c r="U266" s="189">
        <v>131</v>
      </c>
      <c r="V266" s="191">
        <v>448</v>
      </c>
      <c r="W266" s="208">
        <v>686</v>
      </c>
      <c r="X266" s="189">
        <v>351</v>
      </c>
      <c r="Y266" s="193">
        <v>238</v>
      </c>
      <c r="Z266" s="191">
        <v>1062</v>
      </c>
      <c r="AA266" s="189">
        <v>1269</v>
      </c>
      <c r="AB266" s="172">
        <f t="shared" si="3675"/>
        <v>6839</v>
      </c>
      <c r="AC266" s="173">
        <f t="shared" si="3676"/>
        <v>7125</v>
      </c>
      <c r="AE266" s="277" t="str">
        <f>$AE$18</f>
        <v>18:00 - 18:59</v>
      </c>
      <c r="AF266" s="126">
        <f t="shared" si="3867"/>
        <v>679</v>
      </c>
      <c r="AG266" s="190">
        <f t="shared" si="3867"/>
        <v>1512</v>
      </c>
      <c r="AH266" s="191">
        <f t="shared" si="3867"/>
        <v>301</v>
      </c>
      <c r="AI266" s="192">
        <f t="shared" si="3867"/>
        <v>561</v>
      </c>
      <c r="AJ266" s="278">
        <f t="shared" si="3867"/>
        <v>559</v>
      </c>
      <c r="AK266" s="193">
        <f t="shared" si="3867"/>
        <v>1203</v>
      </c>
      <c r="AL266" s="191">
        <f t="shared" si="3867"/>
        <v>1012</v>
      </c>
      <c r="AM266" s="192">
        <f t="shared" si="3867"/>
        <v>1463</v>
      </c>
      <c r="AN266" s="278">
        <f t="shared" si="3867"/>
        <v>286</v>
      </c>
      <c r="AO266" s="193">
        <f t="shared" si="3867"/>
        <v>114</v>
      </c>
      <c r="AP266" s="191">
        <f t="shared" si="3868"/>
        <v>928</v>
      </c>
      <c r="AQ266" s="278">
        <f t="shared" si="3868"/>
        <v>278</v>
      </c>
      <c r="AR266" s="194">
        <f t="shared" si="3868"/>
        <v>1357</v>
      </c>
      <c r="AS266" s="195">
        <f t="shared" si="3868"/>
        <v>947</v>
      </c>
      <c r="AT266" s="278">
        <f t="shared" si="3868"/>
        <v>562</v>
      </c>
      <c r="AU266" s="193">
        <f t="shared" si="3868"/>
        <v>683</v>
      </c>
      <c r="AV266" s="191">
        <f t="shared" si="3868"/>
        <v>513</v>
      </c>
      <c r="AW266" s="192">
        <f t="shared" si="3868"/>
        <v>955</v>
      </c>
      <c r="AX266" s="278">
        <f t="shared" si="3868"/>
        <v>309</v>
      </c>
      <c r="AY266" s="193">
        <f t="shared" si="3868"/>
        <v>60</v>
      </c>
      <c r="AZ266" s="191">
        <f t="shared" si="3868"/>
        <v>933</v>
      </c>
      <c r="BA266" s="192">
        <f t="shared" si="3868"/>
        <v>551</v>
      </c>
      <c r="BB266" s="278">
        <f t="shared" si="3868"/>
        <v>629</v>
      </c>
      <c r="BC266" s="193">
        <f t="shared" si="3868"/>
        <v>272</v>
      </c>
      <c r="BD266" s="191">
        <f t="shared" si="3868"/>
        <v>816</v>
      </c>
      <c r="BE266" s="278">
        <f t="shared" si="3868"/>
        <v>1493</v>
      </c>
      <c r="BF266" s="172">
        <f>SUM(AF266,AH266,AJ266,AL266,AN266,AP266,AR266,AT266,AV266,AX266,AZ266,BB266,BD266)</f>
        <v>8884</v>
      </c>
      <c r="BG266" s="173">
        <f>SUM(AG266,AI266,AK266,AM266,AO266,AQ266,AS266,AU266,AW266,AY266,BA266,BC266,BE266)</f>
        <v>10092</v>
      </c>
      <c r="BI266" s="137" t="s">
        <v>25</v>
      </c>
      <c r="BJ266" s="129">
        <f>B266/B281</f>
        <v>5.470667405589423E-2</v>
      </c>
      <c r="BK266" s="130">
        <f t="shared" ref="BK266" si="3896">C266/C281</f>
        <v>4.9824979518879868E-2</v>
      </c>
      <c r="BL266" s="131">
        <f t="shared" ref="BL266" si="3897">D266/D281</f>
        <v>5.4321486268174478E-2</v>
      </c>
      <c r="BM266" s="132">
        <f t="shared" ref="BM266" si="3898">E266/E281</f>
        <v>5.1729929459187099E-2</v>
      </c>
      <c r="BN266" s="129">
        <f t="shared" ref="BN266" si="3899">F266/F281</f>
        <v>5.3140437544107272E-2</v>
      </c>
      <c r="BO266" s="130">
        <f t="shared" ref="BO266" si="3900">G266/G281</f>
        <v>3.7804987040843688E-2</v>
      </c>
      <c r="BP266" s="131">
        <f t="shared" ref="BP266" si="3901">H266/H281</f>
        <v>5.513296033192934E-2</v>
      </c>
      <c r="BQ266" s="132">
        <f t="shared" ref="BQ266" si="3902">I266/I281</f>
        <v>4.9639711769415534E-2</v>
      </c>
      <c r="BR266" s="129">
        <f t="shared" ref="BR266" si="3903">J266/J281</f>
        <v>5.399633923123856E-2</v>
      </c>
      <c r="BS266" s="130">
        <f t="shared" ref="BS266" si="3904">K266/K281</f>
        <v>5.2465233881163087E-2</v>
      </c>
      <c r="BT266" s="131">
        <f t="shared" ref="BT266" si="3905">L266/L281</f>
        <v>4.2211903756859431E-2</v>
      </c>
      <c r="BU266" s="129">
        <f t="shared" ref="BU266" si="3906">M266/M281</f>
        <v>6.443684547980337E-2</v>
      </c>
      <c r="BV266" s="133">
        <f t="shared" ref="BV266" si="3907">N266/N281</f>
        <v>4.373673036093418E-2</v>
      </c>
      <c r="BW266" s="134">
        <f t="shared" ref="BW266" si="3908">O266/O281</f>
        <v>5.402625688184403E-2</v>
      </c>
      <c r="BX266" s="129">
        <f t="shared" ref="BX266" si="3909">P266/P281</f>
        <v>4.9016100178890874E-2</v>
      </c>
      <c r="BY266" s="130">
        <f t="shared" ref="BY266" si="3910">Q266/Q281</f>
        <v>4.7714420358152689E-2</v>
      </c>
      <c r="BZ266" s="131">
        <f t="shared" ref="BZ266" si="3911">R266/R281</f>
        <v>5.5199605717102022E-2</v>
      </c>
      <c r="CA266" s="132">
        <f t="shared" ref="CA266" si="3912">S266/S281</f>
        <v>5.1810420959670297E-2</v>
      </c>
      <c r="CB266" s="129">
        <f t="shared" ref="CB266" si="3913">T266/T281</f>
        <v>4.6703296703296704E-2</v>
      </c>
      <c r="CC266" s="130">
        <f t="shared" ref="CC266" si="3914">U266/U281</f>
        <v>4.9322289156626509E-2</v>
      </c>
      <c r="CD266" s="131">
        <f t="shared" ref="CD266" si="3915">V266/V281</f>
        <v>4.494832948730812E-2</v>
      </c>
      <c r="CE266" s="132">
        <f t="shared" ref="CE266" si="3916">W266/W281</f>
        <v>6.6075900597187445E-2</v>
      </c>
      <c r="CF266" s="129">
        <f t="shared" ref="CF266" si="3917">X266/X281</f>
        <v>4.6893787575150302E-2</v>
      </c>
      <c r="CG266" s="130">
        <f t="shared" ref="CG266" si="3918">Y266/Y281</f>
        <v>4.700770294291922E-2</v>
      </c>
      <c r="CH266" s="131">
        <f t="shared" ref="CH266" si="3919">Z266/Z281</f>
        <v>6.7385786802030459E-2</v>
      </c>
      <c r="CI266" s="129">
        <f t="shared" ref="CI266" si="3920">AA266/AA281</f>
        <v>6.954567874171097E-2</v>
      </c>
      <c r="CJ266" s="135">
        <f t="shared" ref="CJ266" si="3921">AB266/AB281</f>
        <v>5.2130895120779945E-2</v>
      </c>
      <c r="CK266" s="136">
        <f t="shared" ref="CK266" si="3922">AC266/AC281</f>
        <v>5.4437101272109101E-2</v>
      </c>
    </row>
    <row r="267" spans="1:89" ht="14" thickBot="1" x14ac:dyDescent="0.2">
      <c r="A267" s="146" t="s">
        <v>26</v>
      </c>
      <c r="B267" s="203">
        <v>511</v>
      </c>
      <c r="C267" s="197">
        <v>561</v>
      </c>
      <c r="D267" s="198">
        <v>260</v>
      </c>
      <c r="E267" s="199">
        <v>272</v>
      </c>
      <c r="F267" s="196">
        <v>639</v>
      </c>
      <c r="G267" s="200">
        <v>282</v>
      </c>
      <c r="H267" s="198">
        <v>838</v>
      </c>
      <c r="I267" s="199">
        <v>661</v>
      </c>
      <c r="J267" s="196">
        <v>146</v>
      </c>
      <c r="K267" s="197">
        <v>120</v>
      </c>
      <c r="L267" s="198">
        <v>430</v>
      </c>
      <c r="M267" s="196">
        <v>403</v>
      </c>
      <c r="N267" s="201">
        <v>750</v>
      </c>
      <c r="O267" s="204">
        <v>607</v>
      </c>
      <c r="P267" s="196">
        <v>376</v>
      </c>
      <c r="Q267" s="197">
        <v>302</v>
      </c>
      <c r="R267" s="198">
        <v>527</v>
      </c>
      <c r="S267" s="199">
        <v>436</v>
      </c>
      <c r="T267" s="196">
        <v>117</v>
      </c>
      <c r="U267" s="200">
        <v>124</v>
      </c>
      <c r="V267" s="198">
        <v>474</v>
      </c>
      <c r="W267" s="205">
        <v>517</v>
      </c>
      <c r="X267" s="196">
        <v>282</v>
      </c>
      <c r="Y267" s="200">
        <v>175</v>
      </c>
      <c r="Z267" s="198">
        <v>915</v>
      </c>
      <c r="AA267" s="196">
        <v>820</v>
      </c>
      <c r="AB267" s="172">
        <f t="shared" si="3675"/>
        <v>6265</v>
      </c>
      <c r="AC267" s="173">
        <f t="shared" si="3676"/>
        <v>5280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4.0456020900957963E-2</v>
      </c>
      <c r="BK267" s="130">
        <f t="shared" ref="BK267" si="3923">C267/C281</f>
        <v>4.1781485067401501E-2</v>
      </c>
      <c r="BL267" s="131">
        <f t="shared" ref="BL267" si="3924">D267/D281</f>
        <v>5.2504038772213248E-2</v>
      </c>
      <c r="BM267" s="132">
        <f t="shared" ref="BM267" si="3925">E267/E281</f>
        <v>4.5683574067853547E-2</v>
      </c>
      <c r="BN267" s="129">
        <f t="shared" ref="BN267" si="3926">F267/F281</f>
        <v>4.509527170077629E-2</v>
      </c>
      <c r="BO267" s="130">
        <f t="shared" ref="BO267" si="3927">G267/G281</f>
        <v>2.5203324693895791E-2</v>
      </c>
      <c r="BP267" s="131">
        <f t="shared" ref="BP267" si="3928">H267/H281</f>
        <v>5.2681209530395422E-2</v>
      </c>
      <c r="BQ267" s="132">
        <f t="shared" ref="BQ267" si="3929">I267/I281</f>
        <v>4.0709490669458642E-2</v>
      </c>
      <c r="BR267" s="129">
        <f t="shared" ref="BR267" si="3930">J267/J281</f>
        <v>4.4539353264185476E-2</v>
      </c>
      <c r="BS267" s="130">
        <f t="shared" ref="BS267" si="3931">K267/K281</f>
        <v>3.7926675094816689E-2</v>
      </c>
      <c r="BT267" s="131">
        <f t="shared" ref="BT267" si="3932">L267/L281</f>
        <v>4.5377796538623894E-2</v>
      </c>
      <c r="BU267" s="129">
        <f t="shared" ref="BU267" si="3933">M267/M281</f>
        <v>4.3064757426800597E-2</v>
      </c>
      <c r="BV267" s="133">
        <f t="shared" ref="BV267" si="3934">N267/N281</f>
        <v>4.5495905368516831E-2</v>
      </c>
      <c r="BW267" s="134">
        <f t="shared" ref="BW267" si="3935">O267/O281</f>
        <v>3.6723334744993646E-2</v>
      </c>
      <c r="BX267" s="129">
        <f t="shared" ref="BX267" si="3936">P267/P281</f>
        <v>4.4841979725700656E-2</v>
      </c>
      <c r="BY267" s="130">
        <f t="shared" ref="BY267" si="3937">Q267/Q281</f>
        <v>3.5579641847313853E-2</v>
      </c>
      <c r="BZ267" s="131">
        <f t="shared" ref="BZ267" si="3938">R267/R281</f>
        <v>5.1946771808772794E-2</v>
      </c>
      <c r="CA267" s="132">
        <f t="shared" ref="CA267" si="3939">S267/S281</f>
        <v>4.2782847610636839E-2</v>
      </c>
      <c r="CB267" s="129">
        <f t="shared" ref="CB267" si="3940">T267/T281</f>
        <v>4.5918367346938778E-2</v>
      </c>
      <c r="CC267" s="130">
        <f t="shared" ref="CC267" si="3941">U267/U281</f>
        <v>4.6686746987951805E-2</v>
      </c>
      <c r="CD267" s="131">
        <f t="shared" ref="CD267" si="3942">V267/V281</f>
        <v>4.7556937895053678E-2</v>
      </c>
      <c r="CE267" s="132">
        <f t="shared" ref="CE267" si="3943">W267/W281</f>
        <v>4.9797726834906568E-2</v>
      </c>
      <c r="CF267" s="129">
        <f t="shared" ref="CF267" si="3944">X267/X281</f>
        <v>3.7675350701402807E-2</v>
      </c>
      <c r="CG267" s="130">
        <f t="shared" ref="CG267" si="3945">Y267/Y281</f>
        <v>3.4564487458028835E-2</v>
      </c>
      <c r="CH267" s="131">
        <f t="shared" ref="CH267" si="3946">Z267/Z281</f>
        <v>5.8058375634517767E-2</v>
      </c>
      <c r="CI267" s="129">
        <f t="shared" ref="CI267" si="3947">AA267/AA281</f>
        <v>4.4938894064777773E-2</v>
      </c>
      <c r="CJ267" s="135">
        <f t="shared" ref="CJ267" si="3948">AB267/AB281</f>
        <v>4.775552828362134E-2</v>
      </c>
      <c r="CK267" s="136">
        <f t="shared" ref="CK267" si="3949">AC267/AC281</f>
        <v>4.0340757153226117E-2</v>
      </c>
    </row>
    <row r="268" spans="1:89" ht="15" thickTop="1" thickBot="1" x14ac:dyDescent="0.2">
      <c r="A268" s="137" t="s">
        <v>27</v>
      </c>
      <c r="B268" s="206">
        <v>511</v>
      </c>
      <c r="C268" s="190">
        <v>907</v>
      </c>
      <c r="D268" s="191">
        <v>200</v>
      </c>
      <c r="E268" s="192">
        <v>367</v>
      </c>
      <c r="F268" s="189">
        <v>485</v>
      </c>
      <c r="G268" s="193">
        <v>573</v>
      </c>
      <c r="H268" s="191">
        <v>711</v>
      </c>
      <c r="I268" s="192">
        <v>1002</v>
      </c>
      <c r="J268" s="189">
        <v>187</v>
      </c>
      <c r="K268" s="190">
        <v>145</v>
      </c>
      <c r="L268" s="191">
        <v>516</v>
      </c>
      <c r="M268" s="189">
        <v>441</v>
      </c>
      <c r="N268" s="194">
        <v>780</v>
      </c>
      <c r="O268" s="207">
        <v>785</v>
      </c>
      <c r="P268" s="189">
        <v>458</v>
      </c>
      <c r="Q268" s="190">
        <v>337</v>
      </c>
      <c r="R268" s="191">
        <v>549</v>
      </c>
      <c r="S268" s="192">
        <v>522</v>
      </c>
      <c r="T268" s="189">
        <v>111</v>
      </c>
      <c r="U268" s="193">
        <v>110</v>
      </c>
      <c r="V268" s="191">
        <v>540</v>
      </c>
      <c r="W268" s="208">
        <v>542</v>
      </c>
      <c r="X268" s="189">
        <v>350</v>
      </c>
      <c r="Y268" s="193">
        <v>217</v>
      </c>
      <c r="Z268" s="191">
        <v>902</v>
      </c>
      <c r="AA268" s="189">
        <v>1280</v>
      </c>
      <c r="AB268" s="172">
        <f t="shared" si="3675"/>
        <v>6300</v>
      </c>
      <c r="AC268" s="173">
        <f t="shared" si="3676"/>
        <v>7228</v>
      </c>
      <c r="AE268" s="269" t="s">
        <v>13</v>
      </c>
      <c r="AF268" s="20">
        <f t="shared" ref="AF268:BG268" si="3950">SUM(AF265:AF267)</f>
        <v>1309</v>
      </c>
      <c r="AG268" s="21">
        <f t="shared" si="3950"/>
        <v>2860</v>
      </c>
      <c r="AH268" s="20">
        <f t="shared" si="3950"/>
        <v>693</v>
      </c>
      <c r="AI268" s="21">
        <f t="shared" si="3950"/>
        <v>1097</v>
      </c>
      <c r="AJ268" s="20">
        <f t="shared" si="3950"/>
        <v>1296</v>
      </c>
      <c r="AK268" s="21">
        <f t="shared" si="3950"/>
        <v>2506</v>
      </c>
      <c r="AL268" s="20">
        <f t="shared" si="3950"/>
        <v>2121</v>
      </c>
      <c r="AM268" s="21">
        <f t="shared" si="3950"/>
        <v>2953</v>
      </c>
      <c r="AN268" s="20">
        <f t="shared" si="3950"/>
        <v>699</v>
      </c>
      <c r="AO268" s="21">
        <f t="shared" si="3950"/>
        <v>213</v>
      </c>
      <c r="AP268" s="20">
        <f t="shared" si="3950"/>
        <v>2125</v>
      </c>
      <c r="AQ268" s="21">
        <f t="shared" si="3950"/>
        <v>617</v>
      </c>
      <c r="AR268" s="20">
        <f t="shared" si="3950"/>
        <v>2902</v>
      </c>
      <c r="AS268" s="21">
        <f t="shared" si="3950"/>
        <v>1797</v>
      </c>
      <c r="AT268" s="20">
        <f t="shared" si="3950"/>
        <v>1401</v>
      </c>
      <c r="AU268" s="21">
        <f t="shared" si="3950"/>
        <v>1355</v>
      </c>
      <c r="AV268" s="20">
        <f t="shared" si="3950"/>
        <v>1155</v>
      </c>
      <c r="AW268" s="21">
        <f t="shared" si="3950"/>
        <v>1828</v>
      </c>
      <c r="AX268" s="20">
        <f t="shared" si="3950"/>
        <v>669</v>
      </c>
      <c r="AY268" s="21">
        <f t="shared" si="3950"/>
        <v>135</v>
      </c>
      <c r="AZ268" s="20">
        <f t="shared" si="3950"/>
        <v>2013</v>
      </c>
      <c r="BA268" s="21">
        <f t="shared" si="3950"/>
        <v>1171</v>
      </c>
      <c r="BB268" s="20">
        <f t="shared" si="3950"/>
        <v>1441</v>
      </c>
      <c r="BC268" s="21">
        <f t="shared" si="3950"/>
        <v>568</v>
      </c>
      <c r="BD268" s="20">
        <f t="shared" si="3950"/>
        <v>1984</v>
      </c>
      <c r="BE268" s="21">
        <f t="shared" si="3950"/>
        <v>2935</v>
      </c>
      <c r="BF268" s="174">
        <f t="shared" si="3950"/>
        <v>19808</v>
      </c>
      <c r="BG268" s="175">
        <f t="shared" si="3950"/>
        <v>20035</v>
      </c>
      <c r="BI268" s="137" t="s">
        <v>27</v>
      </c>
      <c r="BJ268" s="129">
        <f>B268/B281</f>
        <v>4.0456020900957963E-2</v>
      </c>
      <c r="BK268" s="130">
        <f t="shared" ref="BK268" si="3951">C268/C281</f>
        <v>6.755045803232293E-2</v>
      </c>
      <c r="BL268" s="131">
        <f t="shared" ref="BL268" si="3952">D268/D281</f>
        <v>4.0387722132471729E-2</v>
      </c>
      <c r="BM268" s="132">
        <f t="shared" ref="BM268" si="3953">E268/E281</f>
        <v>6.1639234128317101E-2</v>
      </c>
      <c r="BN268" s="129">
        <f t="shared" ref="BN268" si="3954">F268/F281</f>
        <v>3.4227240649259E-2</v>
      </c>
      <c r="BO268" s="130">
        <f t="shared" ref="BO268" si="3955">G268/G281</f>
        <v>5.1211010814192513E-2</v>
      </c>
      <c r="BP268" s="131">
        <f t="shared" ref="BP268" si="3956">H268/H281</f>
        <v>4.4697303074118309E-2</v>
      </c>
      <c r="BQ268" s="132">
        <f t="shared" ref="BQ268" si="3957">I268/I281</f>
        <v>6.1710907187288291E-2</v>
      </c>
      <c r="BR268" s="129">
        <f t="shared" ref="BR268" si="3958">J268/J281</f>
        <v>5.7046979865771813E-2</v>
      </c>
      <c r="BS268" s="130">
        <f t="shared" ref="BS268" si="3959">K268/K281</f>
        <v>4.5828065739570163E-2</v>
      </c>
      <c r="BT268" s="131">
        <f t="shared" ref="BT268" si="3960">L268/L281</f>
        <v>5.4453355846348674E-2</v>
      </c>
      <c r="BU268" s="129">
        <f t="shared" ref="BU268" si="3961">M268/M281</f>
        <v>4.7125454156871124E-2</v>
      </c>
      <c r="BV268" s="133">
        <f t="shared" ref="BV268" si="3962">N268/N281</f>
        <v>4.7315741583257506E-2</v>
      </c>
      <c r="BW268" s="134">
        <f t="shared" ref="BW268" si="3963">O268/O281</f>
        <v>4.7492286284711721E-2</v>
      </c>
      <c r="BX268" s="129">
        <f t="shared" ref="BX268" si="3964">P268/P281</f>
        <v>5.4621347644603462E-2</v>
      </c>
      <c r="BY268" s="130">
        <f t="shared" ref="BY268" si="3965">Q268/Q281</f>
        <v>3.9703110273327048E-2</v>
      </c>
      <c r="BZ268" s="131">
        <f t="shared" ref="BZ268" si="3966">R268/R281</f>
        <v>5.4115327747658946E-2</v>
      </c>
      <c r="CA268" s="132">
        <f t="shared" ref="CA268" si="3967">S268/S281</f>
        <v>5.1221666176037683E-2</v>
      </c>
      <c r="CB268" s="129">
        <f t="shared" ref="CB268" si="3968">T268/T281</f>
        <v>4.3563579277864993E-2</v>
      </c>
      <c r="CC268" s="130">
        <f t="shared" ref="CC268" si="3969">U268/U281</f>
        <v>4.1415662650602411E-2</v>
      </c>
      <c r="CD268" s="131">
        <f t="shared" ref="CD268" si="3970">V268/V281</f>
        <v>5.4178790007023178E-2</v>
      </c>
      <c r="CE268" s="132">
        <f t="shared" ref="CE268" si="3971">W268/W281</f>
        <v>5.2205740705066464E-2</v>
      </c>
      <c r="CF268" s="129">
        <f t="shared" ref="CF268" si="3972">X268/X281</f>
        <v>4.6760187040748163E-2</v>
      </c>
      <c r="CG268" s="130">
        <f t="shared" ref="CG268" si="3973">Y268/Y281</f>
        <v>4.2859964447955756E-2</v>
      </c>
      <c r="CH268" s="131">
        <f t="shared" ref="CH268" si="3974">Z268/Z281</f>
        <v>5.7233502538071065E-2</v>
      </c>
      <c r="CI268" s="129">
        <f t="shared" ref="CI268" si="3975">AA268/AA281</f>
        <v>7.0148517564531152E-2</v>
      </c>
      <c r="CJ268" s="135">
        <f t="shared" ref="CJ268" si="3976">AB268/AB281</f>
        <v>4.8022318944423693E-2</v>
      </c>
      <c r="CK268" s="136">
        <f t="shared" ref="CK268" si="3977">AC268/AC281</f>
        <v>5.5224051648393627E-2</v>
      </c>
    </row>
    <row r="269" spans="1:89" ht="14" thickTop="1" x14ac:dyDescent="0.15">
      <c r="A269" s="146" t="s">
        <v>28</v>
      </c>
      <c r="B269" s="203">
        <v>525</v>
      </c>
      <c r="C269" s="197">
        <v>862</v>
      </c>
      <c r="D269" s="198">
        <v>275</v>
      </c>
      <c r="E269" s="199">
        <v>384</v>
      </c>
      <c r="F269" s="196">
        <v>599</v>
      </c>
      <c r="G269" s="200">
        <v>685</v>
      </c>
      <c r="H269" s="198">
        <v>867</v>
      </c>
      <c r="I269" s="199">
        <v>1134</v>
      </c>
      <c r="J269" s="196">
        <v>225</v>
      </c>
      <c r="K269" s="197">
        <v>106</v>
      </c>
      <c r="L269" s="198">
        <v>654</v>
      </c>
      <c r="M269" s="196">
        <v>383</v>
      </c>
      <c r="N269" s="201">
        <v>996</v>
      </c>
      <c r="O269" s="204">
        <v>668</v>
      </c>
      <c r="P269" s="196">
        <v>502</v>
      </c>
      <c r="Q269" s="197">
        <v>374</v>
      </c>
      <c r="R269" s="198">
        <v>558</v>
      </c>
      <c r="S269" s="199">
        <v>636</v>
      </c>
      <c r="T269" s="196">
        <v>187</v>
      </c>
      <c r="U269" s="200">
        <v>81</v>
      </c>
      <c r="V269" s="198">
        <v>719</v>
      </c>
      <c r="W269" s="205">
        <v>546</v>
      </c>
      <c r="X269" s="196">
        <v>416</v>
      </c>
      <c r="Y269" s="200">
        <v>181</v>
      </c>
      <c r="Z269" s="198">
        <v>982</v>
      </c>
      <c r="AA269" s="196">
        <v>1037</v>
      </c>
      <c r="AB269" s="172">
        <f t="shared" si="3675"/>
        <v>7505</v>
      </c>
      <c r="AC269" s="173">
        <f t="shared" si="3676"/>
        <v>7077</v>
      </c>
      <c r="BI269" s="146" t="s">
        <v>28</v>
      </c>
      <c r="BJ269" s="129">
        <f>B269/B281</f>
        <v>4.1564405035230782E-2</v>
      </c>
      <c r="BK269" s="130">
        <f t="shared" ref="BK269" si="3978">C269/C281</f>
        <v>6.4199002010873613E-2</v>
      </c>
      <c r="BL269" s="131">
        <f t="shared" ref="BL269" si="3979">D269/D281</f>
        <v>5.5533117932148629E-2</v>
      </c>
      <c r="BM269" s="132">
        <f t="shared" ref="BM269" si="3980">E269/E281</f>
        <v>6.4494457507557945E-2</v>
      </c>
      <c r="BN269" s="129">
        <f t="shared" ref="BN269" si="3981">F269/F281</f>
        <v>4.2272406492589981E-2</v>
      </c>
      <c r="BO269" s="130">
        <f t="shared" ref="BO269" si="3982">G269/G281</f>
        <v>6.1220841898292966E-2</v>
      </c>
      <c r="BP269" s="131">
        <f t="shared" ref="BP269" si="3983">H269/H281</f>
        <v>5.4504306280253975E-2</v>
      </c>
      <c r="BQ269" s="132">
        <f t="shared" ref="BQ269" si="3984">I269/I281</f>
        <v>6.9840487774835258E-2</v>
      </c>
      <c r="BR269" s="129">
        <f t="shared" ref="BR269" si="3985">J269/J281</f>
        <v>6.863941427699817E-2</v>
      </c>
      <c r="BS269" s="130">
        <f t="shared" ref="BS269" si="3986">K269/K281</f>
        <v>3.3501896333754742E-2</v>
      </c>
      <c r="BT269" s="131">
        <f t="shared" ref="BT269" si="3987">L269/L281</f>
        <v>6.9016462642465179E-2</v>
      </c>
      <c r="BU269" s="129">
        <f t="shared" ref="BU269" si="3988">M269/M281</f>
        <v>4.0927548621500318E-2</v>
      </c>
      <c r="BV269" s="133">
        <f t="shared" ref="BV269" si="3989">N269/N281</f>
        <v>6.0418562329390357E-2</v>
      </c>
      <c r="BW269" s="134">
        <f t="shared" ref="BW269" si="3990">O269/O281</f>
        <v>4.0413818137818379E-2</v>
      </c>
      <c r="BX269" s="129">
        <f t="shared" ref="BX269" si="3991">P269/P281</f>
        <v>5.9868813357185448E-2</v>
      </c>
      <c r="BY269" s="130">
        <f t="shared" ref="BY269" si="3992">Q269/Q281</f>
        <v>4.4062205466541E-2</v>
      </c>
      <c r="BZ269" s="131">
        <f t="shared" ref="BZ269" si="3993">R269/R281</f>
        <v>5.5002464268112373E-2</v>
      </c>
      <c r="CA269" s="132">
        <f t="shared" ref="CA269" si="3994">S269/S281</f>
        <v>6.2408007065057405E-2</v>
      </c>
      <c r="CB269" s="129">
        <f t="shared" ref="CB269" si="3995">T269/T281</f>
        <v>7.3390894819466243E-2</v>
      </c>
      <c r="CC269" s="130">
        <f t="shared" ref="CC269" si="3996">U269/U281</f>
        <v>3.049698795180723E-2</v>
      </c>
      <c r="CD269" s="131">
        <f t="shared" ref="CD269" si="3997">V269/V281</f>
        <v>7.2138055583425301E-2</v>
      </c>
      <c r="CE269" s="132">
        <f t="shared" ref="CE269" si="3998">W269/W281</f>
        <v>5.2591022924292047E-2</v>
      </c>
      <c r="CF269" s="129">
        <f t="shared" ref="CF269" si="3999">X269/X281</f>
        <v>5.5577822311289243E-2</v>
      </c>
      <c r="CG269" s="130">
        <f t="shared" ref="CG269" si="4000">Y269/Y281</f>
        <v>3.5749555599446967E-2</v>
      </c>
      <c r="CH269" s="131">
        <f t="shared" ref="CH269" si="4001">Z269/Z281</f>
        <v>6.2309644670050762E-2</v>
      </c>
      <c r="CI269" s="129">
        <f t="shared" ref="CI269" si="4002">AA269/AA281</f>
        <v>5.6831259933139693E-2</v>
      </c>
      <c r="CJ269" s="135">
        <f t="shared" ref="CJ269" si="4003">AB269/AB281</f>
        <v>5.7207540266333304E-2</v>
      </c>
      <c r="CK269" s="136">
        <f t="shared" ref="CK269" si="4004">AC269/AC281</f>
        <v>5.4070367116170685E-2</v>
      </c>
    </row>
    <row r="270" spans="1:89" x14ac:dyDescent="0.15">
      <c r="A270" s="137" t="s">
        <v>29</v>
      </c>
      <c r="B270" s="206">
        <v>541</v>
      </c>
      <c r="C270" s="190">
        <v>1321</v>
      </c>
      <c r="D270" s="191">
        <v>337</v>
      </c>
      <c r="E270" s="192">
        <v>468</v>
      </c>
      <c r="F270" s="189">
        <v>667</v>
      </c>
      <c r="G270" s="193">
        <v>963</v>
      </c>
      <c r="H270" s="191">
        <v>963</v>
      </c>
      <c r="I270" s="192">
        <v>1273</v>
      </c>
      <c r="J270" s="189">
        <v>308</v>
      </c>
      <c r="K270" s="190">
        <v>101</v>
      </c>
      <c r="L270" s="191">
        <v>856</v>
      </c>
      <c r="M270" s="189">
        <v>325</v>
      </c>
      <c r="N270" s="194">
        <v>1208</v>
      </c>
      <c r="O270" s="207">
        <v>895</v>
      </c>
      <c r="P270" s="189">
        <v>652</v>
      </c>
      <c r="Q270" s="190">
        <v>481</v>
      </c>
      <c r="R270" s="191">
        <v>608</v>
      </c>
      <c r="S270" s="192">
        <v>731</v>
      </c>
      <c r="T270" s="189">
        <v>326</v>
      </c>
      <c r="U270" s="193">
        <v>57</v>
      </c>
      <c r="V270" s="191">
        <v>743</v>
      </c>
      <c r="W270" s="208">
        <v>544</v>
      </c>
      <c r="X270" s="189">
        <v>571</v>
      </c>
      <c r="Y270" s="193">
        <v>225</v>
      </c>
      <c r="Z270" s="191">
        <v>1152</v>
      </c>
      <c r="AA270" s="189">
        <v>1181</v>
      </c>
      <c r="AB270" s="172">
        <f t="shared" si="3675"/>
        <v>8932</v>
      </c>
      <c r="AC270" s="173">
        <f t="shared" si="3676"/>
        <v>8565</v>
      </c>
      <c r="BI270" s="137" t="s">
        <v>29</v>
      </c>
      <c r="BJ270" s="129">
        <f>B270/B281</f>
        <v>4.2831129760114002E-2</v>
      </c>
      <c r="BK270" s="130">
        <f t="shared" ref="BK270" si="4005">C270/C281</f>
        <v>9.8383853429656665E-2</v>
      </c>
      <c r="BL270" s="131">
        <f t="shared" ref="BL270" si="4006">D270/D281</f>
        <v>6.805331179321486E-2</v>
      </c>
      <c r="BM270" s="132">
        <f t="shared" ref="BM270" si="4007">E270/E281</f>
        <v>7.8602620087336247E-2</v>
      </c>
      <c r="BN270" s="129">
        <f t="shared" ref="BN270" si="4008">F270/F281</f>
        <v>4.7071277346506707E-2</v>
      </c>
      <c r="BO270" s="130">
        <f t="shared" ref="BO270" si="4009">G270/G281</f>
        <v>8.6066672624899448E-2</v>
      </c>
      <c r="BP270" s="131">
        <f t="shared" ref="BP270" si="4010">H270/H281</f>
        <v>6.053938517633746E-2</v>
      </c>
      <c r="BQ270" s="132">
        <f t="shared" ref="BQ270" si="4011">I270/I281</f>
        <v>7.8401182484449092E-2</v>
      </c>
      <c r="BR270" s="129">
        <f t="shared" ref="BR270" si="4012">J270/J281</f>
        <v>9.3959731543624164E-2</v>
      </c>
      <c r="BS270" s="130">
        <f t="shared" ref="BS270" si="4013">K270/K281</f>
        <v>3.1921618204804048E-2</v>
      </c>
      <c r="BT270" s="131">
        <f t="shared" ref="BT270" si="4014">L270/L281</f>
        <v>9.0333474039679187E-2</v>
      </c>
      <c r="BU270" s="129">
        <f t="shared" ref="BU270" si="4015">M270/M281</f>
        <v>3.4729643086129518E-2</v>
      </c>
      <c r="BV270" s="133">
        <f t="shared" ref="BV270" si="4016">N270/N281</f>
        <v>7.3278738246891115E-2</v>
      </c>
      <c r="BW270" s="134">
        <f t="shared" ref="BW270" si="4017">O270/O281</f>
        <v>5.4147256337346482E-2</v>
      </c>
      <c r="BX270" s="129">
        <f t="shared" ref="BX270" si="4018">P270/P281</f>
        <v>7.7757901013714964E-2</v>
      </c>
      <c r="BY270" s="130">
        <f t="shared" ref="BY270" si="4019">Q270/Q281</f>
        <v>5.6668237511781336E-2</v>
      </c>
      <c r="BZ270" s="131">
        <f t="shared" ref="BZ270" si="4020">R270/R281</f>
        <v>5.9931000492853624E-2</v>
      </c>
      <c r="CA270" s="132">
        <f t="shared" ref="CA270" si="4021">S270/S281</f>
        <v>7.1729957805907171E-2</v>
      </c>
      <c r="CB270" s="129">
        <f t="shared" ref="CB270" si="4022">T270/T281</f>
        <v>0.12794348508634223</v>
      </c>
      <c r="CC270" s="130">
        <f t="shared" ref="CC270" si="4023">U270/U281</f>
        <v>2.1460843373493976E-2</v>
      </c>
      <c r="CD270" s="131">
        <f t="shared" ref="CD270" si="4024">V270/V281</f>
        <v>7.4546001805959661E-2</v>
      </c>
      <c r="CE270" s="132">
        <f t="shared" ref="CE270" si="4025">W270/W281</f>
        <v>5.2398381814679255E-2</v>
      </c>
      <c r="CF270" s="129">
        <f t="shared" ref="CF270" si="4026">X270/X281</f>
        <v>7.6285905143620575E-2</v>
      </c>
      <c r="CG270" s="130">
        <f t="shared" ref="CG270" si="4027">Y270/Y281</f>
        <v>4.4440055303179932E-2</v>
      </c>
      <c r="CH270" s="131">
        <f t="shared" ref="CH270" si="4028">Z270/Z281</f>
        <v>7.309644670050762E-2</v>
      </c>
      <c r="CI270" s="129">
        <f t="shared" ref="CI270" si="4029">AA270/AA281</f>
        <v>6.4722968159149449E-2</v>
      </c>
      <c r="CJ270" s="135">
        <f t="shared" ref="CJ270" si="4030">AB270/AB281</f>
        <v>6.8084976636760705E-2</v>
      </c>
      <c r="CK270" s="136">
        <f t="shared" ref="CK270" si="4031">AC270/AC281</f>
        <v>6.5439125950261676E-2</v>
      </c>
    </row>
    <row r="271" spans="1:89" x14ac:dyDescent="0.15">
      <c r="A271" s="146" t="s">
        <v>30</v>
      </c>
      <c r="B271" s="203">
        <v>630</v>
      </c>
      <c r="C271" s="197">
        <v>1348</v>
      </c>
      <c r="D271" s="198">
        <v>392</v>
      </c>
      <c r="E271" s="199">
        <v>536</v>
      </c>
      <c r="F271" s="196">
        <v>737</v>
      </c>
      <c r="G271" s="200">
        <v>1303</v>
      </c>
      <c r="H271" s="198">
        <v>1109</v>
      </c>
      <c r="I271" s="199">
        <v>1490</v>
      </c>
      <c r="J271" s="196">
        <v>413</v>
      </c>
      <c r="K271" s="197">
        <v>99</v>
      </c>
      <c r="L271" s="198">
        <v>1197</v>
      </c>
      <c r="M271" s="196">
        <v>339</v>
      </c>
      <c r="N271" s="201">
        <v>1545</v>
      </c>
      <c r="O271" s="204">
        <v>850</v>
      </c>
      <c r="P271" s="196">
        <v>839</v>
      </c>
      <c r="Q271" s="197">
        <v>672</v>
      </c>
      <c r="R271" s="198">
        <v>642</v>
      </c>
      <c r="S271" s="199">
        <v>873</v>
      </c>
      <c r="T271" s="196">
        <v>360</v>
      </c>
      <c r="U271" s="200">
        <v>75</v>
      </c>
      <c r="V271" s="198">
        <v>1080</v>
      </c>
      <c r="W271" s="205">
        <v>620</v>
      </c>
      <c r="X271" s="196">
        <v>812</v>
      </c>
      <c r="Y271" s="200">
        <v>296</v>
      </c>
      <c r="Z271" s="198">
        <v>1168</v>
      </c>
      <c r="AA271" s="196">
        <v>1442</v>
      </c>
      <c r="AB271" s="172">
        <f t="shared" si="3675"/>
        <v>10924</v>
      </c>
      <c r="AC271" s="173">
        <f t="shared" si="3676"/>
        <v>9943</v>
      </c>
      <c r="BI271" s="146" t="s">
        <v>30</v>
      </c>
      <c r="BJ271" s="129">
        <f>B271/B281</f>
        <v>4.9877286042276939E-2</v>
      </c>
      <c r="BK271" s="130">
        <f t="shared" ref="BK271" si="4032">C271/C281</f>
        <v>0.10039472704252625</v>
      </c>
      <c r="BL271" s="131">
        <f t="shared" ref="BL271" si="4033">D271/D281</f>
        <v>7.9159935379644594E-2</v>
      </c>
      <c r="BM271" s="132">
        <f t="shared" ref="BM271" si="4034">E271/E281</f>
        <v>9.0023513604299624E-2</v>
      </c>
      <c r="BN271" s="129">
        <f t="shared" ref="BN271" si="4035">F271/F281</f>
        <v>5.2011291460832748E-2</v>
      </c>
      <c r="BO271" s="130">
        <f t="shared" ref="BO271" si="4036">G271/G281</f>
        <v>0.11645365984449012</v>
      </c>
      <c r="BP271" s="131">
        <f t="shared" ref="BP271" si="4037">H271/H281</f>
        <v>6.9717734330797768E-2</v>
      </c>
      <c r="BQ271" s="132">
        <f t="shared" ref="BQ271" si="4038">I271/I281</f>
        <v>9.1765720268522505E-2</v>
      </c>
      <c r="BR271" s="129">
        <f t="shared" ref="BR271" si="4039">J271/J281</f>
        <v>0.12599145820622332</v>
      </c>
      <c r="BS271" s="130">
        <f t="shared" ref="BS271" si="4040">K271/K281</f>
        <v>3.1289506953223765E-2</v>
      </c>
      <c r="BT271" s="131">
        <f t="shared" ref="BT271" si="4041">L271/L281</f>
        <v>0.12631912199240186</v>
      </c>
      <c r="BU271" s="129">
        <f t="shared" ref="BU271" si="4042">M271/M281</f>
        <v>3.622568924983971E-2</v>
      </c>
      <c r="BV271" s="133">
        <f t="shared" ref="BV271" si="4043">N271/N281</f>
        <v>9.3721565059144682E-2</v>
      </c>
      <c r="BW271" s="134">
        <f t="shared" ref="BW271" si="4044">O271/O281</f>
        <v>5.142476858854135E-2</v>
      </c>
      <c r="BX271" s="129">
        <f t="shared" ref="BX271" si="4045">P271/P281</f>
        <v>0.10005963029218844</v>
      </c>
      <c r="BY271" s="130">
        <f t="shared" ref="BY271" si="4046">Q271/Q281</f>
        <v>7.9170593779453347E-2</v>
      </c>
      <c r="BZ271" s="131">
        <f t="shared" ref="BZ271" si="4047">R271/R281</f>
        <v>6.3282405125677677E-2</v>
      </c>
      <c r="CA271" s="132">
        <f t="shared" ref="CA271" si="4048">S271/S281</f>
        <v>8.5663821018545777E-2</v>
      </c>
      <c r="CB271" s="129">
        <f t="shared" ref="CB271" si="4049">T271/T281</f>
        <v>0.14128728414442701</v>
      </c>
      <c r="CC271" s="130">
        <f t="shared" ref="CC271" si="4050">U271/U281</f>
        <v>2.8237951807228916E-2</v>
      </c>
      <c r="CD271" s="131">
        <f t="shared" ref="CD271" si="4051">V271/V281</f>
        <v>0.10835758001404636</v>
      </c>
      <c r="CE271" s="132">
        <f t="shared" ref="CE271" si="4052">W271/W281</f>
        <v>5.9718743979965322E-2</v>
      </c>
      <c r="CF271" s="129">
        <f t="shared" ref="CF271" si="4053">X271/X281</f>
        <v>0.10848363393453574</v>
      </c>
      <c r="CG271" s="130">
        <f t="shared" ref="CG271" si="4054">Y271/Y281</f>
        <v>5.8463361643294492E-2</v>
      </c>
      <c r="CH271" s="131">
        <f t="shared" ref="CH271" si="4055">Z271/Z281</f>
        <v>7.4111675126903559E-2</v>
      </c>
      <c r="CI271" s="129">
        <f t="shared" ref="CI271" si="4056">AA271/AA281</f>
        <v>7.9026689318792129E-2</v>
      </c>
      <c r="CJ271" s="135">
        <f t="shared" ref="CJ271" si="4057">AB271/AB281</f>
        <v>8.3269176531568956E-2</v>
      </c>
      <c r="CK271" s="136">
        <f t="shared" ref="CK271" si="4058">AC271/AC281</f>
        <v>7.5967452343660466E-2</v>
      </c>
    </row>
    <row r="272" spans="1:89" x14ac:dyDescent="0.15">
      <c r="A272" s="137" t="s">
        <v>31</v>
      </c>
      <c r="B272" s="206">
        <v>679</v>
      </c>
      <c r="C272" s="190">
        <v>1512</v>
      </c>
      <c r="D272" s="191">
        <v>301</v>
      </c>
      <c r="E272" s="192">
        <v>561</v>
      </c>
      <c r="F272" s="189">
        <v>559</v>
      </c>
      <c r="G272" s="193">
        <v>1203</v>
      </c>
      <c r="H272" s="191">
        <v>1012</v>
      </c>
      <c r="I272" s="192">
        <v>1463</v>
      </c>
      <c r="J272" s="189">
        <v>286</v>
      </c>
      <c r="K272" s="190">
        <v>114</v>
      </c>
      <c r="L272" s="191">
        <v>928</v>
      </c>
      <c r="M272" s="189">
        <v>278</v>
      </c>
      <c r="N272" s="194">
        <v>1357</v>
      </c>
      <c r="O272" s="207">
        <v>947</v>
      </c>
      <c r="P272" s="189">
        <v>562</v>
      </c>
      <c r="Q272" s="190">
        <v>683</v>
      </c>
      <c r="R272" s="191">
        <v>513</v>
      </c>
      <c r="S272" s="192">
        <v>955</v>
      </c>
      <c r="T272" s="189">
        <v>309</v>
      </c>
      <c r="U272" s="193">
        <v>60</v>
      </c>
      <c r="V272" s="191">
        <v>933</v>
      </c>
      <c r="W272" s="208">
        <v>551</v>
      </c>
      <c r="X272" s="189">
        <v>629</v>
      </c>
      <c r="Y272" s="193">
        <v>272</v>
      </c>
      <c r="Z272" s="191">
        <v>816</v>
      </c>
      <c r="AA272" s="189">
        <v>1493</v>
      </c>
      <c r="AB272" s="172">
        <f t="shared" si="3675"/>
        <v>8884</v>
      </c>
      <c r="AC272" s="173">
        <f t="shared" si="3676"/>
        <v>10092</v>
      </c>
      <c r="BI272" s="137" t="s">
        <v>31</v>
      </c>
      <c r="BJ272" s="129">
        <f>B272/B281</f>
        <v>5.3756630512231812E-2</v>
      </c>
      <c r="BK272" s="130">
        <f t="shared" ref="BK272" si="4059">C272/C281</f>
        <v>0.11260892232069711</v>
      </c>
      <c r="BL272" s="131">
        <f t="shared" ref="BL272" si="4060">D272/D281</f>
        <v>6.0783521809369953E-2</v>
      </c>
      <c r="BM272" s="132">
        <f t="shared" ref="BM272" si="4061">E272/E281</f>
        <v>9.4222371514947931E-2</v>
      </c>
      <c r="BN272" s="129">
        <f t="shared" ref="BN272" si="4062">F272/F281</f>
        <v>3.9449541284403672E-2</v>
      </c>
      <c r="BO272" s="130">
        <f t="shared" ref="BO272" si="4063">G272/G281</f>
        <v>0.10751631066225757</v>
      </c>
      <c r="BP272" s="131">
        <f t="shared" ref="BP272" si="4064">H272/H281</f>
        <v>6.3619790029546736E-2</v>
      </c>
      <c r="BQ272" s="132">
        <f t="shared" ref="BQ272" si="4065">I272/I281</f>
        <v>9.0102851511978818E-2</v>
      </c>
      <c r="BR272" s="129">
        <f t="shared" ref="BR272" si="4066">J272/J281</f>
        <v>8.7248322147651006E-2</v>
      </c>
      <c r="BS272" s="130">
        <f t="shared" ref="BS272" si="4067">K272/K281</f>
        <v>3.6030341340075857E-2</v>
      </c>
      <c r="BT272" s="131">
        <f t="shared" ref="BT272" si="4068">L272/L281</f>
        <v>9.7931616715913883E-2</v>
      </c>
      <c r="BU272" s="129">
        <f t="shared" ref="BU272" si="4069">M272/M281</f>
        <v>2.9707202393673863E-2</v>
      </c>
      <c r="BV272" s="133">
        <f t="shared" ref="BV272" si="4070">N272/N281</f>
        <v>8.2317258113436459E-2</v>
      </c>
      <c r="BW272" s="134">
        <f t="shared" ref="BW272" si="4071">O272/O281</f>
        <v>5.7293242180410188E-2</v>
      </c>
      <c r="BX272" s="129">
        <f t="shared" ref="BX272" si="4072">P272/P281</f>
        <v>6.7024448419797253E-2</v>
      </c>
      <c r="BY272" s="130">
        <f t="shared" ref="BY272" si="4073">Q272/Q281</f>
        <v>8.0466540999057493E-2</v>
      </c>
      <c r="BZ272" s="131">
        <f t="shared" ref="BZ272" si="4074">R272/R281</f>
        <v>5.0566781665845245E-2</v>
      </c>
      <c r="CA272" s="132">
        <f t="shared" ref="CA272" si="4075">S272/S281</f>
        <v>9.3710136394858215E-2</v>
      </c>
      <c r="CB272" s="129">
        <f t="shared" ref="CB272" si="4076">T272/T281</f>
        <v>0.12127158555729985</v>
      </c>
      <c r="CC272" s="130">
        <f t="shared" ref="CC272" si="4077">U272/U281</f>
        <v>2.2590361445783132E-2</v>
      </c>
      <c r="CD272" s="131">
        <f t="shared" ref="CD272" si="4078">V272/V281</f>
        <v>9.3608909401023371E-2</v>
      </c>
      <c r="CE272" s="132">
        <f t="shared" ref="CE272" si="4079">W272/W281</f>
        <v>5.3072625698324022E-2</v>
      </c>
      <c r="CF272" s="129">
        <f t="shared" ref="CF272" si="4080">X272/X281</f>
        <v>8.4034736138944549E-2</v>
      </c>
      <c r="CG272" s="130">
        <f t="shared" ref="CG272" si="4081">Y272/Y281</f>
        <v>5.3723089077621966E-2</v>
      </c>
      <c r="CH272" s="131">
        <f t="shared" ref="CH272" si="4082">Z272/Z281</f>
        <v>5.1776649746192893E-2</v>
      </c>
      <c r="CI272" s="129">
        <f t="shared" ref="CI272" si="4083">AA272/AA281</f>
        <v>8.1821669315503914E-2</v>
      </c>
      <c r="CJ272" s="135">
        <f t="shared" ref="CJ272" si="4084">AB272/AB281</f>
        <v>6.7719092301946046E-2</v>
      </c>
      <c r="CK272" s="136">
        <f t="shared" ref="CK272" si="4085">AC272/AC281</f>
        <v>7.710585628605264E-2</v>
      </c>
    </row>
    <row r="273" spans="1:89" x14ac:dyDescent="0.15">
      <c r="A273" s="146" t="s">
        <v>32</v>
      </c>
      <c r="B273" s="203">
        <v>731</v>
      </c>
      <c r="C273" s="197">
        <v>1018</v>
      </c>
      <c r="D273" s="198">
        <v>207</v>
      </c>
      <c r="E273" s="199">
        <v>356</v>
      </c>
      <c r="F273" s="196">
        <v>589</v>
      </c>
      <c r="G273" s="200">
        <v>949</v>
      </c>
      <c r="H273" s="198">
        <v>854</v>
      </c>
      <c r="I273" s="199">
        <v>1123</v>
      </c>
      <c r="J273" s="196">
        <v>265</v>
      </c>
      <c r="K273" s="197">
        <v>80</v>
      </c>
      <c r="L273" s="198">
        <v>709</v>
      </c>
      <c r="M273" s="196">
        <v>295</v>
      </c>
      <c r="N273" s="201">
        <v>1053</v>
      </c>
      <c r="O273" s="204">
        <v>840</v>
      </c>
      <c r="P273" s="196">
        <v>384</v>
      </c>
      <c r="Q273" s="197">
        <v>573</v>
      </c>
      <c r="R273" s="198">
        <v>466</v>
      </c>
      <c r="S273" s="199">
        <v>764</v>
      </c>
      <c r="T273" s="196">
        <v>173</v>
      </c>
      <c r="U273" s="200">
        <v>62</v>
      </c>
      <c r="V273" s="198">
        <v>960</v>
      </c>
      <c r="W273" s="205">
        <v>415</v>
      </c>
      <c r="X273" s="196">
        <v>474</v>
      </c>
      <c r="Y273" s="200">
        <v>258</v>
      </c>
      <c r="Z273" s="198">
        <v>676</v>
      </c>
      <c r="AA273" s="196">
        <v>1054</v>
      </c>
      <c r="AB273" s="172">
        <f t="shared" si="3675"/>
        <v>7541</v>
      </c>
      <c r="AC273" s="173">
        <f t="shared" si="3676"/>
        <v>7787</v>
      </c>
      <c r="BI273" s="146" t="s">
        <v>32</v>
      </c>
      <c r="BJ273" s="129">
        <f>B273/B281</f>
        <v>5.7873485868102287E-2</v>
      </c>
      <c r="BK273" s="130">
        <f t="shared" ref="BK273" si="4086">C273/C281</f>
        <v>7.5817382885231252E-2</v>
      </c>
      <c r="BL273" s="131">
        <f t="shared" ref="BL273" si="4087">D273/D281</f>
        <v>4.180129240710824E-2</v>
      </c>
      <c r="BM273" s="132">
        <f t="shared" ref="BM273" si="4088">E273/E281</f>
        <v>5.9791736647631842E-2</v>
      </c>
      <c r="BN273" s="129">
        <f t="shared" ref="BN273" si="4089">F273/F281</f>
        <v>4.1566690190543404E-2</v>
      </c>
      <c r="BO273" s="130">
        <f t="shared" ref="BO273" si="4090">G273/G281</f>
        <v>8.4815443739386903E-2</v>
      </c>
      <c r="BP273" s="131">
        <f t="shared" ref="BP273" si="4091">H273/H281</f>
        <v>5.3687056013076002E-2</v>
      </c>
      <c r="BQ273" s="132">
        <f t="shared" ref="BQ273" si="4092">I273/I281</f>
        <v>6.9163022725873005E-2</v>
      </c>
      <c r="BR273" s="129">
        <f t="shared" ref="BR273" si="4093">J273/J281</f>
        <v>8.0841976815131181E-2</v>
      </c>
      <c r="BS273" s="130">
        <f t="shared" ref="BS273" si="4094">K273/K281</f>
        <v>2.5284450063211124E-2</v>
      </c>
      <c r="BT273" s="131">
        <f t="shared" ref="BT273" si="4095">L273/L281</f>
        <v>7.482059940903335E-2</v>
      </c>
      <c r="BU273" s="129">
        <f t="shared" ref="BU273" si="4096">M273/M281</f>
        <v>3.1523829878179095E-2</v>
      </c>
      <c r="BV273" s="133">
        <f t="shared" ref="BV273" si="4097">N273/N281</f>
        <v>6.387625113739763E-2</v>
      </c>
      <c r="BW273" s="134">
        <f t="shared" ref="BW273" si="4098">O273/O281</f>
        <v>5.0819771311029098E-2</v>
      </c>
      <c r="BX273" s="129">
        <f t="shared" ref="BX273" si="4099">P273/P281</f>
        <v>4.5796064400715562E-2</v>
      </c>
      <c r="BY273" s="130">
        <f t="shared" ref="BY273" si="4100">Q273/Q281</f>
        <v>6.7507068803016018E-2</v>
      </c>
      <c r="BZ273" s="131">
        <f t="shared" ref="BZ273" si="4101">R273/R281</f>
        <v>4.5933957614588468E-2</v>
      </c>
      <c r="CA273" s="132">
        <f t="shared" ref="CA273" si="4102">S273/S281</f>
        <v>7.4968109115886569E-2</v>
      </c>
      <c r="CB273" s="129">
        <f t="shared" ref="CB273" si="4103">T273/T281</f>
        <v>6.7896389324960754E-2</v>
      </c>
      <c r="CC273" s="130">
        <f t="shared" ref="CC273" si="4104">U273/U281</f>
        <v>2.3343373493975902E-2</v>
      </c>
      <c r="CD273" s="131">
        <f t="shared" ref="CD273" si="4105">V273/V281</f>
        <v>9.6317848901374542E-2</v>
      </c>
      <c r="CE273" s="132">
        <f t="shared" ref="CE273" si="4106">W273/W281</f>
        <v>3.9973030244654206E-2</v>
      </c>
      <c r="CF273" s="129">
        <f t="shared" ref="CF273" si="4107">X273/X281</f>
        <v>6.3326653306613231E-2</v>
      </c>
      <c r="CG273" s="130">
        <f t="shared" ref="CG273" si="4108">Y273/Y281</f>
        <v>5.0957930080979659E-2</v>
      </c>
      <c r="CH273" s="131">
        <f t="shared" ref="CH273" si="4109">Z273/Z281</f>
        <v>4.2893401015228427E-2</v>
      </c>
      <c r="CI273" s="129">
        <f t="shared" ref="CI273" si="4110">AA273/AA281</f>
        <v>5.7762919932043626E-2</v>
      </c>
      <c r="CJ273" s="135">
        <f t="shared" ref="CJ273" si="4111">AB273/AB281</f>
        <v>5.7481953517444298E-2</v>
      </c>
      <c r="CK273" s="136">
        <f t="shared" ref="CK273" si="4112">AC273/AC281</f>
        <v>5.9494976506093138E-2</v>
      </c>
    </row>
    <row r="274" spans="1:89" x14ac:dyDescent="0.15">
      <c r="A274" s="137" t="s">
        <v>33</v>
      </c>
      <c r="B274" s="206">
        <v>526</v>
      </c>
      <c r="C274" s="190">
        <v>735</v>
      </c>
      <c r="D274" s="191">
        <v>150</v>
      </c>
      <c r="E274" s="192">
        <v>333</v>
      </c>
      <c r="F274" s="189">
        <v>390</v>
      </c>
      <c r="G274" s="193">
        <v>936</v>
      </c>
      <c r="H274" s="191">
        <v>683</v>
      </c>
      <c r="I274" s="192">
        <v>1053</v>
      </c>
      <c r="J274" s="189">
        <v>203</v>
      </c>
      <c r="K274" s="190">
        <v>62</v>
      </c>
      <c r="L274" s="191">
        <v>548</v>
      </c>
      <c r="M274" s="189">
        <v>307</v>
      </c>
      <c r="N274" s="194">
        <v>1035</v>
      </c>
      <c r="O274" s="207">
        <v>859</v>
      </c>
      <c r="P274" s="189">
        <v>270</v>
      </c>
      <c r="Q274" s="190">
        <v>486</v>
      </c>
      <c r="R274" s="191">
        <v>447</v>
      </c>
      <c r="S274" s="192">
        <v>547</v>
      </c>
      <c r="T274" s="189">
        <v>79</v>
      </c>
      <c r="U274" s="193">
        <v>66</v>
      </c>
      <c r="V274" s="191">
        <v>645</v>
      </c>
      <c r="W274" s="208">
        <v>399</v>
      </c>
      <c r="X274" s="189">
        <v>235</v>
      </c>
      <c r="Y274" s="193">
        <v>207</v>
      </c>
      <c r="Z274" s="191">
        <v>567</v>
      </c>
      <c r="AA274" s="189">
        <v>883</v>
      </c>
      <c r="AB274" s="172">
        <f t="shared" si="3675"/>
        <v>5778</v>
      </c>
      <c r="AC274" s="173">
        <f t="shared" si="3676"/>
        <v>6873</v>
      </c>
      <c r="BI274" s="137" t="s">
        <v>33</v>
      </c>
      <c r="BJ274" s="129">
        <f>B274/B281</f>
        <v>4.1643575330535983E-2</v>
      </c>
      <c r="BK274" s="130">
        <f t="shared" ref="BK274" si="4113">C274/C281</f>
        <v>5.4740448350338866E-2</v>
      </c>
      <c r="BL274" s="131">
        <f t="shared" ref="BL274" si="4114">D274/D281</f>
        <v>3.0290791599353797E-2</v>
      </c>
      <c r="BM274" s="132">
        <f t="shared" ref="BM274" si="4115">E274/E281</f>
        <v>5.5928787369835406E-2</v>
      </c>
      <c r="BN274" s="129">
        <f t="shared" ref="BN274" si="4116">F274/F281</f>
        <v>2.7522935779816515E-2</v>
      </c>
      <c r="BO274" s="130">
        <f t="shared" ref="BO274" si="4117">G274/G281</f>
        <v>8.3653588345696667E-2</v>
      </c>
      <c r="BP274" s="131">
        <f t="shared" ref="BP274" si="4118">H274/H281</f>
        <v>4.2937071729427297E-2</v>
      </c>
      <c r="BQ274" s="132">
        <f t="shared" ref="BQ274" si="4119">I274/I281</f>
        <v>6.4851881505204156E-2</v>
      </c>
      <c r="BR274" s="129">
        <f t="shared" ref="BR274" si="4120">J274/J281</f>
        <v>6.1928004881025019E-2</v>
      </c>
      <c r="BS274" s="130">
        <f t="shared" ref="BS274" si="4121">K274/K281</f>
        <v>1.9595448798988623E-2</v>
      </c>
      <c r="BT274" s="131">
        <f t="shared" ref="BT274" si="4122">L274/L281</f>
        <v>5.7830308146897422E-2</v>
      </c>
      <c r="BU274" s="129">
        <f t="shared" ref="BU274" si="4123">M274/M281</f>
        <v>3.2806155161359263E-2</v>
      </c>
      <c r="BV274" s="133">
        <f t="shared" ref="BV274" si="4124">N274/N281</f>
        <v>6.2784349408553236E-2</v>
      </c>
      <c r="BW274" s="134">
        <f t="shared" ref="BW274" si="4125">O274/O281</f>
        <v>5.1969266138302377E-2</v>
      </c>
      <c r="BX274" s="129">
        <f t="shared" ref="BX274" si="4126">P274/P281</f>
        <v>3.2200357781753133E-2</v>
      </c>
      <c r="BY274" s="130">
        <f t="shared" ref="BY274" si="4127">Q274/Q281</f>
        <v>5.7257304429783225E-2</v>
      </c>
      <c r="BZ274" s="131">
        <f t="shared" ref="BZ274" si="4128">R274/R281</f>
        <v>4.4061113849186789E-2</v>
      </c>
      <c r="CA274" s="132">
        <f t="shared" ref="CA274" si="4129">S274/S281</f>
        <v>5.3674811107840253E-2</v>
      </c>
      <c r="CB274" s="129">
        <f t="shared" ref="CB274" si="4130">T274/T281</f>
        <v>3.1004709576138146E-2</v>
      </c>
      <c r="CC274" s="130">
        <f t="shared" ref="CC274" si="4131">U274/U281</f>
        <v>2.4849397590361446E-2</v>
      </c>
      <c r="CD274" s="131">
        <f t="shared" ref="CD274" si="4132">V274/V281</f>
        <v>6.4713554730611023E-2</v>
      </c>
      <c r="CE274" s="132">
        <f t="shared" ref="CE274" si="4133">W274/W281</f>
        <v>3.8431901367751875E-2</v>
      </c>
      <c r="CF274" s="129">
        <f t="shared" ref="CF274" si="4134">X274/X281</f>
        <v>3.1396125584502339E-2</v>
      </c>
      <c r="CG274" s="130">
        <f t="shared" ref="CG274" si="4135">Y274/Y281</f>
        <v>4.0884850878925537E-2</v>
      </c>
      <c r="CH274" s="131">
        <f t="shared" ref="CH274" si="4136">Z274/Z281</f>
        <v>3.597715736040609E-2</v>
      </c>
      <c r="CI274" s="129">
        <f t="shared" ref="CI274" si="4137">AA274/AA281</f>
        <v>4.8391516413657042E-2</v>
      </c>
      <c r="CJ274" s="135">
        <f t="shared" ref="CJ274" si="4138">AB274/AB281</f>
        <v>4.4043326803314305E-2</v>
      </c>
      <c r="CK274" s="136">
        <f t="shared" ref="CK274" si="4139">AC274/AC281</f>
        <v>5.2511746953432401E-2</v>
      </c>
    </row>
    <row r="275" spans="1:89" x14ac:dyDescent="0.15">
      <c r="A275" s="146" t="s">
        <v>34</v>
      </c>
      <c r="B275" s="203">
        <v>276</v>
      </c>
      <c r="C275" s="197">
        <v>410</v>
      </c>
      <c r="D275" s="198">
        <v>60</v>
      </c>
      <c r="E275" s="199">
        <v>211</v>
      </c>
      <c r="F275" s="196">
        <v>153</v>
      </c>
      <c r="G275" s="200">
        <v>479</v>
      </c>
      <c r="H275" s="198">
        <v>338</v>
      </c>
      <c r="I275" s="199">
        <v>555</v>
      </c>
      <c r="J275" s="196">
        <v>63</v>
      </c>
      <c r="K275" s="197">
        <v>44</v>
      </c>
      <c r="L275" s="198">
        <v>397</v>
      </c>
      <c r="M275" s="196">
        <v>192</v>
      </c>
      <c r="N275" s="201">
        <v>402</v>
      </c>
      <c r="O275" s="204">
        <v>620</v>
      </c>
      <c r="P275" s="196">
        <v>239</v>
      </c>
      <c r="Q275" s="197">
        <v>335</v>
      </c>
      <c r="R275" s="198">
        <v>324</v>
      </c>
      <c r="S275" s="199">
        <v>358</v>
      </c>
      <c r="T275" s="196">
        <v>47</v>
      </c>
      <c r="U275" s="200">
        <v>52</v>
      </c>
      <c r="V275" s="198">
        <v>551</v>
      </c>
      <c r="W275" s="205">
        <v>246</v>
      </c>
      <c r="X275" s="196">
        <v>105</v>
      </c>
      <c r="Y275" s="200">
        <v>221</v>
      </c>
      <c r="Z275" s="198">
        <v>342</v>
      </c>
      <c r="AA275" s="196">
        <v>455</v>
      </c>
      <c r="AB275" s="172">
        <f t="shared" si="3675"/>
        <v>3297</v>
      </c>
      <c r="AC275" s="173">
        <f t="shared" si="3676"/>
        <v>4178</v>
      </c>
      <c r="BI275" s="146" t="s">
        <v>34</v>
      </c>
      <c r="BJ275" s="129">
        <f>B275/B281</f>
        <v>2.185100150423561E-2</v>
      </c>
      <c r="BK275" s="130">
        <f t="shared" ref="BK275" si="4140">C275/C281</f>
        <v>3.0535488195427125E-2</v>
      </c>
      <c r="BL275" s="131">
        <f t="shared" ref="BL275" si="4141">D275/D281</f>
        <v>1.2116316639741519E-2</v>
      </c>
      <c r="BM275" s="132">
        <f t="shared" ref="BM275" si="4142">E275/E281</f>
        <v>3.5438360765871681E-2</v>
      </c>
      <c r="BN275" s="129">
        <f t="shared" ref="BN275" si="4143">F275/F281</f>
        <v>1.0797459421312633E-2</v>
      </c>
      <c r="BO275" s="130">
        <f t="shared" ref="BO275" si="4144">G275/G281</f>
        <v>4.2809902582893911E-2</v>
      </c>
      <c r="BP275" s="131">
        <f t="shared" ref="BP275" si="4145">H275/H281</f>
        <v>2.124850694662727E-2</v>
      </c>
      <c r="BQ275" s="132">
        <f t="shared" ref="BQ275" si="4146">I275/I281</f>
        <v>3.418119110673154E-2</v>
      </c>
      <c r="BR275" s="129">
        <f t="shared" ref="BR275" si="4147">J275/J281</f>
        <v>1.9219035997559489E-2</v>
      </c>
      <c r="BS275" s="130">
        <f t="shared" ref="BS275" si="4148">K275/K281</f>
        <v>1.3906447534766119E-2</v>
      </c>
      <c r="BT275" s="131">
        <f t="shared" ref="BT275" si="4149">L275/L281</f>
        <v>4.1895314478682992E-2</v>
      </c>
      <c r="BU275" s="129">
        <f t="shared" ref="BU275" si="4150">M275/M281</f>
        <v>2.0517204530882668E-2</v>
      </c>
      <c r="BV275" s="133">
        <f t="shared" ref="BV275" si="4151">N275/N281</f>
        <v>2.4385805277525024E-2</v>
      </c>
      <c r="BW275" s="134">
        <f t="shared" ref="BW275" si="4152">O275/O281</f>
        <v>3.7509831205759576E-2</v>
      </c>
      <c r="BX275" s="129">
        <f t="shared" ref="BX275" si="4153">P275/P281</f>
        <v>2.8503279666070365E-2</v>
      </c>
      <c r="BY275" s="130">
        <f t="shared" ref="BY275" si="4154">Q275/Q281</f>
        <v>3.9467483506126298E-2</v>
      </c>
      <c r="BZ275" s="131">
        <f t="shared" ref="BZ275" si="4155">R275/R281</f>
        <v>3.1936914736323312E-2</v>
      </c>
      <c r="CA275" s="132">
        <f t="shared" ref="CA275" si="4156">S275/S281</f>
        <v>3.5129035423412815E-2</v>
      </c>
      <c r="CB275" s="129">
        <f t="shared" ref="CB275" si="4157">T275/T281</f>
        <v>1.8445839874411302E-2</v>
      </c>
      <c r="CC275" s="130">
        <f t="shared" ref="CC275" si="4158">U275/U281</f>
        <v>1.9578313253012049E-2</v>
      </c>
      <c r="CD275" s="131">
        <f t="shared" ref="CD275" si="4159">V275/V281</f>
        <v>5.5282432025684759E-2</v>
      </c>
      <c r="CE275" s="132">
        <f t="shared" ref="CE275" si="4160">W275/W281</f>
        <v>2.3694856482373339E-2</v>
      </c>
      <c r="CF275" s="129">
        <f t="shared" ref="CF275" si="4161">X275/X281</f>
        <v>1.4028056112224449E-2</v>
      </c>
      <c r="CG275" s="130">
        <f t="shared" ref="CG275" si="4162">Y275/Y281</f>
        <v>4.3650009875567844E-2</v>
      </c>
      <c r="CH275" s="131">
        <f t="shared" ref="CH275" si="4163">Z275/Z281</f>
        <v>2.1700507614213198E-2</v>
      </c>
      <c r="CI275" s="129">
        <f t="shared" ref="CI275" si="4164">AA275/AA281</f>
        <v>2.4935605853016934E-2</v>
      </c>
      <c r="CJ275" s="135">
        <f t="shared" ref="CJ275" si="4165">AB275/AB281</f>
        <v>2.5131680247581733E-2</v>
      </c>
      <c r="CK275" s="136">
        <f t="shared" ref="CK275" si="4166">AC275/AC281</f>
        <v>3.1921152156473238E-2</v>
      </c>
    </row>
    <row r="276" spans="1:89" x14ac:dyDescent="0.15">
      <c r="A276" s="137" t="s">
        <v>35</v>
      </c>
      <c r="B276" s="206">
        <v>0</v>
      </c>
      <c r="C276" s="190">
        <v>230</v>
      </c>
      <c r="D276" s="191">
        <v>3</v>
      </c>
      <c r="E276" s="192">
        <v>115</v>
      </c>
      <c r="F276" s="189">
        <v>3</v>
      </c>
      <c r="G276" s="193">
        <v>260</v>
      </c>
      <c r="H276" s="191">
        <v>58</v>
      </c>
      <c r="I276" s="192">
        <v>285</v>
      </c>
      <c r="J276" s="189">
        <v>7</v>
      </c>
      <c r="K276" s="190">
        <v>22</v>
      </c>
      <c r="L276" s="191">
        <v>279</v>
      </c>
      <c r="M276" s="189">
        <v>33</v>
      </c>
      <c r="N276" s="194">
        <v>113</v>
      </c>
      <c r="O276" s="207">
        <v>86</v>
      </c>
      <c r="P276" s="189">
        <v>36</v>
      </c>
      <c r="Q276" s="190">
        <v>54</v>
      </c>
      <c r="R276" s="191">
        <v>47</v>
      </c>
      <c r="S276" s="192">
        <v>36</v>
      </c>
      <c r="T276" s="189">
        <v>3</v>
      </c>
      <c r="U276" s="193">
        <v>9</v>
      </c>
      <c r="V276" s="191">
        <v>67</v>
      </c>
      <c r="W276" s="208">
        <v>10</v>
      </c>
      <c r="X276" s="189">
        <v>3</v>
      </c>
      <c r="Y276" s="193">
        <v>17</v>
      </c>
      <c r="Z276" s="191">
        <v>26</v>
      </c>
      <c r="AA276" s="189">
        <v>29</v>
      </c>
      <c r="AB276" s="172">
        <f t="shared" si="3675"/>
        <v>645</v>
      </c>
      <c r="AC276" s="173">
        <f t="shared" si="3676"/>
        <v>1186</v>
      </c>
      <c r="BI276" s="137" t="s">
        <v>35</v>
      </c>
      <c r="BJ276" s="129">
        <f>B276/B281</f>
        <v>0</v>
      </c>
      <c r="BK276" s="130">
        <f t="shared" ref="BK276" si="4167">C276/C281</f>
        <v>1.712966410962985E-2</v>
      </c>
      <c r="BL276" s="131">
        <f t="shared" ref="BL276" si="4168">D276/D281</f>
        <v>6.0581583198707591E-4</v>
      </c>
      <c r="BM276" s="132">
        <f t="shared" ref="BM276" si="4169">E276/E281</f>
        <v>1.9314746388982198E-2</v>
      </c>
      <c r="BN276" s="129">
        <f t="shared" ref="BN276" si="4170">F276/F281</f>
        <v>2.1171489061397319E-4</v>
      </c>
      <c r="BO276" s="130">
        <f t="shared" ref="BO276" si="4171">G276/G281</f>
        <v>2.3237107873804629E-2</v>
      </c>
      <c r="BP276" s="131">
        <f t="shared" ref="BP276" si="4172">H276/H281</f>
        <v>3.6461934997171056E-3</v>
      </c>
      <c r="BQ276" s="132">
        <f t="shared" ref="BQ276" si="4173">I276/I281</f>
        <v>1.7552503541294576E-2</v>
      </c>
      <c r="BR276" s="129">
        <f t="shared" ref="BR276" si="4174">J276/J281</f>
        <v>2.1354484441732766E-3</v>
      </c>
      <c r="BS276" s="130">
        <f t="shared" ref="BS276" si="4175">K276/K281</f>
        <v>6.9532237673830596E-3</v>
      </c>
      <c r="BT276" s="131">
        <f t="shared" ref="BT276" si="4176">L276/L281</f>
        <v>2.9442802870409457E-2</v>
      </c>
      <c r="BU276" s="129">
        <f t="shared" ref="BU276" si="4177">M276/M281</f>
        <v>3.5263945287454584E-3</v>
      </c>
      <c r="BV276" s="133">
        <f t="shared" ref="BV276" si="4178">N276/N281</f>
        <v>6.8547164088565366E-3</v>
      </c>
      <c r="BW276" s="134">
        <f t="shared" ref="BW276" si="4179">O276/O281</f>
        <v>5.2029765866053604E-3</v>
      </c>
      <c r="BX276" s="129">
        <f t="shared" ref="BX276" si="4180">P276/P281</f>
        <v>4.2933810375670838E-3</v>
      </c>
      <c r="BY276" s="130">
        <f t="shared" ref="BY276" si="4181">Q276/Q281</f>
        <v>6.3619227144203578E-3</v>
      </c>
      <c r="BZ276" s="131">
        <f t="shared" ref="BZ276" si="4182">R276/R281</f>
        <v>4.6328240512567764E-3</v>
      </c>
      <c r="CA276" s="132">
        <f t="shared" ref="CA276" si="4183">S276/S281</f>
        <v>3.5325287017957019E-3</v>
      </c>
      <c r="CB276" s="129">
        <f t="shared" ref="CB276" si="4184">T276/T281</f>
        <v>1.1773940345368916E-3</v>
      </c>
      <c r="CC276" s="130">
        <f t="shared" ref="CC276" si="4185">U276/U281</f>
        <v>3.3885542168674699E-3</v>
      </c>
      <c r="CD276" s="131">
        <f t="shared" ref="CD276" si="4186">V276/V281</f>
        <v>6.7221832045750978E-3</v>
      </c>
      <c r="CE276" s="132">
        <f t="shared" ref="CE276" si="4187">W276/W281</f>
        <v>9.6320554806395681E-4</v>
      </c>
      <c r="CF276" s="129">
        <f t="shared" ref="CF276" si="4188">X276/X281</f>
        <v>4.0080160320641282E-4</v>
      </c>
      <c r="CG276" s="130">
        <f t="shared" ref="CG276" si="4189">Y276/Y281</f>
        <v>3.3576930673513729E-3</v>
      </c>
      <c r="CH276" s="131">
        <f t="shared" ref="CH276" si="4190">Z276/Z281</f>
        <v>1.649746192893401E-3</v>
      </c>
      <c r="CI276" s="129">
        <f t="shared" ref="CI276" si="4191">AA276/AA281</f>
        <v>1.589302351071409E-3</v>
      </c>
      <c r="CJ276" s="135">
        <f t="shared" ref="CJ276" si="4192">AB276/AB281</f>
        <v>4.9165707490719497E-3</v>
      </c>
      <c r="CK276" s="136">
        <f t="shared" ref="CK276" si="4193">AC276/AC281</f>
        <v>9.0613897696451076E-3</v>
      </c>
    </row>
    <row r="277" spans="1:89" x14ac:dyDescent="0.15">
      <c r="A277" s="146" t="s">
        <v>36</v>
      </c>
      <c r="B277" s="203">
        <v>0</v>
      </c>
      <c r="C277" s="197">
        <v>10</v>
      </c>
      <c r="D277" s="198">
        <v>0</v>
      </c>
      <c r="E277" s="199">
        <v>3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675"/>
        <v>0</v>
      </c>
      <c r="AC277" s="173">
        <f t="shared" si="3676"/>
        <v>13</v>
      </c>
      <c r="BI277" s="146" t="s">
        <v>36</v>
      </c>
      <c r="BJ277" s="129">
        <f>B277/B281</f>
        <v>0</v>
      </c>
      <c r="BK277" s="130">
        <f t="shared" ref="BK277" si="4194">C277/C281</f>
        <v>7.4476800476651523E-4</v>
      </c>
      <c r="BL277" s="131">
        <f t="shared" ref="BL277" si="4195">D277/D281</f>
        <v>0</v>
      </c>
      <c r="BM277" s="132">
        <f t="shared" ref="BM277" si="4196">E277/E281</f>
        <v>5.0386294927779645E-4</v>
      </c>
      <c r="BN277" s="129">
        <f t="shared" ref="BN277" si="4197">F277/F281</f>
        <v>0</v>
      </c>
      <c r="BO277" s="130">
        <f t="shared" ref="BO277" si="4198">G277/G281</f>
        <v>0</v>
      </c>
      <c r="BP277" s="131">
        <f t="shared" ref="BP277" si="4199">H277/H281</f>
        <v>0</v>
      </c>
      <c r="BQ277" s="132">
        <f t="shared" ref="BQ277" si="4200">I277/I281</f>
        <v>0</v>
      </c>
      <c r="BR277" s="129">
        <f t="shared" ref="BR277" si="4201">J277/J281</f>
        <v>0</v>
      </c>
      <c r="BS277" s="130">
        <f t="shared" ref="BS277" si="4202">K277/K281</f>
        <v>0</v>
      </c>
      <c r="BT277" s="131">
        <f t="shared" ref="BT277" si="4203">L277/L281</f>
        <v>0</v>
      </c>
      <c r="BU277" s="129">
        <f t="shared" ref="BU277" si="4204">M277/M281</f>
        <v>0</v>
      </c>
      <c r="BV277" s="133">
        <f t="shared" ref="BV277" si="4205">N277/N281</f>
        <v>0</v>
      </c>
      <c r="BW277" s="134">
        <f t="shared" ref="BW277" si="4206">O277/O281</f>
        <v>0</v>
      </c>
      <c r="BX277" s="129">
        <f t="shared" ref="BX277" si="4207">P277/P281</f>
        <v>0</v>
      </c>
      <c r="BY277" s="130">
        <f t="shared" ref="BY277" si="4208">Q277/Q281</f>
        <v>0</v>
      </c>
      <c r="BZ277" s="131">
        <f t="shared" ref="BZ277" si="4209">R277/R281</f>
        <v>0</v>
      </c>
      <c r="CA277" s="132">
        <f t="shared" ref="CA277" si="4210">S277/S281</f>
        <v>0</v>
      </c>
      <c r="CB277" s="129">
        <f t="shared" ref="CB277" si="4211">T277/T281</f>
        <v>0</v>
      </c>
      <c r="CC277" s="130">
        <f t="shared" ref="CC277" si="4212">U277/U281</f>
        <v>0</v>
      </c>
      <c r="CD277" s="131">
        <f t="shared" ref="CD277" si="4213">V277/V281</f>
        <v>0</v>
      </c>
      <c r="CE277" s="132">
        <f t="shared" ref="CE277" si="4214">W277/W281</f>
        <v>0</v>
      </c>
      <c r="CF277" s="129">
        <f t="shared" ref="CF277" si="4215">X277/X281</f>
        <v>0</v>
      </c>
      <c r="CG277" s="130">
        <f t="shared" ref="CG277" si="4216">Y277/Y281</f>
        <v>0</v>
      </c>
      <c r="CH277" s="131">
        <f t="shared" ref="CH277" si="4217">Z277/Z281</f>
        <v>0</v>
      </c>
      <c r="CI277" s="129">
        <f t="shared" ref="CI277" si="4218">AA277/AA281</f>
        <v>0</v>
      </c>
      <c r="CJ277" s="135">
        <f t="shared" ref="CJ277" si="4219">AB277/AB281</f>
        <v>0</v>
      </c>
      <c r="CK277" s="136">
        <f t="shared" ref="CK277" si="4220">AC277/AC281</f>
        <v>9.9323833899988542E-5</v>
      </c>
    </row>
    <row r="278" spans="1:89" x14ac:dyDescent="0.15">
      <c r="A278" s="137" t="s">
        <v>37</v>
      </c>
      <c r="B278" s="59">
        <v>0</v>
      </c>
      <c r="C278" s="60">
        <v>0</v>
      </c>
      <c r="D278" s="139">
        <v>0</v>
      </c>
      <c r="E278" s="140">
        <v>0</v>
      </c>
      <c r="F278" s="138">
        <v>0</v>
      </c>
      <c r="G278" s="141">
        <v>0</v>
      </c>
      <c r="H278" s="139">
        <v>0</v>
      </c>
      <c r="I278" s="140">
        <v>0</v>
      </c>
      <c r="J278" s="138">
        <v>0</v>
      </c>
      <c r="K278" s="141">
        <v>0</v>
      </c>
      <c r="L278" s="139">
        <v>0</v>
      </c>
      <c r="M278" s="138">
        <v>0</v>
      </c>
      <c r="N278" s="142">
        <v>0</v>
      </c>
      <c r="O278" s="143">
        <v>0</v>
      </c>
      <c r="P278" s="138">
        <v>0</v>
      </c>
      <c r="Q278" s="141">
        <v>0</v>
      </c>
      <c r="R278" s="139"/>
      <c r="S278" s="140">
        <v>0</v>
      </c>
      <c r="T278" s="138">
        <v>0</v>
      </c>
      <c r="U278" s="141">
        <v>0</v>
      </c>
      <c r="V278" s="139">
        <v>0</v>
      </c>
      <c r="W278" s="140">
        <v>0</v>
      </c>
      <c r="X278" s="138">
        <v>0</v>
      </c>
      <c r="Y278" s="141">
        <v>0</v>
      </c>
      <c r="Z278" s="144">
        <v>0</v>
      </c>
      <c r="AA278" s="145">
        <v>0</v>
      </c>
      <c r="AB278" s="172"/>
      <c r="AC278" s="173"/>
      <c r="BI278" s="137" t="s">
        <v>37</v>
      </c>
      <c r="BJ278" s="129">
        <f>B278/B281</f>
        <v>0</v>
      </c>
      <c r="BK278" s="130">
        <f t="shared" ref="BK278" si="4221">C278/C281</f>
        <v>0</v>
      </c>
      <c r="BL278" s="131">
        <f t="shared" ref="BL278" si="4222">D278/D281</f>
        <v>0</v>
      </c>
      <c r="BM278" s="132">
        <f t="shared" ref="BM278" si="4223">E278/E281</f>
        <v>0</v>
      </c>
      <c r="BN278" s="129">
        <f t="shared" ref="BN278" si="4224">F278/F281</f>
        <v>0</v>
      </c>
      <c r="BO278" s="130">
        <f t="shared" ref="BO278" si="4225">G278/G281</f>
        <v>0</v>
      </c>
      <c r="BP278" s="131">
        <f t="shared" ref="BP278" si="4226">H278/H281</f>
        <v>0</v>
      </c>
      <c r="BQ278" s="132">
        <f t="shared" ref="BQ278" si="4227">I278/I281</f>
        <v>0</v>
      </c>
      <c r="BR278" s="129">
        <f t="shared" ref="BR278" si="4228">J278/J281</f>
        <v>0</v>
      </c>
      <c r="BS278" s="130">
        <f t="shared" ref="BS278" si="4229">K278/K281</f>
        <v>0</v>
      </c>
      <c r="BT278" s="131">
        <f t="shared" ref="BT278" si="4230">L278/L281</f>
        <v>0</v>
      </c>
      <c r="BU278" s="129">
        <f t="shared" ref="BU278" si="4231">M278/M281</f>
        <v>0</v>
      </c>
      <c r="BV278" s="133">
        <f t="shared" ref="BV278" si="4232">N278/N281</f>
        <v>0</v>
      </c>
      <c r="BW278" s="134">
        <f t="shared" ref="BW278" si="4233">O278/O281</f>
        <v>0</v>
      </c>
      <c r="BX278" s="129">
        <f t="shared" ref="BX278" si="4234">P278/P281</f>
        <v>0</v>
      </c>
      <c r="BY278" s="130">
        <f t="shared" ref="BY278" si="4235">Q278/Q281</f>
        <v>0</v>
      </c>
      <c r="BZ278" s="131">
        <f t="shared" ref="BZ278" si="4236">R278/R281</f>
        <v>0</v>
      </c>
      <c r="CA278" s="132">
        <f t="shared" ref="CA278" si="4237">S278/S281</f>
        <v>0</v>
      </c>
      <c r="CB278" s="129">
        <f t="shared" ref="CB278" si="4238">T278/T281</f>
        <v>0</v>
      </c>
      <c r="CC278" s="130">
        <f t="shared" ref="CC278" si="4239">U278/U281</f>
        <v>0</v>
      </c>
      <c r="CD278" s="131">
        <f t="shared" ref="CD278" si="4240">V278/V281</f>
        <v>0</v>
      </c>
      <c r="CE278" s="132">
        <f t="shared" ref="CE278" si="4241">W278/W281</f>
        <v>0</v>
      </c>
      <c r="CF278" s="129">
        <f t="shared" ref="CF278" si="4242">X278/X281</f>
        <v>0</v>
      </c>
      <c r="CG278" s="130">
        <f t="shared" ref="CG278" si="4243">Y278/Y281</f>
        <v>0</v>
      </c>
      <c r="CH278" s="131">
        <f t="shared" ref="CH278" si="4244">Z278/Z281</f>
        <v>0</v>
      </c>
      <c r="CI278" s="129">
        <f t="shared" ref="CI278" si="4245">AA278/AA281</f>
        <v>0</v>
      </c>
      <c r="CJ278" s="135">
        <f t="shared" ref="CJ278" si="4246">AB278/AB281</f>
        <v>0</v>
      </c>
      <c r="CK278" s="136">
        <f t="shared" ref="CK278" si="4247">AC278/AC281</f>
        <v>0</v>
      </c>
    </row>
    <row r="279" spans="1:89" x14ac:dyDescent="0.15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>
        <f>B279/B281</f>
        <v>0</v>
      </c>
      <c r="BK279" s="130">
        <f t="shared" ref="BK279" si="4248">C279/C281</f>
        <v>0</v>
      </c>
      <c r="BL279" s="131">
        <f t="shared" ref="BL279" si="4249">D279/D281</f>
        <v>0</v>
      </c>
      <c r="BM279" s="132">
        <f t="shared" ref="BM279" si="4250">E279/E281</f>
        <v>0</v>
      </c>
      <c r="BN279" s="129">
        <f t="shared" ref="BN279" si="4251">F279/F281</f>
        <v>0</v>
      </c>
      <c r="BO279" s="130">
        <f t="shared" ref="BO279" si="4252">G279/G281</f>
        <v>0</v>
      </c>
      <c r="BP279" s="131">
        <f t="shared" ref="BP279" si="4253">H279/H281</f>
        <v>0</v>
      </c>
      <c r="BQ279" s="132">
        <f t="shared" ref="BQ279" si="4254">I279/I281</f>
        <v>0</v>
      </c>
      <c r="BR279" s="129">
        <f t="shared" ref="BR279" si="4255">J279/J281</f>
        <v>0</v>
      </c>
      <c r="BS279" s="130">
        <f t="shared" ref="BS279" si="4256">K279/K281</f>
        <v>0</v>
      </c>
      <c r="BT279" s="131">
        <f t="shared" ref="BT279" si="4257">L279/L281</f>
        <v>0</v>
      </c>
      <c r="BU279" s="129">
        <f t="shared" ref="BU279" si="4258">M279/M281</f>
        <v>0</v>
      </c>
      <c r="BV279" s="133">
        <f t="shared" ref="BV279" si="4259">N279/N281</f>
        <v>0</v>
      </c>
      <c r="BW279" s="134">
        <f t="shared" ref="BW279" si="4260">O279/O281</f>
        <v>0</v>
      </c>
      <c r="BX279" s="129">
        <f t="shared" ref="BX279" si="4261">P279/P281</f>
        <v>0</v>
      </c>
      <c r="BY279" s="130">
        <f t="shared" ref="BY279" si="4262">Q279/Q281</f>
        <v>0</v>
      </c>
      <c r="BZ279" s="131">
        <f t="shared" ref="BZ279" si="4263">R279/R281</f>
        <v>0</v>
      </c>
      <c r="CA279" s="132">
        <f t="shared" ref="CA279" si="4264">S279/S281</f>
        <v>0</v>
      </c>
      <c r="CB279" s="129">
        <f t="shared" ref="CB279" si="4265">T279/T281</f>
        <v>0</v>
      </c>
      <c r="CC279" s="130">
        <f t="shared" ref="CC279" si="4266">U279/U281</f>
        <v>0</v>
      </c>
      <c r="CD279" s="131">
        <f t="shared" ref="CD279" si="4267">V279/V281</f>
        <v>0</v>
      </c>
      <c r="CE279" s="132">
        <f t="shared" ref="CE279" si="4268">W279/W281</f>
        <v>0</v>
      </c>
      <c r="CF279" s="129">
        <f t="shared" ref="CF279" si="4269">X279/X281</f>
        <v>0</v>
      </c>
      <c r="CG279" s="130">
        <f t="shared" ref="CG279" si="4270">Y279/Y281</f>
        <v>0</v>
      </c>
      <c r="CH279" s="131">
        <f t="shared" ref="CH279" si="4271">Z279/Z281</f>
        <v>0</v>
      </c>
      <c r="CI279" s="129">
        <f t="shared" ref="CI279" si="4272">AA279/AA281</f>
        <v>0</v>
      </c>
      <c r="CJ279" s="135">
        <f t="shared" ref="CJ279" si="4273">AB279/AB281</f>
        <v>0</v>
      </c>
      <c r="CK279" s="136">
        <f t="shared" ref="CK279" si="4274">AC279/AC281</f>
        <v>0</v>
      </c>
    </row>
    <row r="280" spans="1:89" ht="14" thickBot="1" x14ac:dyDescent="0.2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>
        <f>B280/B281</f>
        <v>0</v>
      </c>
      <c r="BK280" s="130">
        <f t="shared" ref="BK280" si="4275">C280/C281</f>
        <v>0</v>
      </c>
      <c r="BL280" s="131">
        <f t="shared" ref="BL280" si="4276">D280/D281</f>
        <v>0</v>
      </c>
      <c r="BM280" s="132">
        <f t="shared" ref="BM280" si="4277">E280/E281</f>
        <v>0</v>
      </c>
      <c r="BN280" s="129">
        <f t="shared" ref="BN280" si="4278">F280/F281</f>
        <v>0</v>
      </c>
      <c r="BO280" s="130">
        <f t="shared" ref="BO280" si="4279">G280/G281</f>
        <v>0</v>
      </c>
      <c r="BP280" s="131">
        <f t="shared" ref="BP280" si="4280">H280/H281</f>
        <v>0</v>
      </c>
      <c r="BQ280" s="132">
        <f t="shared" ref="BQ280" si="4281">I280/I281</f>
        <v>0</v>
      </c>
      <c r="BR280" s="129">
        <f t="shared" ref="BR280" si="4282">J280/J281</f>
        <v>0</v>
      </c>
      <c r="BS280" s="130">
        <f t="shared" ref="BS280" si="4283">K280/K281</f>
        <v>0</v>
      </c>
      <c r="BT280" s="131">
        <f t="shared" ref="BT280" si="4284">L280/L281</f>
        <v>0</v>
      </c>
      <c r="BU280" s="129">
        <f t="shared" ref="BU280" si="4285">M280/M281</f>
        <v>0</v>
      </c>
      <c r="BV280" s="133">
        <f t="shared" ref="BV280" si="4286">N280/N281</f>
        <v>0</v>
      </c>
      <c r="BW280" s="134">
        <f t="shared" ref="BW280" si="4287">O280/O281</f>
        <v>0</v>
      </c>
      <c r="BX280" s="129">
        <f t="shared" ref="BX280" si="4288">P280/P281</f>
        <v>0</v>
      </c>
      <c r="BY280" s="130">
        <f t="shared" ref="BY280" si="4289">Q280/Q281</f>
        <v>0</v>
      </c>
      <c r="BZ280" s="131">
        <f t="shared" ref="BZ280" si="4290">R280/R281</f>
        <v>0</v>
      </c>
      <c r="CA280" s="132">
        <f t="shared" ref="CA280" si="4291">S280/S281</f>
        <v>0</v>
      </c>
      <c r="CB280" s="129">
        <f t="shared" ref="CB280" si="4292">T280/T281</f>
        <v>0</v>
      </c>
      <c r="CC280" s="130">
        <f t="shared" ref="CC280" si="4293">U280/U281</f>
        <v>0</v>
      </c>
      <c r="CD280" s="131">
        <f t="shared" ref="CD280" si="4294">V280/V281</f>
        <v>0</v>
      </c>
      <c r="CE280" s="132">
        <f t="shared" ref="CE280" si="4295">W280/W281</f>
        <v>0</v>
      </c>
      <c r="CF280" s="129">
        <f t="shared" ref="CF280" si="4296">X280/X281</f>
        <v>0</v>
      </c>
      <c r="CG280" s="130">
        <f t="shared" ref="CG280" si="4297">Y280/Y281</f>
        <v>0</v>
      </c>
      <c r="CH280" s="131">
        <f t="shared" ref="CH280" si="4298">Z280/Z281</f>
        <v>0</v>
      </c>
      <c r="CI280" s="129">
        <f t="shared" ref="CI280" si="4299">AA280/AA281</f>
        <v>0</v>
      </c>
      <c r="CJ280" s="135">
        <f t="shared" ref="CJ280" si="4300">AB280/AB281</f>
        <v>0</v>
      </c>
      <c r="CK280" s="136">
        <f t="shared" ref="CK280" si="4301">AC280/AC281</f>
        <v>0</v>
      </c>
    </row>
    <row r="281" spans="1:89" ht="15" thickTop="1" thickBot="1" x14ac:dyDescent="0.2">
      <c r="A281" s="269" t="s">
        <v>13</v>
      </c>
      <c r="B281" s="20">
        <f t="shared" ref="B281" si="4302">SUM(B258:B280)</f>
        <v>12631</v>
      </c>
      <c r="C281" s="21">
        <f t="shared" ref="C281" si="4303">SUM(C258:C280)</f>
        <v>13427</v>
      </c>
      <c r="D281" s="20">
        <f t="shared" ref="D281" si="4304">SUM(D258:D280)</f>
        <v>4952</v>
      </c>
      <c r="E281" s="21">
        <f t="shared" ref="E281" si="4305">SUM(E258:E280)</f>
        <v>5954</v>
      </c>
      <c r="F281" s="20">
        <f t="shared" ref="F281" si="4306">SUM(F258:F280)</f>
        <v>14170</v>
      </c>
      <c r="G281" s="21">
        <f t="shared" ref="G281" si="4307">SUM(G258:G280)</f>
        <v>11189</v>
      </c>
      <c r="H281" s="20">
        <f t="shared" ref="H281" si="4308">SUM(H258:H280)</f>
        <v>15907</v>
      </c>
      <c r="I281" s="21">
        <f t="shared" ref="I281" si="4309">SUM(I258:I280)</f>
        <v>16237</v>
      </c>
      <c r="J281" s="20">
        <f t="shared" ref="J281" si="4310">SUM(J258:J280)</f>
        <v>3278</v>
      </c>
      <c r="K281" s="21">
        <f t="shared" ref="K281" si="4311">SUM(K258:K280)</f>
        <v>3164</v>
      </c>
      <c r="L281" s="20">
        <f t="shared" ref="L281" si="4312">SUM(L258:L280)</f>
        <v>9476</v>
      </c>
      <c r="M281" s="21">
        <f t="shared" ref="M281" si="4313">SUM(M258:M280)</f>
        <v>9358</v>
      </c>
      <c r="N281" s="20">
        <f t="shared" ref="N281" si="4314">SUM(N258:N280)</f>
        <v>16485</v>
      </c>
      <c r="O281" s="21">
        <f t="shared" ref="O281" si="4315">SUM(O258:O280)</f>
        <v>16529</v>
      </c>
      <c r="P281" s="20">
        <f t="shared" ref="P281" si="4316">SUM(P258:P280)</f>
        <v>8385</v>
      </c>
      <c r="Q281" s="21">
        <f t="shared" ref="Q281" si="4317">SUM(Q258:Q280)</f>
        <v>8488</v>
      </c>
      <c r="R281" s="20">
        <f t="shared" ref="R281" si="4318">SUM(R258:R280)</f>
        <v>10145</v>
      </c>
      <c r="S281" s="21">
        <f t="shared" ref="S281" si="4319">SUM(S258:S280)</f>
        <v>10191</v>
      </c>
      <c r="T281" s="20">
        <f t="shared" ref="T281" si="4320">SUM(T258:T280)</f>
        <v>2548</v>
      </c>
      <c r="U281" s="21">
        <f t="shared" ref="U281" si="4321">SUM(U258:U280)</f>
        <v>2656</v>
      </c>
      <c r="V281" s="20">
        <f t="shared" ref="V281" si="4322">SUM(V258:V280)</f>
        <v>9967</v>
      </c>
      <c r="W281" s="21">
        <f t="shared" ref="W281" si="4323">SUM(W258:W280)</f>
        <v>10382</v>
      </c>
      <c r="X281" s="20">
        <f t="shared" ref="X281" si="4324">SUM(X258:X280)</f>
        <v>7485</v>
      </c>
      <c r="Y281" s="21">
        <f t="shared" ref="Y281" si="4325">SUM(Y258:Y280)</f>
        <v>5063</v>
      </c>
      <c r="Z281" s="20">
        <f t="shared" ref="Z281" si="4326">SUM(Z258:Z280)</f>
        <v>15760</v>
      </c>
      <c r="AA281" s="21">
        <f t="shared" ref="AA281" si="4327">SUM(AA258:AA280)</f>
        <v>18247</v>
      </c>
      <c r="AB281" s="174">
        <f t="shared" ref="AB281:AC281" si="4328">SUM(AB257:AB280)</f>
        <v>131189</v>
      </c>
      <c r="AC281" s="175">
        <f t="shared" si="4328"/>
        <v>130885</v>
      </c>
      <c r="BI281" s="269" t="s">
        <v>13</v>
      </c>
      <c r="BJ281" s="155">
        <f>SUM(BJ257:BJ280)</f>
        <v>1</v>
      </c>
      <c r="BK281" s="156">
        <f t="shared" ref="BK281:CK281" si="4329">SUM(BK257:BK280)</f>
        <v>1</v>
      </c>
      <c r="BL281" s="155">
        <f t="shared" si="4329"/>
        <v>1</v>
      </c>
      <c r="BM281" s="156">
        <f t="shared" si="4329"/>
        <v>1</v>
      </c>
      <c r="BN281" s="155">
        <f t="shared" si="4329"/>
        <v>1</v>
      </c>
      <c r="BO281" s="156">
        <f t="shared" si="4329"/>
        <v>0.99999999999999989</v>
      </c>
      <c r="BP281" s="155">
        <f t="shared" si="4329"/>
        <v>1.0000000000000002</v>
      </c>
      <c r="BQ281" s="156">
        <f t="shared" si="4329"/>
        <v>0.99999999999999989</v>
      </c>
      <c r="BR281" s="155">
        <f t="shared" si="4329"/>
        <v>0.99999999999999978</v>
      </c>
      <c r="BS281" s="156">
        <f t="shared" si="4329"/>
        <v>1.0000000000000002</v>
      </c>
      <c r="BT281" s="155">
        <f t="shared" si="4329"/>
        <v>1</v>
      </c>
      <c r="BU281" s="156">
        <f t="shared" si="4329"/>
        <v>0.99999999999999978</v>
      </c>
      <c r="BV281" s="155">
        <f t="shared" si="4329"/>
        <v>0.99999999999999989</v>
      </c>
      <c r="BW281" s="156">
        <f t="shared" si="4329"/>
        <v>1</v>
      </c>
      <c r="BX281" s="155">
        <f t="shared" si="4329"/>
        <v>0.99999999999999989</v>
      </c>
      <c r="BY281" s="156">
        <f t="shared" si="4329"/>
        <v>1</v>
      </c>
      <c r="BZ281" s="155">
        <f t="shared" si="4329"/>
        <v>1.0000000000000002</v>
      </c>
      <c r="CA281" s="156">
        <f t="shared" si="4329"/>
        <v>1.0000000000000002</v>
      </c>
      <c r="CB281" s="155">
        <f t="shared" si="4329"/>
        <v>1.0000000000000002</v>
      </c>
      <c r="CC281" s="156">
        <f t="shared" si="4329"/>
        <v>0.99999999999999978</v>
      </c>
      <c r="CD281" s="155">
        <f t="shared" si="4329"/>
        <v>1.0000000000000002</v>
      </c>
      <c r="CE281" s="156">
        <f t="shared" si="4329"/>
        <v>1.0000000000000002</v>
      </c>
      <c r="CF281" s="155">
        <f t="shared" si="4329"/>
        <v>1</v>
      </c>
      <c r="CG281" s="156">
        <f t="shared" si="4329"/>
        <v>1.0000000000000002</v>
      </c>
      <c r="CH281" s="155">
        <f t="shared" si="4329"/>
        <v>0.99999999999999989</v>
      </c>
      <c r="CI281" s="156">
        <f t="shared" si="4329"/>
        <v>1</v>
      </c>
      <c r="CJ281" s="155">
        <f t="shared" si="4329"/>
        <v>1.0000000000000002</v>
      </c>
      <c r="CK281" s="156">
        <f t="shared" si="4329"/>
        <v>0.99999999999999989</v>
      </c>
    </row>
    <row r="282" spans="1:89" ht="14" thickTop="1" x14ac:dyDescent="0.15">
      <c r="A282" s="187"/>
    </row>
    <row r="284" spans="1:89" x14ac:dyDescent="0.15">
      <c r="A284" s="296">
        <f>+A253+1</f>
        <v>44175</v>
      </c>
      <c r="B284" s="296"/>
      <c r="C284" s="296"/>
      <c r="D284" s="296"/>
      <c r="BI284" s="301">
        <f>+BI253+1</f>
        <v>44175</v>
      </c>
      <c r="BJ284" s="301"/>
      <c r="BK284" s="301"/>
      <c r="BL284" s="301"/>
    </row>
    <row r="285" spans="1:89" ht="14" thickBot="1" x14ac:dyDescent="0.2">
      <c r="AE285" s="272" t="s">
        <v>84</v>
      </c>
    </row>
    <row r="286" spans="1:89" ht="15" thickTop="1" thickBot="1" x14ac:dyDescent="0.2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 x14ac:dyDescent="0.2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 x14ac:dyDescent="0.15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921</v>
      </c>
      <c r="AG288" s="186">
        <f t="shared" ref="AG288:AV289" si="4330">SUMIF($A$9:$A$32,$AE288,C$288:C$311)</f>
        <v>589</v>
      </c>
      <c r="AH288" s="127">
        <f t="shared" si="4330"/>
        <v>338</v>
      </c>
      <c r="AI288" s="180">
        <f t="shared" si="4330"/>
        <v>293</v>
      </c>
      <c r="AJ288" s="126">
        <f t="shared" si="4330"/>
        <v>1127</v>
      </c>
      <c r="AK288" s="128">
        <f t="shared" si="4330"/>
        <v>575</v>
      </c>
      <c r="AL288" s="127">
        <f t="shared" si="4330"/>
        <v>1173</v>
      </c>
      <c r="AM288" s="180">
        <f t="shared" si="4330"/>
        <v>742</v>
      </c>
      <c r="AN288" s="126">
        <f t="shared" si="4330"/>
        <v>115</v>
      </c>
      <c r="AO288" s="128">
        <f t="shared" si="4330"/>
        <v>333</v>
      </c>
      <c r="AP288" s="127">
        <f t="shared" si="4330"/>
        <v>353</v>
      </c>
      <c r="AQ288" s="126">
        <f t="shared" si="4330"/>
        <v>899</v>
      </c>
      <c r="AR288" s="179">
        <f t="shared" si="4330"/>
        <v>1098</v>
      </c>
      <c r="AS288" s="181">
        <f t="shared" si="4330"/>
        <v>1336</v>
      </c>
      <c r="AT288" s="126">
        <f t="shared" si="4330"/>
        <v>674</v>
      </c>
      <c r="AU288" s="128">
        <f t="shared" si="4330"/>
        <v>597</v>
      </c>
      <c r="AV288" s="127">
        <f t="shared" si="4330"/>
        <v>776</v>
      </c>
      <c r="AW288" s="180">
        <f t="shared" ref="AW288:BE289" si="4331">SUMIF($A$9:$A$32,$AE288,S$288:S$311)</f>
        <v>557</v>
      </c>
      <c r="AX288" s="126">
        <f t="shared" si="4331"/>
        <v>107</v>
      </c>
      <c r="AY288" s="128">
        <f t="shared" si="4331"/>
        <v>356</v>
      </c>
      <c r="AZ288" s="127">
        <f t="shared" si="4331"/>
        <v>440</v>
      </c>
      <c r="BA288" s="180">
        <f t="shared" si="4331"/>
        <v>797</v>
      </c>
      <c r="BB288" s="126">
        <f t="shared" si="4331"/>
        <v>506</v>
      </c>
      <c r="BC288" s="128">
        <f t="shared" si="4331"/>
        <v>484</v>
      </c>
      <c r="BD288" s="184">
        <f t="shared" si="4331"/>
        <v>1027</v>
      </c>
      <c r="BE288" s="185">
        <f t="shared" si="4331"/>
        <v>895</v>
      </c>
      <c r="BF288" s="170">
        <f>AF288+AH288+AJ288+AL288+AN288+AP288+AR288+AT288+AV288+AX288+AZ288+BB288+BD288</f>
        <v>8655</v>
      </c>
      <c r="BG288" s="171">
        <f>AG288+AI288+AK288+AM288+AO288+AQ288+AS288+AU288+AW288+AY288+BA288+BC288+BE288</f>
        <v>8453</v>
      </c>
      <c r="BI288" s="125" t="s">
        <v>16</v>
      </c>
      <c r="BJ288" s="129">
        <f>B288/B312</f>
        <v>0</v>
      </c>
      <c r="BK288" s="130">
        <f t="shared" ref="BK288" si="4332">C288/C312</f>
        <v>0</v>
      </c>
      <c r="BL288" s="131">
        <f t="shared" ref="BL288" si="4333">D288/D312</f>
        <v>0</v>
      </c>
      <c r="BM288" s="132">
        <f t="shared" ref="BM288" si="4334">E288/E312</f>
        <v>0</v>
      </c>
      <c r="BN288" s="129">
        <f t="shared" ref="BN288" si="4335">F288/F312</f>
        <v>0</v>
      </c>
      <c r="BO288" s="130">
        <f t="shared" ref="BO288" si="4336">G288/G312</f>
        <v>0</v>
      </c>
      <c r="BP288" s="131">
        <f t="shared" ref="BP288" si="4337">H288/H312</f>
        <v>0</v>
      </c>
      <c r="BQ288" s="132">
        <f t="shared" ref="BQ288" si="4338">I288/I312</f>
        <v>0</v>
      </c>
      <c r="BR288" s="129">
        <f t="shared" ref="BR288" si="4339">J288/J312</f>
        <v>0</v>
      </c>
      <c r="BS288" s="130">
        <f t="shared" ref="BS288" si="4340">K288/K312</f>
        <v>0</v>
      </c>
      <c r="BT288" s="131">
        <f t="shared" ref="BT288" si="4341">L288/L312</f>
        <v>0</v>
      </c>
      <c r="BU288" s="129">
        <f t="shared" ref="BU288" si="4342">M288/M312</f>
        <v>0</v>
      </c>
      <c r="BV288" s="133">
        <f t="shared" ref="BV288" si="4343">N288/N312</f>
        <v>0</v>
      </c>
      <c r="BW288" s="134">
        <f t="shared" ref="BW288" si="4344">O288/O312</f>
        <v>0</v>
      </c>
      <c r="BX288" s="129">
        <f t="shared" ref="BX288" si="4345">P288/P312</f>
        <v>0</v>
      </c>
      <c r="BY288" s="130">
        <f t="shared" ref="BY288" si="4346">Q288/Q312</f>
        <v>0</v>
      </c>
      <c r="BZ288" s="131">
        <f t="shared" ref="BZ288" si="4347">R288/R312</f>
        <v>0</v>
      </c>
      <c r="CA288" s="132">
        <f t="shared" ref="CA288" si="4348">S288/S312</f>
        <v>0</v>
      </c>
      <c r="CB288" s="129">
        <f t="shared" ref="CB288" si="4349">T288/T312</f>
        <v>0</v>
      </c>
      <c r="CC288" s="130">
        <f t="shared" ref="CC288" si="4350">U288/U312</f>
        <v>0</v>
      </c>
      <c r="CD288" s="131">
        <f t="shared" ref="CD288" si="4351">V288/V312</f>
        <v>0</v>
      </c>
      <c r="CE288" s="132">
        <f t="shared" ref="CE288" si="4352">W288/W312</f>
        <v>0</v>
      </c>
      <c r="CF288" s="129">
        <f t="shared" ref="CF288" si="4353">X288/X312</f>
        <v>0</v>
      </c>
      <c r="CG288" s="130">
        <f t="shared" ref="CG288" si="4354">Y288/Y312</f>
        <v>0</v>
      </c>
      <c r="CH288" s="131">
        <f t="shared" ref="CH288" si="4355">Z288/Z312</f>
        <v>0</v>
      </c>
      <c r="CI288" s="129">
        <f t="shared" ref="CI288" si="4356">AA288/AA312</f>
        <v>0</v>
      </c>
      <c r="CJ288" s="135">
        <f t="shared" ref="CJ288" si="4357">AB288/AB312</f>
        <v>0</v>
      </c>
      <c r="CK288" s="136">
        <f t="shared" ref="CK288" si="4358">AC288/AC312</f>
        <v>0</v>
      </c>
    </row>
    <row r="289" spans="1:89" x14ac:dyDescent="0.15">
      <c r="A289" s="137" t="s">
        <v>17</v>
      </c>
      <c r="B289" s="189">
        <v>112</v>
      </c>
      <c r="C289" s="190">
        <v>0</v>
      </c>
      <c r="D289" s="191">
        <v>50</v>
      </c>
      <c r="E289" s="192">
        <v>2</v>
      </c>
      <c r="F289" s="189">
        <v>199</v>
      </c>
      <c r="G289" s="193">
        <v>2</v>
      </c>
      <c r="H289" s="191">
        <v>145</v>
      </c>
      <c r="I289" s="192">
        <v>16</v>
      </c>
      <c r="J289" s="189">
        <v>8</v>
      </c>
      <c r="K289" s="193">
        <v>4</v>
      </c>
      <c r="L289" s="191">
        <v>10</v>
      </c>
      <c r="M289" s="189">
        <v>26</v>
      </c>
      <c r="N289" s="194">
        <v>44</v>
      </c>
      <c r="O289" s="195">
        <v>54</v>
      </c>
      <c r="P289" s="189">
        <v>21</v>
      </c>
      <c r="Q289" s="193">
        <v>23</v>
      </c>
      <c r="R289" s="191">
        <v>10</v>
      </c>
      <c r="S289" s="192">
        <v>13</v>
      </c>
      <c r="T289" s="189">
        <v>1</v>
      </c>
      <c r="U289" s="193">
        <v>0</v>
      </c>
      <c r="V289" s="191">
        <v>5</v>
      </c>
      <c r="W289" s="192">
        <v>0</v>
      </c>
      <c r="X289" s="189">
        <v>1</v>
      </c>
      <c r="Y289" s="193">
        <v>0</v>
      </c>
      <c r="Z289" s="191">
        <v>0</v>
      </c>
      <c r="AA289" s="189">
        <v>0</v>
      </c>
      <c r="AB289" s="172">
        <f t="shared" ref="AB289:AB308" si="4359">SUM(B289,D289,F289,H289,J289,L289,N289,P289,R289,T289,V289,X289,Z289)</f>
        <v>606</v>
      </c>
      <c r="AC289" s="173">
        <f t="shared" ref="AC289:AC308" si="4360">SUM(C289,E289,G289,I289,K289,M289,O289,Q289,S289,U289,W289,Y289,AA289)</f>
        <v>140</v>
      </c>
      <c r="AE289" s="277" t="str">
        <f>$AE$10</f>
        <v>08:00 - 08:59</v>
      </c>
      <c r="AF289" s="126">
        <f>SUMIF($A$9:$A$32,$AE289,B$288:B$311)</f>
        <v>930</v>
      </c>
      <c r="AG289" s="190">
        <f t="shared" si="4330"/>
        <v>520</v>
      </c>
      <c r="AH289" s="191">
        <f t="shared" si="4330"/>
        <v>292</v>
      </c>
      <c r="AI289" s="192">
        <f t="shared" si="4330"/>
        <v>333</v>
      </c>
      <c r="AJ289" s="278">
        <f t="shared" si="4330"/>
        <v>1195</v>
      </c>
      <c r="AK289" s="193">
        <f t="shared" si="4330"/>
        <v>480</v>
      </c>
      <c r="AL289" s="191">
        <f t="shared" si="4330"/>
        <v>1057</v>
      </c>
      <c r="AM289" s="192">
        <f t="shared" si="4330"/>
        <v>831</v>
      </c>
      <c r="AN289" s="278">
        <f t="shared" si="4330"/>
        <v>117</v>
      </c>
      <c r="AO289" s="193">
        <f t="shared" si="4330"/>
        <v>391</v>
      </c>
      <c r="AP289" s="191">
        <f t="shared" si="4330"/>
        <v>394</v>
      </c>
      <c r="AQ289" s="278">
        <f t="shared" si="4330"/>
        <v>1078</v>
      </c>
      <c r="AR289" s="194">
        <f t="shared" si="4330"/>
        <v>985</v>
      </c>
      <c r="AS289" s="195">
        <f t="shared" si="4330"/>
        <v>1431</v>
      </c>
      <c r="AT289" s="278">
        <f t="shared" si="4330"/>
        <v>667</v>
      </c>
      <c r="AU289" s="193">
        <f t="shared" si="4330"/>
        <v>576</v>
      </c>
      <c r="AV289" s="191">
        <f t="shared" si="4330"/>
        <v>844</v>
      </c>
      <c r="AW289" s="192">
        <f t="shared" si="4331"/>
        <v>578</v>
      </c>
      <c r="AX289" s="278">
        <f t="shared" si="4331"/>
        <v>124</v>
      </c>
      <c r="AY289" s="193">
        <f t="shared" si="4331"/>
        <v>326</v>
      </c>
      <c r="AZ289" s="191">
        <f t="shared" si="4331"/>
        <v>401</v>
      </c>
      <c r="BA289" s="192">
        <f t="shared" si="4331"/>
        <v>759</v>
      </c>
      <c r="BB289" s="278">
        <f t="shared" si="4331"/>
        <v>542</v>
      </c>
      <c r="BC289" s="193">
        <f t="shared" si="4331"/>
        <v>478</v>
      </c>
      <c r="BD289" s="191">
        <f t="shared" si="4331"/>
        <v>1086</v>
      </c>
      <c r="BE289" s="278">
        <f t="shared" si="4331"/>
        <v>935</v>
      </c>
      <c r="BF289" s="172">
        <f>SUM(AF289,AH289,AJ289,AL289,AN289,AP289,AR289,AT289,AV289,AX289,AZ289,BB289,BD289)</f>
        <v>8634</v>
      </c>
      <c r="BG289" s="173">
        <f>SUM(AG289,AI289,AK289,AM289,AO289,AQ289,AS289,AU289,AW289,AY289,BA289,BC289,BE289)</f>
        <v>8716</v>
      </c>
      <c r="BI289" s="137" t="s">
        <v>17</v>
      </c>
      <c r="BJ289" s="129">
        <f>B289/B312</f>
        <v>1.0216181702088845E-2</v>
      </c>
      <c r="BK289" s="130">
        <f t="shared" ref="BK289" si="4361">C289/C312</f>
        <v>0</v>
      </c>
      <c r="BL289" s="131">
        <f t="shared" ref="BL289" si="4362">D289/D312</f>
        <v>1.1756407241946862E-2</v>
      </c>
      <c r="BM289" s="132">
        <f t="shared" ref="BM289" si="4363">E289/E312</f>
        <v>3.7671877943115466E-4</v>
      </c>
      <c r="BN289" s="129">
        <f t="shared" ref="BN289" si="4364">F289/F312</f>
        <v>1.5508104738154614E-2</v>
      </c>
      <c r="BO289" s="130">
        <f t="shared" ref="BO289" si="4365">G289/G312</f>
        <v>1.8665422305179653E-4</v>
      </c>
      <c r="BP289" s="131">
        <f t="shared" ref="BP289" si="4366">H289/H312</f>
        <v>9.7768188254332145E-3</v>
      </c>
      <c r="BQ289" s="132">
        <f t="shared" ref="BQ289" si="4367">I289/I312</f>
        <v>1.0465724751439038E-3</v>
      </c>
      <c r="BR289" s="129">
        <f t="shared" ref="BR289" si="4368">J289/J312</f>
        <v>2.6578073089700998E-3</v>
      </c>
      <c r="BS289" s="130">
        <f t="shared" ref="BS289" si="4369">K289/K312</f>
        <v>1.4275517487508922E-3</v>
      </c>
      <c r="BT289" s="131">
        <f t="shared" ref="BT289" si="4370">L289/L312</f>
        <v>1.128668171557562E-3</v>
      </c>
      <c r="BU289" s="129">
        <f t="shared" ref="BU289" si="4371">M289/M312</f>
        <v>2.9922891011623892E-3</v>
      </c>
      <c r="BV289" s="133">
        <f t="shared" ref="BV289" si="4372">N289/N312</f>
        <v>2.862533342007677E-3</v>
      </c>
      <c r="BW289" s="134">
        <f t="shared" ref="BW289" si="4373">O289/O312</f>
        <v>3.5266457680250786E-3</v>
      </c>
      <c r="BX289" s="129">
        <f t="shared" ref="BX289" si="4374">P289/P312</f>
        <v>2.6391856227221313E-3</v>
      </c>
      <c r="BY289" s="130">
        <f t="shared" ref="BY289" si="4375">Q289/Q312</f>
        <v>3.0018271991647089E-3</v>
      </c>
      <c r="BZ289" s="131">
        <f t="shared" ref="BZ289" si="4376">R289/R312</f>
        <v>1.0653030787258974E-3</v>
      </c>
      <c r="CA289" s="132">
        <f t="shared" ref="CA289" si="4377">S289/S312</f>
        <v>1.4167393199651264E-3</v>
      </c>
      <c r="CB289" s="129">
        <f t="shared" ref="CB289" si="4378">T289/T312</f>
        <v>4.1981528127623844E-4</v>
      </c>
      <c r="CC289" s="130">
        <f t="shared" ref="CC289" si="4379">U289/U312</f>
        <v>0</v>
      </c>
      <c r="CD289" s="131">
        <f t="shared" ref="CD289" si="4380">V289/V312</f>
        <v>5.4188793757450958E-4</v>
      </c>
      <c r="CE289" s="132">
        <f t="shared" ref="CE289" si="4381">W289/W312</f>
        <v>0</v>
      </c>
      <c r="CF289" s="129">
        <f t="shared" ref="CF289" si="4382">X289/X312</f>
        <v>1.4021312394840157E-4</v>
      </c>
      <c r="CG289" s="130">
        <f t="shared" ref="CG289" si="4383">Y289/Y312</f>
        <v>0</v>
      </c>
      <c r="CH289" s="131">
        <f t="shared" ref="CH289" si="4384">Z289/Z312</f>
        <v>0</v>
      </c>
      <c r="CI289" s="129">
        <f t="shared" ref="CI289" si="4385">AA289/AA312</f>
        <v>0</v>
      </c>
      <c r="CJ289" s="135">
        <f t="shared" ref="CJ289" si="4386">AB289/AB312</f>
        <v>5.0545912537221308E-3</v>
      </c>
      <c r="CK289" s="136">
        <f t="shared" ref="CK289" si="4387">AC289/AC312</f>
        <v>1.1703532794970824E-3</v>
      </c>
    </row>
    <row r="290" spans="1:89" ht="14" thickBot="1" x14ac:dyDescent="0.2">
      <c r="A290" s="146" t="s">
        <v>18</v>
      </c>
      <c r="B290" s="196">
        <v>543</v>
      </c>
      <c r="C290" s="197">
        <v>0</v>
      </c>
      <c r="D290" s="198">
        <v>162</v>
      </c>
      <c r="E290" s="199">
        <v>35</v>
      </c>
      <c r="F290" s="196">
        <v>840</v>
      </c>
      <c r="G290" s="200">
        <v>97</v>
      </c>
      <c r="H290" s="198">
        <v>536</v>
      </c>
      <c r="I290" s="199">
        <v>212</v>
      </c>
      <c r="J290" s="196">
        <v>44</v>
      </c>
      <c r="K290" s="200">
        <v>63</v>
      </c>
      <c r="L290" s="198">
        <v>97</v>
      </c>
      <c r="M290" s="196">
        <v>227</v>
      </c>
      <c r="N290" s="201">
        <v>430</v>
      </c>
      <c r="O290" s="202">
        <v>455</v>
      </c>
      <c r="P290" s="196">
        <v>251</v>
      </c>
      <c r="Q290" s="200">
        <v>265</v>
      </c>
      <c r="R290" s="198">
        <v>265</v>
      </c>
      <c r="S290" s="199">
        <v>224</v>
      </c>
      <c r="T290" s="196">
        <v>30</v>
      </c>
      <c r="U290" s="200">
        <v>135</v>
      </c>
      <c r="V290" s="198">
        <v>132</v>
      </c>
      <c r="W290" s="199">
        <v>312</v>
      </c>
      <c r="X290" s="196">
        <v>200</v>
      </c>
      <c r="Y290" s="200">
        <v>200</v>
      </c>
      <c r="Z290" s="198">
        <v>482</v>
      </c>
      <c r="AA290" s="196">
        <v>357</v>
      </c>
      <c r="AB290" s="172">
        <f t="shared" si="4359"/>
        <v>4012</v>
      </c>
      <c r="AC290" s="173">
        <f t="shared" si="4360"/>
        <v>2582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4.9530238073520021E-2</v>
      </c>
      <c r="BK290" s="130">
        <f t="shared" ref="BK290" si="4388">C290/C312</f>
        <v>0</v>
      </c>
      <c r="BL290" s="131">
        <f t="shared" ref="BL290" si="4389">D290/D312</f>
        <v>3.8090759463907831E-2</v>
      </c>
      <c r="BM290" s="132">
        <f t="shared" ref="BM290" si="4390">E290/E312</f>
        <v>6.5925786400452061E-3</v>
      </c>
      <c r="BN290" s="129">
        <f t="shared" ref="BN290" si="4391">F290/F312</f>
        <v>6.5461346633416462E-2</v>
      </c>
      <c r="BO290" s="130">
        <f t="shared" ref="BO290" si="4392">G290/G312</f>
        <v>9.0527298180121327E-3</v>
      </c>
      <c r="BP290" s="131">
        <f t="shared" ref="BP290" si="4393">H290/H312</f>
        <v>3.6140516485739328E-2</v>
      </c>
      <c r="BQ290" s="132">
        <f t="shared" ref="BQ290" si="4394">I290/I312</f>
        <v>1.3867085295656724E-2</v>
      </c>
      <c r="BR290" s="129">
        <f t="shared" ref="BR290" si="4395">J290/J312</f>
        <v>1.4617940199335547E-2</v>
      </c>
      <c r="BS290" s="130">
        <f t="shared" ref="BS290" si="4396">K290/K312</f>
        <v>2.2483940042826552E-2</v>
      </c>
      <c r="BT290" s="131">
        <f t="shared" ref="BT290" si="4397">L290/L312</f>
        <v>1.0948081264108352E-2</v>
      </c>
      <c r="BU290" s="129">
        <f t="shared" ref="BU290" si="4398">M290/M312</f>
        <v>2.6124985613994706E-2</v>
      </c>
      <c r="BV290" s="133">
        <f t="shared" ref="BV290" si="4399">N290/N312</f>
        <v>2.7974757660529568E-2</v>
      </c>
      <c r="BW290" s="134">
        <f t="shared" ref="BW290" si="4400">O290/O312</f>
        <v>2.9715256008359458E-2</v>
      </c>
      <c r="BX290" s="129">
        <f t="shared" ref="BX290" si="4401">P290/P312</f>
        <v>3.1544551966821668E-2</v>
      </c>
      <c r="BY290" s="130">
        <f t="shared" ref="BY290" si="4402">Q290/Q312</f>
        <v>3.4586269903419474E-2</v>
      </c>
      <c r="BZ290" s="131">
        <f t="shared" ref="BZ290" si="4403">R290/R312</f>
        <v>2.8230531586236285E-2</v>
      </c>
      <c r="CA290" s="132">
        <f t="shared" ref="CA290" si="4404">S290/S312</f>
        <v>2.4411508282476024E-2</v>
      </c>
      <c r="CB290" s="129">
        <f t="shared" ref="CB290" si="4405">T290/T312</f>
        <v>1.2594458438287154E-2</v>
      </c>
      <c r="CC290" s="130">
        <f t="shared" ref="CC290" si="4406">U290/U312</f>
        <v>5.8416270012981393E-2</v>
      </c>
      <c r="CD290" s="131">
        <f t="shared" ref="CD290" si="4407">V290/V312</f>
        <v>1.4305841551967053E-2</v>
      </c>
      <c r="CE290" s="132">
        <f t="shared" ref="CE290" si="4408">W290/W312</f>
        <v>3.3686028935435111E-2</v>
      </c>
      <c r="CF290" s="129">
        <f t="shared" ref="CF290" si="4409">X290/X312</f>
        <v>2.8042624789680313E-2</v>
      </c>
      <c r="CG290" s="130">
        <f t="shared" ref="CG290" si="4410">Y290/Y312</f>
        <v>4.4543429844097995E-2</v>
      </c>
      <c r="CH290" s="131">
        <f t="shared" ref="CH290" si="4411">Z290/Z312</f>
        <v>3.5218471430659065E-2</v>
      </c>
      <c r="CI290" s="129">
        <f t="shared" ref="CI290" si="4412">AA290/AA312</f>
        <v>2.2295778166375218E-2</v>
      </c>
      <c r="CJ290" s="135">
        <f t="shared" ref="CJ290" si="4413">AB290/AB312</f>
        <v>3.3463729554345199E-2</v>
      </c>
      <c r="CK290" s="136">
        <f t="shared" ref="CK290" si="4414">AC290/AC312</f>
        <v>2.1584658340439048E-2</v>
      </c>
    </row>
    <row r="291" spans="1:89" ht="15" thickTop="1" thickBot="1" x14ac:dyDescent="0.2">
      <c r="A291" s="137" t="s">
        <v>19</v>
      </c>
      <c r="B291" s="189">
        <v>1066</v>
      </c>
      <c r="C291" s="190">
        <v>310</v>
      </c>
      <c r="D291" s="191">
        <v>327</v>
      </c>
      <c r="E291" s="192">
        <v>234</v>
      </c>
      <c r="F291" s="189">
        <v>1085</v>
      </c>
      <c r="G291" s="193">
        <v>468</v>
      </c>
      <c r="H291" s="191">
        <v>974</v>
      </c>
      <c r="I291" s="192">
        <v>595</v>
      </c>
      <c r="J291" s="189">
        <v>114</v>
      </c>
      <c r="K291" s="193">
        <v>242</v>
      </c>
      <c r="L291" s="191">
        <v>304</v>
      </c>
      <c r="M291" s="189">
        <v>589</v>
      </c>
      <c r="N291" s="194">
        <v>909</v>
      </c>
      <c r="O291" s="195">
        <v>905</v>
      </c>
      <c r="P291" s="189">
        <v>560</v>
      </c>
      <c r="Q291" s="193">
        <v>495</v>
      </c>
      <c r="R291" s="191">
        <v>623</v>
      </c>
      <c r="S291" s="192">
        <v>429</v>
      </c>
      <c r="T291" s="189">
        <v>85</v>
      </c>
      <c r="U291" s="193">
        <v>260</v>
      </c>
      <c r="V291" s="191">
        <v>348</v>
      </c>
      <c r="W291" s="192">
        <v>555</v>
      </c>
      <c r="X291" s="189">
        <v>427</v>
      </c>
      <c r="Y291" s="193">
        <v>362</v>
      </c>
      <c r="Z291" s="191">
        <v>882</v>
      </c>
      <c r="AA291" s="189">
        <v>742</v>
      </c>
      <c r="AB291" s="172">
        <f t="shared" si="4359"/>
        <v>7704</v>
      </c>
      <c r="AC291" s="173">
        <f t="shared" si="4360"/>
        <v>6186</v>
      </c>
      <c r="AE291" s="269" t="s">
        <v>13</v>
      </c>
      <c r="AF291" s="20">
        <f t="shared" ref="AF291:BG291" si="4415">SUM(AF288:AF290)</f>
        <v>1851</v>
      </c>
      <c r="AG291" s="21">
        <f t="shared" si="4415"/>
        <v>1109</v>
      </c>
      <c r="AH291" s="20">
        <f t="shared" si="4415"/>
        <v>630</v>
      </c>
      <c r="AI291" s="21">
        <f t="shared" si="4415"/>
        <v>626</v>
      </c>
      <c r="AJ291" s="20">
        <f t="shared" si="4415"/>
        <v>2322</v>
      </c>
      <c r="AK291" s="21">
        <f t="shared" si="4415"/>
        <v>1055</v>
      </c>
      <c r="AL291" s="20">
        <f t="shared" si="4415"/>
        <v>2230</v>
      </c>
      <c r="AM291" s="21">
        <f t="shared" si="4415"/>
        <v>1573</v>
      </c>
      <c r="AN291" s="20">
        <f t="shared" si="4415"/>
        <v>232</v>
      </c>
      <c r="AO291" s="21">
        <f t="shared" si="4415"/>
        <v>724</v>
      </c>
      <c r="AP291" s="20">
        <f t="shared" si="4415"/>
        <v>747</v>
      </c>
      <c r="AQ291" s="21">
        <f t="shared" si="4415"/>
        <v>1977</v>
      </c>
      <c r="AR291" s="20">
        <f t="shared" si="4415"/>
        <v>2083</v>
      </c>
      <c r="AS291" s="21">
        <f t="shared" si="4415"/>
        <v>2767</v>
      </c>
      <c r="AT291" s="20">
        <f t="shared" si="4415"/>
        <v>1341</v>
      </c>
      <c r="AU291" s="21">
        <f t="shared" si="4415"/>
        <v>1173</v>
      </c>
      <c r="AV291" s="20">
        <f t="shared" si="4415"/>
        <v>1620</v>
      </c>
      <c r="AW291" s="21">
        <f t="shared" si="4415"/>
        <v>1135</v>
      </c>
      <c r="AX291" s="20">
        <f t="shared" si="4415"/>
        <v>231</v>
      </c>
      <c r="AY291" s="21">
        <f t="shared" si="4415"/>
        <v>682</v>
      </c>
      <c r="AZ291" s="20">
        <f t="shared" si="4415"/>
        <v>841</v>
      </c>
      <c r="BA291" s="21">
        <f t="shared" si="4415"/>
        <v>1556</v>
      </c>
      <c r="BB291" s="20">
        <f t="shared" si="4415"/>
        <v>1048</v>
      </c>
      <c r="BC291" s="21">
        <f t="shared" si="4415"/>
        <v>962</v>
      </c>
      <c r="BD291" s="20">
        <f t="shared" si="4415"/>
        <v>2113</v>
      </c>
      <c r="BE291" s="21">
        <f t="shared" si="4415"/>
        <v>1830</v>
      </c>
      <c r="BF291" s="174">
        <f t="shared" si="4415"/>
        <v>17289</v>
      </c>
      <c r="BG291" s="175">
        <f t="shared" si="4415"/>
        <v>17169</v>
      </c>
      <c r="BI291" s="137" t="s">
        <v>19</v>
      </c>
      <c r="BJ291" s="129">
        <f>B291/B312</f>
        <v>9.7236157985952754E-2</v>
      </c>
      <c r="BK291" s="130">
        <f t="shared" ref="BK291" si="4416">C291/C312</f>
        <v>2.4614895982213753E-2</v>
      </c>
      <c r="BL291" s="131">
        <f t="shared" ref="BL291" si="4417">D291/D312</f>
        <v>7.6886903362332476E-2</v>
      </c>
      <c r="BM291" s="132">
        <f t="shared" ref="BM291" si="4418">E291/E312</f>
        <v>4.4076097193445095E-2</v>
      </c>
      <c r="BN291" s="129">
        <f t="shared" ref="BN291" si="4419">F291/F312</f>
        <v>8.4554239401496256E-2</v>
      </c>
      <c r="BO291" s="130">
        <f t="shared" ref="BO291" si="4420">G291/G312</f>
        <v>4.3677088194120389E-2</v>
      </c>
      <c r="BP291" s="131">
        <f t="shared" ref="BP291" si="4421">H291/H312</f>
        <v>6.5673251972220348E-2</v>
      </c>
      <c r="BQ291" s="132">
        <f t="shared" ref="BQ291" si="4422">I291/I312</f>
        <v>3.891941391941392E-2</v>
      </c>
      <c r="BR291" s="129">
        <f t="shared" ref="BR291" si="4423">J291/J312</f>
        <v>3.7873754152823923E-2</v>
      </c>
      <c r="BS291" s="130">
        <f t="shared" ref="BS291" si="4424">K291/K312</f>
        <v>8.6366880799428974E-2</v>
      </c>
      <c r="BT291" s="131">
        <f t="shared" ref="BT291" si="4425">L291/L312</f>
        <v>3.4311512415349889E-2</v>
      </c>
      <c r="BU291" s="129">
        <f t="shared" ref="BU291" si="4426">M291/M312</f>
        <v>6.7786856945563356E-2</v>
      </c>
      <c r="BV291" s="133">
        <f t="shared" ref="BV291" si="4427">N291/N312</f>
        <v>5.9137336542840417E-2</v>
      </c>
      <c r="BW291" s="134">
        <f t="shared" ref="BW291" si="4428">O291/O312</f>
        <v>5.9103970741901775E-2</v>
      </c>
      <c r="BX291" s="129">
        <f t="shared" ref="BX291" si="4429">P291/P312</f>
        <v>7.0378283272590172E-2</v>
      </c>
      <c r="BY291" s="130">
        <f t="shared" ref="BY291" si="4430">Q291/Q312</f>
        <v>6.4604541895066564E-2</v>
      </c>
      <c r="BZ291" s="131">
        <f t="shared" ref="BZ291" si="4431">R291/R312</f>
        <v>6.6368381804623414E-2</v>
      </c>
      <c r="CA291" s="132">
        <f t="shared" ref="CA291" si="4432">S291/S312</f>
        <v>4.6752397558849169E-2</v>
      </c>
      <c r="CB291" s="129">
        <f t="shared" ref="CB291" si="4433">T291/T312</f>
        <v>3.5684298908480266E-2</v>
      </c>
      <c r="CC291" s="130">
        <f t="shared" ref="CC291" si="4434">U291/U312</f>
        <v>0.11250540891389009</v>
      </c>
      <c r="CD291" s="131">
        <f t="shared" ref="CD291" si="4435">V291/V312</f>
        <v>3.7715400455185864E-2</v>
      </c>
      <c r="CE291" s="132">
        <f t="shared" ref="CE291" si="4436">W291/W312</f>
        <v>5.9922263010148996E-2</v>
      </c>
      <c r="CF291" s="129">
        <f t="shared" ref="CF291" si="4437">X291/X312</f>
        <v>5.9871003925967468E-2</v>
      </c>
      <c r="CG291" s="130">
        <f t="shared" ref="CG291" si="4438">Y291/Y312</f>
        <v>8.0623608017817372E-2</v>
      </c>
      <c r="CH291" s="131">
        <f t="shared" ref="CH291" si="4439">Z291/Z312</f>
        <v>6.4445418676019287E-2</v>
      </c>
      <c r="CI291" s="129">
        <f t="shared" ref="CI291" si="4440">AA291/AA312</f>
        <v>4.634024481638771E-2</v>
      </c>
      <c r="CJ291" s="135">
        <f t="shared" ref="CJ291" si="4441">AB291/AB312</f>
        <v>6.4258368017616002E-2</v>
      </c>
      <c r="CK291" s="136">
        <f t="shared" ref="CK291" si="4442">AC291/AC312</f>
        <v>5.1712895621206803E-2</v>
      </c>
    </row>
    <row r="292" spans="1:89" ht="14" thickTop="1" x14ac:dyDescent="0.15">
      <c r="A292" s="146" t="s">
        <v>20</v>
      </c>
      <c r="B292" s="196">
        <v>921</v>
      </c>
      <c r="C292" s="197">
        <v>589</v>
      </c>
      <c r="D292" s="198">
        <v>338</v>
      </c>
      <c r="E292" s="199">
        <v>293</v>
      </c>
      <c r="F292" s="196">
        <v>1127</v>
      </c>
      <c r="G292" s="200">
        <v>575</v>
      </c>
      <c r="H292" s="198">
        <v>1173</v>
      </c>
      <c r="I292" s="199">
        <v>742</v>
      </c>
      <c r="J292" s="196">
        <v>115</v>
      </c>
      <c r="K292" s="200">
        <v>333</v>
      </c>
      <c r="L292" s="198">
        <v>353</v>
      </c>
      <c r="M292" s="196">
        <v>899</v>
      </c>
      <c r="N292" s="201">
        <v>1098</v>
      </c>
      <c r="O292" s="202">
        <v>1336</v>
      </c>
      <c r="P292" s="196">
        <v>674</v>
      </c>
      <c r="Q292" s="200">
        <v>597</v>
      </c>
      <c r="R292" s="198">
        <v>776</v>
      </c>
      <c r="S292" s="199">
        <v>557</v>
      </c>
      <c r="T292" s="196">
        <v>107</v>
      </c>
      <c r="U292" s="200">
        <v>356</v>
      </c>
      <c r="V292" s="198">
        <v>440</v>
      </c>
      <c r="W292" s="199">
        <v>797</v>
      </c>
      <c r="X292" s="196">
        <v>506</v>
      </c>
      <c r="Y292" s="200">
        <v>484</v>
      </c>
      <c r="Z292" s="198">
        <v>1027</v>
      </c>
      <c r="AA292" s="196">
        <v>895</v>
      </c>
      <c r="AB292" s="172">
        <f t="shared" si="4359"/>
        <v>8655</v>
      </c>
      <c r="AC292" s="173">
        <f t="shared" si="4360"/>
        <v>8453</v>
      </c>
      <c r="BI292" s="146" t="s">
        <v>20</v>
      </c>
      <c r="BJ292" s="129">
        <f>B292/B312</f>
        <v>8.4009851318069872E-2</v>
      </c>
      <c r="BK292" s="130">
        <f t="shared" ref="BK292" si="4443">C292/C312</f>
        <v>4.6768302366206133E-2</v>
      </c>
      <c r="BL292" s="131">
        <f t="shared" ref="BL292" si="4444">D292/D312</f>
        <v>7.9473312955560788E-2</v>
      </c>
      <c r="BM292" s="132">
        <f t="shared" ref="BM292" si="4445">E292/E312</f>
        <v>5.5189301186664153E-2</v>
      </c>
      <c r="BN292" s="129">
        <f t="shared" ref="BN292" si="4446">F292/F312</f>
        <v>8.7827306733167076E-2</v>
      </c>
      <c r="BO292" s="130">
        <f t="shared" ref="BO292" si="4447">G292/G312</f>
        <v>5.3663089127391504E-2</v>
      </c>
      <c r="BP292" s="131">
        <f t="shared" ref="BP292" si="4448">H292/H312</f>
        <v>7.9091092980918348E-2</v>
      </c>
      <c r="BQ292" s="132">
        <f t="shared" ref="BQ292" si="4449">I292/I312</f>
        <v>4.8534798534798536E-2</v>
      </c>
      <c r="BR292" s="129">
        <f t="shared" ref="BR292" si="4450">J292/J312</f>
        <v>3.8205980066445183E-2</v>
      </c>
      <c r="BS292" s="130">
        <f t="shared" ref="BS292" si="4451">K292/K312</f>
        <v>0.11884368308351177</v>
      </c>
      <c r="BT292" s="131">
        <f t="shared" ref="BT292" si="4452">L292/L312</f>
        <v>3.9841986455981943E-2</v>
      </c>
      <c r="BU292" s="129">
        <f t="shared" ref="BU292" si="4453">M292/M312</f>
        <v>0.10346415007480722</v>
      </c>
      <c r="BV292" s="133">
        <f t="shared" ref="BV292" si="4454">N292/N312</f>
        <v>7.1433218398282483E-2</v>
      </c>
      <c r="BW292" s="134">
        <f t="shared" ref="BW292" si="4455">O292/O312</f>
        <v>8.7251828631138978E-2</v>
      </c>
      <c r="BX292" s="129">
        <f t="shared" ref="BX292" si="4456">P292/P312</f>
        <v>8.470529093879603E-2</v>
      </c>
      <c r="BY292" s="130">
        <f t="shared" ref="BY292" si="4457">Q292/Q312</f>
        <v>7.7916992952231798E-2</v>
      </c>
      <c r="BZ292" s="131">
        <f t="shared" ref="BZ292" si="4458">R292/R312</f>
        <v>8.2667518909129642E-2</v>
      </c>
      <c r="CA292" s="132">
        <f t="shared" ref="CA292" si="4459">S292/S312</f>
        <v>6.0701830863121184E-2</v>
      </c>
      <c r="CB292" s="129">
        <f t="shared" ref="CB292" si="4460">T292/T312</f>
        <v>4.4920235096557515E-2</v>
      </c>
      <c r="CC292" s="130">
        <f t="shared" ref="CC292" si="4461">U292/U312</f>
        <v>0.15404586758978797</v>
      </c>
      <c r="CD292" s="131">
        <f t="shared" ref="CD292" si="4462">V292/V312</f>
        <v>4.7686138506556841E-2</v>
      </c>
      <c r="CE292" s="132">
        <f t="shared" ref="CE292" si="4463">W292/W312</f>
        <v>8.6050529043403157E-2</v>
      </c>
      <c r="CF292" s="129">
        <f t="shared" ref="CF292" si="4464">X292/X312</f>
        <v>7.0947840717891189E-2</v>
      </c>
      <c r="CG292" s="130">
        <f t="shared" ref="CG292" si="4465">Y292/Y312</f>
        <v>0.10779510022271716</v>
      </c>
      <c r="CH292" s="131">
        <f t="shared" ref="CH292" si="4466">Z292/Z312</f>
        <v>7.5040187052462376E-2</v>
      </c>
      <c r="CI292" s="129">
        <f t="shared" ref="CI292" si="4467">AA292/AA312</f>
        <v>5.5895578316262802E-2</v>
      </c>
      <c r="CJ292" s="135">
        <f t="shared" ref="CJ292" si="4468">AB292/AB312</f>
        <v>7.2190573103902714E-2</v>
      </c>
      <c r="CK292" s="136">
        <f t="shared" ref="CK292" si="4469">AC292/AC312</f>
        <v>7.0664259082777417E-2</v>
      </c>
    </row>
    <row r="293" spans="1:89" ht="14" thickBot="1" x14ac:dyDescent="0.2">
      <c r="A293" s="137" t="s">
        <v>21</v>
      </c>
      <c r="B293" s="189">
        <v>930</v>
      </c>
      <c r="C293" s="190">
        <v>520</v>
      </c>
      <c r="D293" s="191">
        <v>292</v>
      </c>
      <c r="E293" s="192">
        <v>333</v>
      </c>
      <c r="F293" s="189">
        <v>1195</v>
      </c>
      <c r="G293" s="193">
        <v>480</v>
      </c>
      <c r="H293" s="191">
        <v>1057</v>
      </c>
      <c r="I293" s="192">
        <v>831</v>
      </c>
      <c r="J293" s="189">
        <v>117</v>
      </c>
      <c r="K293" s="193">
        <v>391</v>
      </c>
      <c r="L293" s="191">
        <v>394</v>
      </c>
      <c r="M293" s="189">
        <v>1078</v>
      </c>
      <c r="N293" s="194">
        <v>985</v>
      </c>
      <c r="O293" s="195">
        <v>1431</v>
      </c>
      <c r="P293" s="189">
        <v>667</v>
      </c>
      <c r="Q293" s="193">
        <v>576</v>
      </c>
      <c r="R293" s="191">
        <v>844</v>
      </c>
      <c r="S293" s="192">
        <v>578</v>
      </c>
      <c r="T293" s="189">
        <v>124</v>
      </c>
      <c r="U293" s="193">
        <v>326</v>
      </c>
      <c r="V293" s="191">
        <v>401</v>
      </c>
      <c r="W293" s="192">
        <v>759</v>
      </c>
      <c r="X293" s="189">
        <v>542</v>
      </c>
      <c r="Y293" s="193">
        <v>478</v>
      </c>
      <c r="Z293" s="191">
        <v>1086</v>
      </c>
      <c r="AA293" s="189">
        <v>935</v>
      </c>
      <c r="AB293" s="172">
        <f t="shared" si="4359"/>
        <v>8634</v>
      </c>
      <c r="AC293" s="173">
        <f t="shared" si="4360"/>
        <v>8716</v>
      </c>
      <c r="AE293" s="272" t="s">
        <v>85</v>
      </c>
      <c r="BI293" s="137" t="s">
        <v>21</v>
      </c>
      <c r="BJ293" s="129">
        <f>B293/B312</f>
        <v>8.483079449055915E-2</v>
      </c>
      <c r="BK293" s="130">
        <f t="shared" ref="BK293" si="4470">C293/C312</f>
        <v>4.1289502937906938E-2</v>
      </c>
      <c r="BL293" s="131">
        <f t="shared" ref="BL293" si="4471">D293/D312</f>
        <v>6.8657418292969674E-2</v>
      </c>
      <c r="BM293" s="132">
        <f t="shared" ref="BM293" si="4472">E293/E312</f>
        <v>6.2723676775287243E-2</v>
      </c>
      <c r="BN293" s="129">
        <f t="shared" ref="BN293" si="4473">F293/F312</f>
        <v>9.3126558603491269E-2</v>
      </c>
      <c r="BO293" s="130">
        <f t="shared" ref="BO293" si="4474">G293/G312</f>
        <v>4.4797013532431172E-2</v>
      </c>
      <c r="BP293" s="131">
        <f t="shared" ref="BP293" si="4475">H293/H312</f>
        <v>7.1269637920571782E-2</v>
      </c>
      <c r="BQ293" s="132">
        <f t="shared" ref="BQ293" si="4476">I293/I312</f>
        <v>5.4356357927786501E-2</v>
      </c>
      <c r="BR293" s="129">
        <f t="shared" ref="BR293" si="4477">J293/J312</f>
        <v>3.8870431893687711E-2</v>
      </c>
      <c r="BS293" s="130">
        <f t="shared" ref="BS293" si="4478">K293/K312</f>
        <v>0.1395431834403997</v>
      </c>
      <c r="BT293" s="131">
        <f t="shared" ref="BT293" si="4479">L293/L312</f>
        <v>4.4469525959367949E-2</v>
      </c>
      <c r="BU293" s="129">
        <f t="shared" ref="BU293" si="4480">M293/M312</f>
        <v>0.12406490965588675</v>
      </c>
      <c r="BV293" s="133">
        <f t="shared" ref="BV293" si="4481">N293/N312</f>
        <v>6.4081712315399122E-2</v>
      </c>
      <c r="BW293" s="134">
        <f t="shared" ref="BW293" si="4482">O293/O312</f>
        <v>9.3456112852664572E-2</v>
      </c>
      <c r="BX293" s="129">
        <f t="shared" ref="BX293" si="4483">P293/P312</f>
        <v>8.3825562397888645E-2</v>
      </c>
      <c r="BY293" s="130">
        <f t="shared" ref="BY293" si="4484">Q293/Q312</f>
        <v>7.517619420516837E-2</v>
      </c>
      <c r="BZ293" s="131">
        <f t="shared" ref="BZ293" si="4485">R293/R312</f>
        <v>8.9911579844465753E-2</v>
      </c>
      <c r="CA293" s="132">
        <f t="shared" ref="CA293" si="4486">S293/S312</f>
        <v>6.2990409764603308E-2</v>
      </c>
      <c r="CB293" s="129">
        <f t="shared" ref="CB293" si="4487">T293/T312</f>
        <v>5.2057094878253565E-2</v>
      </c>
      <c r="CC293" s="130">
        <f t="shared" ref="CC293" si="4488">U293/U312</f>
        <v>0.14106447425356988</v>
      </c>
      <c r="CD293" s="131">
        <f t="shared" ref="CD293" si="4489">V293/V312</f>
        <v>4.3459412593475667E-2</v>
      </c>
      <c r="CE293" s="132">
        <f t="shared" ref="CE293" si="4490">W293/W312</f>
        <v>8.1947743467933487E-2</v>
      </c>
      <c r="CF293" s="129">
        <f t="shared" ref="CF293" si="4491">X293/X312</f>
        <v>7.5995513180033655E-2</v>
      </c>
      <c r="CG293" s="130">
        <f t="shared" ref="CG293" si="4492">Y293/Y312</f>
        <v>0.1064587973273942</v>
      </c>
      <c r="CH293" s="131">
        <f t="shared" ref="CH293" si="4493">Z293/Z312</f>
        <v>7.9351161771153006E-2</v>
      </c>
      <c r="CI293" s="129">
        <f t="shared" ref="CI293" si="4494">AA293/AA312</f>
        <v>5.8393704721458904E-2</v>
      </c>
      <c r="CJ293" s="135">
        <f t="shared" ref="CJ293" si="4495">AB293/AB312</f>
        <v>7.2015414001050951E-2</v>
      </c>
      <c r="CK293" s="136">
        <f t="shared" ref="CK293" si="4496">AC293/AC312</f>
        <v>7.286285131497551E-2</v>
      </c>
    </row>
    <row r="294" spans="1:89" ht="15" thickTop="1" thickBot="1" x14ac:dyDescent="0.2">
      <c r="A294" s="146" t="s">
        <v>22</v>
      </c>
      <c r="B294" s="196">
        <v>828</v>
      </c>
      <c r="C294" s="197">
        <v>628</v>
      </c>
      <c r="D294" s="198">
        <v>281</v>
      </c>
      <c r="E294" s="199">
        <v>252</v>
      </c>
      <c r="F294" s="196">
        <v>1146</v>
      </c>
      <c r="G294" s="200">
        <v>350</v>
      </c>
      <c r="H294" s="198">
        <v>1145</v>
      </c>
      <c r="I294" s="199">
        <v>688</v>
      </c>
      <c r="J294" s="196">
        <v>142</v>
      </c>
      <c r="K294" s="200">
        <v>301</v>
      </c>
      <c r="L294" s="198">
        <v>326</v>
      </c>
      <c r="M294" s="196">
        <v>833</v>
      </c>
      <c r="N294" s="201">
        <v>867</v>
      </c>
      <c r="O294" s="202">
        <v>1128</v>
      </c>
      <c r="P294" s="196">
        <v>547</v>
      </c>
      <c r="Q294" s="200">
        <v>488</v>
      </c>
      <c r="R294" s="198">
        <v>776</v>
      </c>
      <c r="S294" s="199">
        <v>509</v>
      </c>
      <c r="T294" s="196">
        <v>94</v>
      </c>
      <c r="U294" s="200">
        <v>223</v>
      </c>
      <c r="V294" s="198">
        <v>384</v>
      </c>
      <c r="W294" s="199">
        <v>771</v>
      </c>
      <c r="X294" s="196">
        <v>476</v>
      </c>
      <c r="Y294" s="200">
        <v>278</v>
      </c>
      <c r="Z294" s="198">
        <v>838</v>
      </c>
      <c r="AA294" s="196">
        <v>943</v>
      </c>
      <c r="AB294" s="172">
        <f t="shared" si="4359"/>
        <v>7850</v>
      </c>
      <c r="AC294" s="173">
        <f t="shared" si="4360"/>
        <v>7392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>
        <f>B294/B312</f>
        <v>7.5526771869013951E-2</v>
      </c>
      <c r="BK294" s="130">
        <f t="shared" ref="BK294" si="4497">C294/C312</f>
        <v>4.9865015086549148E-2</v>
      </c>
      <c r="BL294" s="131">
        <f t="shared" ref="BL294" si="4498">D294/D312</f>
        <v>6.6071008699741363E-2</v>
      </c>
      <c r="BM294" s="132">
        <f t="shared" ref="BM294" si="4499">E294/E312</f>
        <v>4.7466566208325484E-2</v>
      </c>
      <c r="BN294" s="129">
        <f t="shared" ref="BN294" si="4500">F294/F312</f>
        <v>8.9307980049875307E-2</v>
      </c>
      <c r="BO294" s="130">
        <f t="shared" ref="BO294" si="4501">G294/G312</f>
        <v>3.2664489034064395E-2</v>
      </c>
      <c r="BP294" s="131">
        <f t="shared" ref="BP294" si="4502">H294/H312</f>
        <v>7.7203155552558828E-2</v>
      </c>
      <c r="BQ294" s="132">
        <f t="shared" ref="BQ294" si="4503">I294/I312</f>
        <v>4.5002616431187858E-2</v>
      </c>
      <c r="BR294" s="129">
        <f t="shared" ref="BR294" si="4504">J294/J312</f>
        <v>4.7176079734219271E-2</v>
      </c>
      <c r="BS294" s="130">
        <f t="shared" ref="BS294" si="4505">K294/K312</f>
        <v>0.10742326909350464</v>
      </c>
      <c r="BT294" s="131">
        <f t="shared" ref="BT294" si="4506">L294/L312</f>
        <v>3.6794582392776526E-2</v>
      </c>
      <c r="BU294" s="129">
        <f t="shared" ref="BU294" si="4507">M294/M312</f>
        <v>9.5868339279548853E-2</v>
      </c>
      <c r="BV294" s="133">
        <f t="shared" ref="BV294" si="4508">N294/N312</f>
        <v>5.6404918352742174E-2</v>
      </c>
      <c r="BW294" s="134">
        <f t="shared" ref="BW294" si="4509">O294/O312</f>
        <v>7.3667711598746077E-2</v>
      </c>
      <c r="BX294" s="129">
        <f t="shared" ref="BX294" si="4510">P294/P312</f>
        <v>6.8744501696619331E-2</v>
      </c>
      <c r="BY294" s="130">
        <f t="shared" ref="BY294" si="4511">Q294/Q312</f>
        <v>6.3690942312712079E-2</v>
      </c>
      <c r="BZ294" s="131">
        <f t="shared" ref="BZ294" si="4512">R294/R312</f>
        <v>8.2667518909129642E-2</v>
      </c>
      <c r="CA294" s="132">
        <f t="shared" ref="CA294" si="4513">S294/S312</f>
        <v>5.5470793374019181E-2</v>
      </c>
      <c r="CB294" s="129">
        <f t="shared" ref="CB294" si="4514">T294/T312</f>
        <v>3.9462636439966413E-2</v>
      </c>
      <c r="CC294" s="130">
        <f t="shared" ref="CC294" si="4515">U294/U312</f>
        <v>9.6495023799221119E-2</v>
      </c>
      <c r="CD294" s="131">
        <f t="shared" ref="CD294" si="4516">V294/V312</f>
        <v>4.1616993605722338E-2</v>
      </c>
      <c r="CE294" s="132">
        <f t="shared" ref="CE294" si="4517">W294/W312</f>
        <v>8.3243359965450223E-2</v>
      </c>
      <c r="CF294" s="129">
        <f t="shared" ref="CF294" si="4518">X294/X312</f>
        <v>6.6741446999439152E-2</v>
      </c>
      <c r="CG294" s="130">
        <f t="shared" ref="CG294" si="4519">Y294/Y312</f>
        <v>6.1915367483296214E-2</v>
      </c>
      <c r="CH294" s="131">
        <f t="shared" ref="CH294" si="4520">Z294/Z312</f>
        <v>6.1230454479029667E-2</v>
      </c>
      <c r="CI294" s="129">
        <f t="shared" ref="CI294" si="4521">AA294/AA312</f>
        <v>5.8893330002498127E-2</v>
      </c>
      <c r="CJ294" s="135">
        <f t="shared" ref="CJ294" si="4522">AB294/AB312</f>
        <v>6.5476140827918694E-2</v>
      </c>
      <c r="CK294" s="136">
        <f t="shared" ref="CK294" si="4523">AC294/AC312</f>
        <v>6.1794653157445957E-2</v>
      </c>
    </row>
    <row r="295" spans="1:89" ht="15" thickTop="1" thickBot="1" x14ac:dyDescent="0.2">
      <c r="A295" s="137" t="s">
        <v>23</v>
      </c>
      <c r="B295" s="189">
        <v>744</v>
      </c>
      <c r="C295" s="190">
        <v>714</v>
      </c>
      <c r="D295" s="191">
        <v>231</v>
      </c>
      <c r="E295" s="192">
        <v>310</v>
      </c>
      <c r="F295" s="189">
        <v>1077</v>
      </c>
      <c r="G295" s="193">
        <v>345</v>
      </c>
      <c r="H295" s="191">
        <v>928</v>
      </c>
      <c r="I295" s="192">
        <v>795</v>
      </c>
      <c r="J295" s="189">
        <v>170</v>
      </c>
      <c r="K295" s="193">
        <v>298</v>
      </c>
      <c r="L295" s="191">
        <v>308</v>
      </c>
      <c r="M295" s="189">
        <v>793</v>
      </c>
      <c r="N295" s="194">
        <v>789</v>
      </c>
      <c r="O295" s="195">
        <v>1133</v>
      </c>
      <c r="P295" s="189">
        <v>400</v>
      </c>
      <c r="Q295" s="193">
        <v>420</v>
      </c>
      <c r="R295" s="191">
        <v>672</v>
      </c>
      <c r="S295" s="192">
        <v>411</v>
      </c>
      <c r="T295" s="189">
        <v>80</v>
      </c>
      <c r="U295" s="193">
        <v>131</v>
      </c>
      <c r="V295" s="191">
        <v>310</v>
      </c>
      <c r="W295" s="192">
        <v>687</v>
      </c>
      <c r="X295" s="189">
        <v>361</v>
      </c>
      <c r="Y295" s="193">
        <v>218</v>
      </c>
      <c r="Z295" s="191">
        <v>887</v>
      </c>
      <c r="AA295" s="189">
        <v>860</v>
      </c>
      <c r="AB295" s="172">
        <f t="shared" si="4359"/>
        <v>6957</v>
      </c>
      <c r="AC295" s="173">
        <f t="shared" si="4360"/>
        <v>7115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6.786463559244732E-2</v>
      </c>
      <c r="BK295" s="130">
        <f t="shared" ref="BK295" si="4524">C295/C312</f>
        <v>5.6693663649356837E-2</v>
      </c>
      <c r="BL295" s="131">
        <f t="shared" ref="BL295" si="4525">D295/D312</f>
        <v>5.4314601457794501E-2</v>
      </c>
      <c r="BM295" s="132">
        <f t="shared" ref="BM295" si="4526">E295/E312</f>
        <v>5.839141081182897E-2</v>
      </c>
      <c r="BN295" s="129">
        <f t="shared" ref="BN295" si="4527">F295/F312</f>
        <v>8.3930798004987525E-2</v>
      </c>
      <c r="BO295" s="130">
        <f t="shared" ref="BO295" si="4528">G295/G312</f>
        <v>3.2197853476434904E-2</v>
      </c>
      <c r="BP295" s="131">
        <f t="shared" ref="BP295" si="4529">H295/H312</f>
        <v>6.257164048277257E-2</v>
      </c>
      <c r="BQ295" s="132">
        <f t="shared" ref="BQ295" si="4530">I295/I312</f>
        <v>5.2001569858712716E-2</v>
      </c>
      <c r="BR295" s="129">
        <f t="shared" ref="BR295" si="4531">J295/J312</f>
        <v>5.647840531561462E-2</v>
      </c>
      <c r="BS295" s="130">
        <f t="shared" ref="BS295" si="4532">K295/K312</f>
        <v>0.10635260528194147</v>
      </c>
      <c r="BT295" s="131">
        <f t="shared" ref="BT295" si="4533">L295/L312</f>
        <v>3.4762979683972912E-2</v>
      </c>
      <c r="BU295" s="129">
        <f t="shared" ref="BU295" si="4534">M295/M312</f>
        <v>9.1264817585452865E-2</v>
      </c>
      <c r="BV295" s="133">
        <f t="shared" ref="BV295" si="4535">N295/N312</f>
        <v>5.1330427428274025E-2</v>
      </c>
      <c r="BW295" s="134">
        <f t="shared" ref="BW295" si="4536">O295/O312</f>
        <v>7.3994252873563218E-2</v>
      </c>
      <c r="BX295" s="129">
        <f t="shared" ref="BX295" si="4537">P295/P312</f>
        <v>5.0270202337564407E-2</v>
      </c>
      <c r="BY295" s="130">
        <f t="shared" ref="BY295" si="4538">Q295/Q312</f>
        <v>5.4815974941268601E-2</v>
      </c>
      <c r="BZ295" s="131">
        <f t="shared" ref="BZ295" si="4539">R295/R312</f>
        <v>7.1588366890380312E-2</v>
      </c>
      <c r="CA295" s="132">
        <f t="shared" ref="CA295" si="4540">S295/S312</f>
        <v>4.4790758500435922E-2</v>
      </c>
      <c r="CB295" s="129">
        <f t="shared" ref="CB295" si="4541">T295/T312</f>
        <v>3.3585222502099076E-2</v>
      </c>
      <c r="CC295" s="130">
        <f t="shared" ref="CC295" si="4542">U295/U312</f>
        <v>5.6685417568152312E-2</v>
      </c>
      <c r="CD295" s="131">
        <f t="shared" ref="CD295" si="4543">V295/V312</f>
        <v>3.3597052129619595E-2</v>
      </c>
      <c r="CE295" s="132">
        <f t="shared" ref="CE295" si="4544">W295/W312</f>
        <v>7.4174044482833087E-2</v>
      </c>
      <c r="CF295" s="129">
        <f t="shared" ref="CF295" si="4545">X295/X312</f>
        <v>5.0616937745372965E-2</v>
      </c>
      <c r="CG295" s="130">
        <f t="shared" ref="CG295" si="4546">Y295/Y312</f>
        <v>4.8552338530066817E-2</v>
      </c>
      <c r="CH295" s="131">
        <f t="shared" ref="CH295" si="4547">Z295/Z312</f>
        <v>6.4810755516586299E-2</v>
      </c>
      <c r="CI295" s="129">
        <f t="shared" ref="CI295" si="4548">AA295/AA312</f>
        <v>5.3709717711716211E-2</v>
      </c>
      <c r="CJ295" s="135">
        <f t="shared" ref="CJ295" si="4549">AB295/AB312</f>
        <v>5.8027708501889215E-2</v>
      </c>
      <c r="CK295" s="136">
        <f t="shared" ref="CK295" si="4550">AC295/AC312</f>
        <v>5.9479025597298153E-2</v>
      </c>
    </row>
    <row r="296" spans="1:89" ht="14" thickTop="1" x14ac:dyDescent="0.15">
      <c r="A296" s="146" t="s">
        <v>24</v>
      </c>
      <c r="B296" s="203">
        <v>622</v>
      </c>
      <c r="C296" s="197">
        <v>693</v>
      </c>
      <c r="D296" s="198">
        <v>232</v>
      </c>
      <c r="E296" s="199">
        <v>216</v>
      </c>
      <c r="F296" s="196">
        <v>804</v>
      </c>
      <c r="G296" s="200">
        <v>360</v>
      </c>
      <c r="H296" s="198">
        <v>810</v>
      </c>
      <c r="I296" s="199">
        <v>798</v>
      </c>
      <c r="J296" s="196">
        <v>163</v>
      </c>
      <c r="K296" s="200">
        <v>188</v>
      </c>
      <c r="L296" s="198">
        <v>369</v>
      </c>
      <c r="M296" s="196">
        <v>649</v>
      </c>
      <c r="N296" s="201">
        <v>683</v>
      </c>
      <c r="O296" s="204">
        <v>945</v>
      </c>
      <c r="P296" s="196">
        <v>358</v>
      </c>
      <c r="Q296" s="200">
        <v>340</v>
      </c>
      <c r="R296" s="198">
        <v>566</v>
      </c>
      <c r="S296" s="199">
        <v>512</v>
      </c>
      <c r="T296" s="196">
        <v>117</v>
      </c>
      <c r="U296" s="200">
        <v>118</v>
      </c>
      <c r="V296" s="198">
        <v>376</v>
      </c>
      <c r="W296" s="205">
        <v>658</v>
      </c>
      <c r="X296" s="196">
        <v>308</v>
      </c>
      <c r="Y296" s="200">
        <v>221</v>
      </c>
      <c r="Z296" s="198">
        <v>792</v>
      </c>
      <c r="AA296" s="196">
        <v>1115</v>
      </c>
      <c r="AB296" s="172">
        <f t="shared" si="4359"/>
        <v>6200</v>
      </c>
      <c r="AC296" s="173">
        <f t="shared" si="4360"/>
        <v>6813</v>
      </c>
      <c r="AE296" s="275" t="str">
        <f>$AE$17</f>
        <v>17:00 - 17:59</v>
      </c>
      <c r="AF296" s="126">
        <f t="shared" ref="AF296:AU297" si="4551">SUMIF($A$9:$A$32,$AE296,B$288:B$311)</f>
        <v>726</v>
      </c>
      <c r="AG296" s="186">
        <f t="shared" si="4551"/>
        <v>1438</v>
      </c>
      <c r="AH296" s="127">
        <f t="shared" si="4551"/>
        <v>396</v>
      </c>
      <c r="AI296" s="180">
        <f t="shared" si="4551"/>
        <v>539</v>
      </c>
      <c r="AJ296" s="126">
        <f t="shared" si="4551"/>
        <v>778</v>
      </c>
      <c r="AK296" s="128">
        <f t="shared" si="4551"/>
        <v>1161</v>
      </c>
      <c r="AL296" s="127">
        <f t="shared" si="4551"/>
        <v>998</v>
      </c>
      <c r="AM296" s="180">
        <f t="shared" si="4551"/>
        <v>1594</v>
      </c>
      <c r="AN296" s="126">
        <f t="shared" si="4551"/>
        <v>384</v>
      </c>
      <c r="AO296" s="128">
        <f t="shared" si="4551"/>
        <v>95</v>
      </c>
      <c r="AP296" s="127">
        <f t="shared" si="4551"/>
        <v>1050</v>
      </c>
      <c r="AQ296" s="126">
        <f t="shared" si="4551"/>
        <v>339</v>
      </c>
      <c r="AR296" s="179">
        <f t="shared" si="4551"/>
        <v>1446</v>
      </c>
      <c r="AS296" s="181">
        <f t="shared" si="4551"/>
        <v>985</v>
      </c>
      <c r="AT296" s="126">
        <f t="shared" si="4551"/>
        <v>763</v>
      </c>
      <c r="AU296" s="128">
        <f t="shared" si="4551"/>
        <v>610</v>
      </c>
      <c r="AV296" s="127">
        <f t="shared" ref="AP296:BE297" si="4552">SUMIF($A$9:$A$32,$AE296,R$288:R$311)</f>
        <v>612</v>
      </c>
      <c r="AW296" s="180">
        <f t="shared" si="4552"/>
        <v>931</v>
      </c>
      <c r="AX296" s="126">
        <f t="shared" si="4552"/>
        <v>365</v>
      </c>
      <c r="AY296" s="128">
        <f t="shared" si="4552"/>
        <v>67</v>
      </c>
      <c r="AZ296" s="127">
        <f t="shared" si="4552"/>
        <v>1007</v>
      </c>
      <c r="BA296" s="180">
        <f t="shared" si="4552"/>
        <v>572</v>
      </c>
      <c r="BB296" s="126">
        <f t="shared" si="4552"/>
        <v>801</v>
      </c>
      <c r="BC296" s="128">
        <f t="shared" si="4552"/>
        <v>307</v>
      </c>
      <c r="BD296" s="184">
        <f t="shared" si="4552"/>
        <v>1023</v>
      </c>
      <c r="BE296" s="185">
        <f t="shared" si="4552"/>
        <v>1402</v>
      </c>
      <c r="BF296" s="170">
        <f>AF296+AH296+AJ296+AL296+AN296+AP296+AR296+AT296+AV296+AX296+AZ296+BB296+BD296</f>
        <v>10349</v>
      </c>
      <c r="BG296" s="171">
        <f>AG296+AI296+AK296+AM296+AO296+AQ296+AS296+AU296+AW296+AY296+BA296+BC296+BE296</f>
        <v>10040</v>
      </c>
      <c r="BI296" s="146" t="s">
        <v>24</v>
      </c>
      <c r="BJ296" s="129">
        <f>B296/B312</f>
        <v>5.6736294809814833E-2</v>
      </c>
      <c r="BK296" s="130">
        <f t="shared" ref="BK296" si="4553">C296/C312</f>
        <v>5.5026202953787517E-2</v>
      </c>
      <c r="BL296" s="131">
        <f t="shared" ref="BL296" si="4554">D296/D312</f>
        <v>5.4549729602633434E-2</v>
      </c>
      <c r="BM296" s="132">
        <f t="shared" ref="BM296" si="4555">E296/E312</f>
        <v>4.0685628178564699E-2</v>
      </c>
      <c r="BN296" s="129">
        <f t="shared" ref="BN296" si="4556">F296/F312</f>
        <v>6.2655860349127179E-2</v>
      </c>
      <c r="BO296" s="130">
        <f t="shared" ref="BO296" si="4557">G296/G312</f>
        <v>3.3597760149323377E-2</v>
      </c>
      <c r="BP296" s="131">
        <f t="shared" ref="BP296" si="4558">H296/H312</f>
        <v>5.4615332748971748E-2</v>
      </c>
      <c r="BQ296" s="132">
        <f t="shared" ref="BQ296" si="4559">I296/I312</f>
        <v>5.21978021978022E-2</v>
      </c>
      <c r="BR296" s="129">
        <f t="shared" ref="BR296" si="4560">J296/J312</f>
        <v>5.4152823920265783E-2</v>
      </c>
      <c r="BS296" s="130">
        <f t="shared" ref="BS296" si="4561">K296/K312</f>
        <v>6.7094932191291937E-2</v>
      </c>
      <c r="BT296" s="131">
        <f t="shared" ref="BT296" si="4562">L296/L312</f>
        <v>4.1647855530474037E-2</v>
      </c>
      <c r="BU296" s="129">
        <f t="shared" ref="BU296" si="4563">M296/M312</f>
        <v>7.4692139486707332E-2</v>
      </c>
      <c r="BV296" s="133">
        <f t="shared" ref="BV296" si="4564">N296/N312</f>
        <v>4.443432437707371E-2</v>
      </c>
      <c r="BW296" s="134">
        <f t="shared" ref="BW296" si="4565">O296/O312</f>
        <v>6.1716300940438874E-2</v>
      </c>
      <c r="BX296" s="129">
        <f t="shared" ref="BX296" si="4566">P296/P312</f>
        <v>4.4991831092120148E-2</v>
      </c>
      <c r="BY296" s="130">
        <f t="shared" ref="BY296" si="4567">Q296/Q312</f>
        <v>4.4374836857217437E-2</v>
      </c>
      <c r="BZ296" s="131">
        <f t="shared" ref="BZ296" si="4568">R296/R312</f>
        <v>6.0296154255885796E-2</v>
      </c>
      <c r="CA296" s="132">
        <f t="shared" ref="CA296" si="4569">S296/S312</f>
        <v>5.5797733217088058E-2</v>
      </c>
      <c r="CB296" s="129">
        <f t="shared" ref="CB296" si="4570">T296/T312</f>
        <v>4.9118387909319897E-2</v>
      </c>
      <c r="CC296" s="130">
        <f t="shared" ref="CC296" si="4571">U296/U312</f>
        <v>5.1060147122457808E-2</v>
      </c>
      <c r="CD296" s="131">
        <f t="shared" ref="CD296" si="4572">V296/V312</f>
        <v>4.0749972905603123E-2</v>
      </c>
      <c r="CE296" s="132">
        <f t="shared" ref="CE296" si="4573">W296/W312</f>
        <v>7.1042971280500966E-2</v>
      </c>
      <c r="CF296" s="129">
        <f t="shared" ref="CF296" si="4574">X296/X312</f>
        <v>4.318564217610768E-2</v>
      </c>
      <c r="CG296" s="130">
        <f t="shared" ref="CG296" si="4575">Y296/Y312</f>
        <v>4.9220489977728286E-2</v>
      </c>
      <c r="CH296" s="131">
        <f t="shared" ref="CH296" si="4576">Z296/Z312</f>
        <v>5.7869355545813239E-2</v>
      </c>
      <c r="CI296" s="129">
        <f t="shared" ref="CI296" si="4577">AA296/AA312</f>
        <v>6.9635273544841364E-2</v>
      </c>
      <c r="CJ296" s="135">
        <f t="shared" ref="CJ296" si="4578">AB296/AB312</f>
        <v>5.1713639889566357E-2</v>
      </c>
      <c r="CK296" s="136">
        <f t="shared" ref="CK296" si="4579">AC296/AC312</f>
        <v>5.6954406380097307E-2</v>
      </c>
    </row>
    <row r="297" spans="1:89" x14ac:dyDescent="0.15">
      <c r="A297" s="137" t="s">
        <v>25</v>
      </c>
      <c r="B297" s="206">
        <v>558</v>
      </c>
      <c r="C297" s="190">
        <v>639</v>
      </c>
      <c r="D297" s="191">
        <v>207</v>
      </c>
      <c r="E297" s="192">
        <v>312</v>
      </c>
      <c r="F297" s="189">
        <v>710</v>
      </c>
      <c r="G297" s="193">
        <v>432</v>
      </c>
      <c r="H297" s="191">
        <v>869</v>
      </c>
      <c r="I297" s="192">
        <v>759</v>
      </c>
      <c r="J297" s="189">
        <v>129</v>
      </c>
      <c r="K297" s="190">
        <v>151</v>
      </c>
      <c r="L297" s="191">
        <v>368</v>
      </c>
      <c r="M297" s="189">
        <v>615</v>
      </c>
      <c r="N297" s="194">
        <v>652</v>
      </c>
      <c r="O297" s="207">
        <v>820</v>
      </c>
      <c r="P297" s="189">
        <v>353</v>
      </c>
      <c r="Q297" s="190">
        <v>350</v>
      </c>
      <c r="R297" s="191">
        <v>570</v>
      </c>
      <c r="S297" s="192">
        <v>468</v>
      </c>
      <c r="T297" s="198">
        <v>82</v>
      </c>
      <c r="U297" s="189">
        <v>124</v>
      </c>
      <c r="V297" s="191">
        <v>424</v>
      </c>
      <c r="W297" s="208">
        <v>589</v>
      </c>
      <c r="X297" s="189">
        <v>367</v>
      </c>
      <c r="Y297" s="193">
        <v>217</v>
      </c>
      <c r="Z297" s="191">
        <v>794</v>
      </c>
      <c r="AA297" s="189">
        <v>891</v>
      </c>
      <c r="AB297" s="172">
        <f t="shared" si="4359"/>
        <v>6083</v>
      </c>
      <c r="AC297" s="173">
        <f t="shared" si="4360"/>
        <v>6367</v>
      </c>
      <c r="AE297" s="277" t="str">
        <f>$AE$18</f>
        <v>18:00 - 18:59</v>
      </c>
      <c r="AF297" s="126">
        <f t="shared" si="4551"/>
        <v>586</v>
      </c>
      <c r="AG297" s="190">
        <f t="shared" si="4551"/>
        <v>1207</v>
      </c>
      <c r="AH297" s="191">
        <f t="shared" si="4551"/>
        <v>297</v>
      </c>
      <c r="AI297" s="192">
        <f t="shared" si="4551"/>
        <v>371</v>
      </c>
      <c r="AJ297" s="278">
        <f t="shared" si="4551"/>
        <v>534</v>
      </c>
      <c r="AK297" s="193">
        <f t="shared" si="4551"/>
        <v>1112</v>
      </c>
      <c r="AL297" s="191">
        <f t="shared" si="4551"/>
        <v>987</v>
      </c>
      <c r="AM297" s="192">
        <f t="shared" si="4551"/>
        <v>1265</v>
      </c>
      <c r="AN297" s="278">
        <f t="shared" si="4551"/>
        <v>284</v>
      </c>
      <c r="AO297" s="193">
        <f t="shared" si="4551"/>
        <v>81</v>
      </c>
      <c r="AP297" s="191">
        <f t="shared" si="4552"/>
        <v>977</v>
      </c>
      <c r="AQ297" s="278">
        <f t="shared" si="4552"/>
        <v>264</v>
      </c>
      <c r="AR297" s="194">
        <f t="shared" si="4552"/>
        <v>1312</v>
      </c>
      <c r="AS297" s="195">
        <f t="shared" si="4552"/>
        <v>796</v>
      </c>
      <c r="AT297" s="278">
        <f t="shared" si="4552"/>
        <v>544</v>
      </c>
      <c r="AU297" s="193">
        <f t="shared" si="4552"/>
        <v>653</v>
      </c>
      <c r="AV297" s="191">
        <f t="shared" si="4552"/>
        <v>483</v>
      </c>
      <c r="AW297" s="192">
        <f t="shared" si="4552"/>
        <v>818</v>
      </c>
      <c r="AX297" s="278">
        <f t="shared" si="4552"/>
        <v>254</v>
      </c>
      <c r="AY297" s="193">
        <f t="shared" si="4552"/>
        <v>51</v>
      </c>
      <c r="AZ297" s="191">
        <f t="shared" si="4552"/>
        <v>950</v>
      </c>
      <c r="BA297" s="192">
        <f t="shared" si="4552"/>
        <v>542</v>
      </c>
      <c r="BB297" s="278">
        <f t="shared" si="4552"/>
        <v>647</v>
      </c>
      <c r="BC297" s="193">
        <f t="shared" si="4552"/>
        <v>249</v>
      </c>
      <c r="BD297" s="191">
        <f t="shared" si="4552"/>
        <v>830</v>
      </c>
      <c r="BE297" s="278">
        <f t="shared" si="4552"/>
        <v>1375</v>
      </c>
      <c r="BF297" s="172">
        <f>SUM(AF297,AH297,AJ297,AL297,AN297,AP297,AR297,AT297,AV297,AX297,AZ297,BB297,BD297)</f>
        <v>8685</v>
      </c>
      <c r="BG297" s="173">
        <f>SUM(AG297,AI297,AK297,AM297,AO297,AQ297,AS297,AU297,AW297,AY297,BA297,BC297,BE297)</f>
        <v>8784</v>
      </c>
      <c r="BI297" s="137" t="s">
        <v>25</v>
      </c>
      <c r="BJ297" s="129">
        <f>B297/B312</f>
        <v>5.089847669433549E-2</v>
      </c>
      <c r="BK297" s="130">
        <f t="shared" ref="BK297" si="4580">C297/C312</f>
        <v>5.0738446879466416E-2</v>
      </c>
      <c r="BL297" s="131">
        <f t="shared" ref="BL297" si="4581">D297/D312</f>
        <v>4.8671525981660003E-2</v>
      </c>
      <c r="BM297" s="132">
        <f t="shared" ref="BM297" si="4582">E297/E312</f>
        <v>5.8768129591260126E-2</v>
      </c>
      <c r="BN297" s="129">
        <f t="shared" ref="BN297" si="4583">F297/F312</f>
        <v>5.5330423940149628E-2</v>
      </c>
      <c r="BO297" s="130">
        <f t="shared" ref="BO297" si="4584">G297/G312</f>
        <v>4.0317312179188054E-2</v>
      </c>
      <c r="BP297" s="131">
        <f t="shared" ref="BP297" si="4585">H297/H312</f>
        <v>5.8593486615872159E-2</v>
      </c>
      <c r="BQ297" s="132">
        <f t="shared" ref="BQ297" si="4586">I297/I312</f>
        <v>4.9646781789638932E-2</v>
      </c>
      <c r="BR297" s="129">
        <f t="shared" ref="BR297" si="4587">J297/J312</f>
        <v>4.2857142857142858E-2</v>
      </c>
      <c r="BS297" s="130">
        <f t="shared" ref="BS297" si="4588">K297/K312</f>
        <v>5.3890078515346183E-2</v>
      </c>
      <c r="BT297" s="131">
        <f t="shared" ref="BT297" si="4589">L297/L312</f>
        <v>4.1534988713318281E-2</v>
      </c>
      <c r="BU297" s="129">
        <f t="shared" ref="BU297" si="4590">M297/M312</f>
        <v>7.0779146046725749E-2</v>
      </c>
      <c r="BV297" s="133">
        <f t="shared" ref="BV297" si="4591">N297/N312</f>
        <v>4.2417539522477392E-2</v>
      </c>
      <c r="BW297" s="134">
        <f t="shared" ref="BW297" si="4592">O297/O312</f>
        <v>5.3552769070010449E-2</v>
      </c>
      <c r="BX297" s="129">
        <f t="shared" ref="BX297" si="4593">P297/P312</f>
        <v>4.4363453562900591E-2</v>
      </c>
      <c r="BY297" s="130">
        <f t="shared" ref="BY297" si="4594">Q297/Q312</f>
        <v>4.5679979117723833E-2</v>
      </c>
      <c r="BZ297" s="131">
        <f t="shared" ref="BZ297" si="4595">R297/R312</f>
        <v>6.0722275487376159E-2</v>
      </c>
      <c r="CA297" s="132">
        <f t="shared" ref="CA297" si="4596">S297/S312</f>
        <v>5.1002615518744548E-2</v>
      </c>
      <c r="CB297" s="129">
        <f t="shared" ref="CB297" si="4597">T297/T312</f>
        <v>3.4424853064651553E-2</v>
      </c>
      <c r="CC297" s="130">
        <f t="shared" ref="CC297" si="4598">U297/U312</f>
        <v>5.365642578970143E-2</v>
      </c>
      <c r="CD297" s="131">
        <f t="shared" ref="CD297" si="4599">V297/V312</f>
        <v>4.5952097106318417E-2</v>
      </c>
      <c r="CE297" s="132">
        <f t="shared" ref="CE297" si="4600">W297/W312</f>
        <v>6.359317641977974E-2</v>
      </c>
      <c r="CF297" s="129">
        <f t="shared" ref="CF297" si="4601">X297/X312</f>
        <v>5.1458216489063374E-2</v>
      </c>
      <c r="CG297" s="130">
        <f t="shared" ref="CG297" si="4602">Y297/Y312</f>
        <v>4.8329621380846323E-2</v>
      </c>
      <c r="CH297" s="131">
        <f t="shared" ref="CH297" si="4603">Z297/Z312</f>
        <v>5.801549028204004E-2</v>
      </c>
      <c r="CI297" s="129">
        <f t="shared" ref="CI297" si="4604">AA297/AA312</f>
        <v>5.564576567574319E-2</v>
      </c>
      <c r="CJ297" s="135">
        <f t="shared" ref="CJ297" si="4605">AB297/AB312</f>
        <v>5.0737753459392285E-2</v>
      </c>
      <c r="CK297" s="136">
        <f t="shared" ref="CK297" si="4606">AC297/AC312</f>
        <v>5.3225995218270886E-2</v>
      </c>
    </row>
    <row r="298" spans="1:89" ht="14" thickBot="1" x14ac:dyDescent="0.2">
      <c r="A298" s="146" t="s">
        <v>26</v>
      </c>
      <c r="B298" s="203">
        <v>511</v>
      </c>
      <c r="C298" s="197">
        <v>554</v>
      </c>
      <c r="D298" s="198">
        <v>262</v>
      </c>
      <c r="E298" s="199">
        <v>290</v>
      </c>
      <c r="F298" s="196">
        <v>609</v>
      </c>
      <c r="G298" s="200">
        <v>389</v>
      </c>
      <c r="H298" s="198">
        <v>795</v>
      </c>
      <c r="I298" s="199">
        <v>723</v>
      </c>
      <c r="J298" s="196">
        <v>147</v>
      </c>
      <c r="K298" s="197">
        <v>156</v>
      </c>
      <c r="L298" s="198">
        <v>345</v>
      </c>
      <c r="M298" s="196">
        <v>461</v>
      </c>
      <c r="N298" s="201">
        <v>676</v>
      </c>
      <c r="O298" s="204">
        <v>687</v>
      </c>
      <c r="P298" s="196">
        <v>358</v>
      </c>
      <c r="Q298" s="197">
        <v>310</v>
      </c>
      <c r="R298" s="198">
        <v>523</v>
      </c>
      <c r="S298" s="199">
        <v>453</v>
      </c>
      <c r="T298" s="196">
        <v>85</v>
      </c>
      <c r="U298" s="200">
        <v>110</v>
      </c>
      <c r="V298" s="198">
        <v>405</v>
      </c>
      <c r="W298" s="205">
        <v>464</v>
      </c>
      <c r="X298" s="196">
        <v>291</v>
      </c>
      <c r="Y298" s="200">
        <v>183</v>
      </c>
      <c r="Z298" s="198">
        <v>786</v>
      </c>
      <c r="AA298" s="196">
        <v>1140</v>
      </c>
      <c r="AB298" s="172">
        <f t="shared" si="4359"/>
        <v>5793</v>
      </c>
      <c r="AC298" s="173">
        <f t="shared" si="4360"/>
        <v>5920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4.6611329015780349E-2</v>
      </c>
      <c r="BK298" s="130">
        <f t="shared" ref="BK298" si="4607">C298/C312</f>
        <v>4.3989201206923935E-2</v>
      </c>
      <c r="BL298" s="131">
        <f t="shared" ref="BL298" si="4608">D298/D312</f>
        <v>6.1603573947801554E-2</v>
      </c>
      <c r="BM298" s="132">
        <f t="shared" ref="BM298" si="4609">E298/E312</f>
        <v>5.4624223017517425E-2</v>
      </c>
      <c r="BN298" s="129">
        <f t="shared" ref="BN298" si="4610">F298/F312</f>
        <v>4.7459476309226929E-2</v>
      </c>
      <c r="BO298" s="130">
        <f t="shared" ref="BO298" si="4611">G298/G312</f>
        <v>3.6304246383574428E-2</v>
      </c>
      <c r="BP298" s="131">
        <f t="shared" ref="BP298" si="4612">H298/H312</f>
        <v>5.3603937698064867E-2</v>
      </c>
      <c r="BQ298" s="132">
        <f t="shared" ref="BQ298" si="4613">I298/I312</f>
        <v>4.7291993720565147E-2</v>
      </c>
      <c r="BR298" s="129">
        <f t="shared" ref="BR298" si="4614">J298/J312</f>
        <v>4.8837209302325581E-2</v>
      </c>
      <c r="BS298" s="130">
        <f t="shared" ref="BS298" si="4615">K298/K312</f>
        <v>5.5674518201284794E-2</v>
      </c>
      <c r="BT298" s="131">
        <f t="shared" ref="BT298" si="4616">L298/L312</f>
        <v>3.8939051918735888E-2</v>
      </c>
      <c r="BU298" s="129">
        <f t="shared" ref="BU298" si="4617">M298/M312</f>
        <v>5.3055587524456209E-2</v>
      </c>
      <c r="BV298" s="133">
        <f t="shared" ref="BV298" si="4618">N298/N312</f>
        <v>4.3978921345390672E-2</v>
      </c>
      <c r="BW298" s="134">
        <f t="shared" ref="BW298" si="4619">O298/O312</f>
        <v>4.4866771159874606E-2</v>
      </c>
      <c r="BX298" s="129">
        <f t="shared" ref="BX298" si="4620">P298/P312</f>
        <v>4.4991831092120148E-2</v>
      </c>
      <c r="BY298" s="130">
        <f t="shared" ref="BY298" si="4621">Q298/Q312</f>
        <v>4.0459410075698254E-2</v>
      </c>
      <c r="BZ298" s="131">
        <f t="shared" ref="BZ298" si="4622">R298/R312</f>
        <v>5.571535101736444E-2</v>
      </c>
      <c r="CA298" s="132">
        <f t="shared" ref="CA298" si="4623">S298/S312</f>
        <v>4.9367916303400178E-2</v>
      </c>
      <c r="CB298" s="129">
        <f t="shared" ref="CB298" si="4624">T298/T312</f>
        <v>3.5684298908480266E-2</v>
      </c>
      <c r="CC298" s="130">
        <f t="shared" ref="CC298" si="4625">U298/U312</f>
        <v>4.7598442232799652E-2</v>
      </c>
      <c r="CD298" s="131">
        <f t="shared" ref="CD298" si="4626">V298/V312</f>
        <v>4.3892922943535279E-2</v>
      </c>
      <c r="CE298" s="132">
        <f t="shared" ref="CE298" si="4627">W298/W312</f>
        <v>5.0097171237313755E-2</v>
      </c>
      <c r="CF298" s="129">
        <f t="shared" ref="CF298" si="4628">X298/X312</f>
        <v>4.0802019068984854E-2</v>
      </c>
      <c r="CG298" s="130">
        <f t="shared" ref="CG298" si="4629">Y298/Y312</f>
        <v>4.0757238307349668E-2</v>
      </c>
      <c r="CH298" s="131">
        <f t="shared" ref="CH298" si="4630">Z298/Z312</f>
        <v>5.7430951337132836E-2</v>
      </c>
      <c r="CI298" s="129">
        <f t="shared" ref="CI298" si="4631">AA298/AA312</f>
        <v>7.1196602548088933E-2</v>
      </c>
      <c r="CJ298" s="135">
        <f t="shared" ref="CJ298" si="4632">AB298/AB312</f>
        <v>4.8318889658106115E-2</v>
      </c>
      <c r="CK298" s="136">
        <f t="shared" ref="CK298" si="4633">AC298/AC312</f>
        <v>4.9489224390162345E-2</v>
      </c>
    </row>
    <row r="299" spans="1:89" ht="15" thickTop="1" thickBot="1" x14ac:dyDescent="0.2">
      <c r="A299" s="137" t="s">
        <v>27</v>
      </c>
      <c r="B299" s="206">
        <v>407</v>
      </c>
      <c r="C299" s="190">
        <v>614</v>
      </c>
      <c r="D299" s="191">
        <v>216</v>
      </c>
      <c r="E299" s="192">
        <v>260</v>
      </c>
      <c r="F299" s="189">
        <v>540</v>
      </c>
      <c r="G299" s="193">
        <v>416</v>
      </c>
      <c r="H299" s="191">
        <v>687</v>
      </c>
      <c r="I299" s="192">
        <v>787</v>
      </c>
      <c r="J299" s="189">
        <v>170</v>
      </c>
      <c r="K299" s="190">
        <v>123</v>
      </c>
      <c r="L299" s="191">
        <v>538</v>
      </c>
      <c r="M299" s="189">
        <v>403</v>
      </c>
      <c r="N299" s="194">
        <v>748</v>
      </c>
      <c r="O299" s="207">
        <v>763</v>
      </c>
      <c r="P299" s="189">
        <v>406</v>
      </c>
      <c r="Q299" s="190">
        <v>321</v>
      </c>
      <c r="R299" s="191">
        <v>342</v>
      </c>
      <c r="S299" s="192">
        <v>375</v>
      </c>
      <c r="T299" s="189">
        <v>147</v>
      </c>
      <c r="U299" s="193">
        <v>109</v>
      </c>
      <c r="V299" s="191">
        <v>515</v>
      </c>
      <c r="W299" s="208">
        <v>510</v>
      </c>
      <c r="X299" s="189">
        <v>342</v>
      </c>
      <c r="Y299" s="193">
        <v>200</v>
      </c>
      <c r="Z299" s="191">
        <v>766</v>
      </c>
      <c r="AA299" s="189">
        <v>867</v>
      </c>
      <c r="AB299" s="172">
        <f t="shared" si="4359"/>
        <v>5824</v>
      </c>
      <c r="AC299" s="173">
        <f t="shared" si="4360"/>
        <v>5748</v>
      </c>
      <c r="AE299" s="269" t="s">
        <v>13</v>
      </c>
      <c r="AF299" s="20">
        <f t="shared" ref="AF299:BG299" si="4634">SUM(AF296:AF298)</f>
        <v>1312</v>
      </c>
      <c r="AG299" s="21">
        <f t="shared" si="4634"/>
        <v>2645</v>
      </c>
      <c r="AH299" s="20">
        <f t="shared" si="4634"/>
        <v>693</v>
      </c>
      <c r="AI299" s="21">
        <f t="shared" si="4634"/>
        <v>910</v>
      </c>
      <c r="AJ299" s="20">
        <f t="shared" si="4634"/>
        <v>1312</v>
      </c>
      <c r="AK299" s="21">
        <f t="shared" si="4634"/>
        <v>2273</v>
      </c>
      <c r="AL299" s="20">
        <f t="shared" si="4634"/>
        <v>1985</v>
      </c>
      <c r="AM299" s="21">
        <f t="shared" si="4634"/>
        <v>2859</v>
      </c>
      <c r="AN299" s="20">
        <f t="shared" si="4634"/>
        <v>668</v>
      </c>
      <c r="AO299" s="21">
        <f t="shared" si="4634"/>
        <v>176</v>
      </c>
      <c r="AP299" s="20">
        <f t="shared" si="4634"/>
        <v>2027</v>
      </c>
      <c r="AQ299" s="21">
        <f t="shared" si="4634"/>
        <v>603</v>
      </c>
      <c r="AR299" s="20">
        <f t="shared" si="4634"/>
        <v>2758</v>
      </c>
      <c r="AS299" s="21">
        <f t="shared" si="4634"/>
        <v>1781</v>
      </c>
      <c r="AT299" s="20">
        <f t="shared" si="4634"/>
        <v>1307</v>
      </c>
      <c r="AU299" s="21">
        <f t="shared" si="4634"/>
        <v>1263</v>
      </c>
      <c r="AV299" s="20">
        <f t="shared" si="4634"/>
        <v>1095</v>
      </c>
      <c r="AW299" s="21">
        <f t="shared" si="4634"/>
        <v>1749</v>
      </c>
      <c r="AX299" s="20">
        <f t="shared" si="4634"/>
        <v>619</v>
      </c>
      <c r="AY299" s="21">
        <f t="shared" si="4634"/>
        <v>118</v>
      </c>
      <c r="AZ299" s="20">
        <f t="shared" si="4634"/>
        <v>1957</v>
      </c>
      <c r="BA299" s="21">
        <f t="shared" si="4634"/>
        <v>1114</v>
      </c>
      <c r="BB299" s="20">
        <f t="shared" si="4634"/>
        <v>1448</v>
      </c>
      <c r="BC299" s="21">
        <f t="shared" si="4634"/>
        <v>556</v>
      </c>
      <c r="BD299" s="20">
        <f t="shared" si="4634"/>
        <v>1853</v>
      </c>
      <c r="BE299" s="21">
        <f t="shared" si="4634"/>
        <v>2777</v>
      </c>
      <c r="BF299" s="174">
        <f t="shared" si="4634"/>
        <v>19034</v>
      </c>
      <c r="BG299" s="175">
        <f t="shared" si="4634"/>
        <v>18824</v>
      </c>
      <c r="BI299" s="137" t="s">
        <v>27</v>
      </c>
      <c r="BJ299" s="129">
        <f>B299/B312</f>
        <v>3.7124874578126424E-2</v>
      </c>
      <c r="BK299" s="130">
        <f t="shared" ref="BK299" si="4635">C299/C312</f>
        <v>4.8753374622836271E-2</v>
      </c>
      <c r="BL299" s="131">
        <f t="shared" ref="BL299" si="4636">D299/D312</f>
        <v>5.0787679285210441E-2</v>
      </c>
      <c r="BM299" s="132">
        <f t="shared" ref="BM299" si="4637">E299/E312</f>
        <v>4.8973441326050103E-2</v>
      </c>
      <c r="BN299" s="129">
        <f t="shared" ref="BN299" si="4638">F299/F312</f>
        <v>4.2082294264339154E-2</v>
      </c>
      <c r="BO299" s="130">
        <f t="shared" ref="BO299" si="4639">G299/G312</f>
        <v>3.8824078394773684E-2</v>
      </c>
      <c r="BP299" s="131">
        <f t="shared" ref="BP299" si="4640">H299/H312</f>
        <v>4.6321893331535295E-2</v>
      </c>
      <c r="BQ299" s="132">
        <f t="shared" ref="BQ299" si="4641">I299/I312</f>
        <v>5.1478283621140764E-2</v>
      </c>
      <c r="BR299" s="129">
        <f t="shared" ref="BR299" si="4642">J299/J312</f>
        <v>5.647840531561462E-2</v>
      </c>
      <c r="BS299" s="130">
        <f t="shared" ref="BS299" si="4643">K299/K312</f>
        <v>4.3897216274089934E-2</v>
      </c>
      <c r="BT299" s="131">
        <f t="shared" ref="BT299" si="4644">L299/L312</f>
        <v>6.0722347629796843E-2</v>
      </c>
      <c r="BU299" s="129">
        <f t="shared" ref="BU299" si="4645">M299/M312</f>
        <v>4.6380481068017031E-2</v>
      </c>
      <c r="BV299" s="133">
        <f t="shared" ref="BV299" si="4646">N299/N312</f>
        <v>4.8663066814130504E-2</v>
      </c>
      <c r="BW299" s="134">
        <f t="shared" ref="BW299" si="4647">O299/O312</f>
        <v>4.983019853709509E-2</v>
      </c>
      <c r="BX299" s="129">
        <f t="shared" ref="BX299" si="4648">P299/P312</f>
        <v>5.1024255372627877E-2</v>
      </c>
      <c r="BY299" s="130">
        <f t="shared" ref="BY299" si="4649">Q299/Q312</f>
        <v>4.1895066562255286E-2</v>
      </c>
      <c r="BZ299" s="131">
        <f t="shared" ref="BZ299" si="4650">R299/R312</f>
        <v>3.6433365292425697E-2</v>
      </c>
      <c r="CA299" s="132">
        <f t="shared" ref="CA299" si="4651">S299/S312</f>
        <v>4.0867480383609413E-2</v>
      </c>
      <c r="CB299" s="129">
        <f t="shared" ref="CB299" si="4652">T299/T312</f>
        <v>6.1712846347607056E-2</v>
      </c>
      <c r="CC299" s="130">
        <f t="shared" ref="CC299" si="4653">U299/U312</f>
        <v>4.7165729121592385E-2</v>
      </c>
      <c r="CD299" s="131">
        <f t="shared" ref="CD299" si="4654">V299/V312</f>
        <v>5.5814457570174489E-2</v>
      </c>
      <c r="CE299" s="132">
        <f t="shared" ref="CE299" si="4655">W299/W312</f>
        <v>5.5063701144461241E-2</v>
      </c>
      <c r="CF299" s="129">
        <f t="shared" ref="CF299" si="4656">X299/X312</f>
        <v>4.7952888390353339E-2</v>
      </c>
      <c r="CG299" s="130">
        <f t="shared" ref="CG299" si="4657">Y299/Y312</f>
        <v>4.4543429844097995E-2</v>
      </c>
      <c r="CH299" s="131">
        <f t="shared" ref="CH299" si="4658">Z299/Z312</f>
        <v>5.5969603974864827E-2</v>
      </c>
      <c r="CI299" s="129">
        <f t="shared" ref="CI299" si="4659">AA299/AA312</f>
        <v>5.4146889832625528E-2</v>
      </c>
      <c r="CJ299" s="135">
        <f t="shared" ref="CJ299" si="4660">AB299/AB312</f>
        <v>4.8577457857553942E-2</v>
      </c>
      <c r="CK299" s="136">
        <f t="shared" ref="CK299" si="4661">AC299/AC312</f>
        <v>4.8051361789637356E-2</v>
      </c>
    </row>
    <row r="300" spans="1:89" ht="14" thickTop="1" x14ac:dyDescent="0.15">
      <c r="A300" s="146" t="s">
        <v>28</v>
      </c>
      <c r="B300" s="203">
        <v>417</v>
      </c>
      <c r="C300" s="197">
        <v>772</v>
      </c>
      <c r="D300" s="198">
        <v>257</v>
      </c>
      <c r="E300" s="199">
        <v>333</v>
      </c>
      <c r="F300" s="196">
        <v>524</v>
      </c>
      <c r="G300" s="200">
        <v>679</v>
      </c>
      <c r="H300" s="198">
        <v>779</v>
      </c>
      <c r="I300" s="199">
        <v>952</v>
      </c>
      <c r="J300" s="196">
        <v>199</v>
      </c>
      <c r="K300" s="197">
        <v>85</v>
      </c>
      <c r="L300" s="198">
        <v>572</v>
      </c>
      <c r="M300" s="196">
        <v>356</v>
      </c>
      <c r="N300" s="201">
        <v>888</v>
      </c>
      <c r="O300" s="204">
        <v>675</v>
      </c>
      <c r="P300" s="196">
        <v>470</v>
      </c>
      <c r="Q300" s="197">
        <v>318</v>
      </c>
      <c r="R300" s="198">
        <v>529</v>
      </c>
      <c r="S300" s="199">
        <v>515</v>
      </c>
      <c r="T300" s="196">
        <v>165</v>
      </c>
      <c r="U300" s="200">
        <v>68</v>
      </c>
      <c r="V300" s="198">
        <v>613</v>
      </c>
      <c r="W300" s="205">
        <v>404</v>
      </c>
      <c r="X300" s="196">
        <v>370</v>
      </c>
      <c r="Y300" s="200">
        <v>140</v>
      </c>
      <c r="Z300" s="198">
        <v>847</v>
      </c>
      <c r="AA300" s="196">
        <v>899</v>
      </c>
      <c r="AB300" s="172">
        <f t="shared" si="4359"/>
        <v>6630</v>
      </c>
      <c r="AC300" s="173">
        <f t="shared" si="4360"/>
        <v>6196</v>
      </c>
      <c r="BI300" s="146" t="s">
        <v>28</v>
      </c>
      <c r="BJ300" s="129">
        <f>B300/B312</f>
        <v>3.8037033658670075E-2</v>
      </c>
      <c r="BK300" s="130">
        <f t="shared" ref="BK300" si="4662">C300/C312</f>
        <v>6.1299031284738764E-2</v>
      </c>
      <c r="BL300" s="131">
        <f t="shared" ref="BL300" si="4663">D300/D312</f>
        <v>6.0427933223606865E-2</v>
      </c>
      <c r="BM300" s="132">
        <f t="shared" ref="BM300" si="4664">E300/E312</f>
        <v>6.2723676775287243E-2</v>
      </c>
      <c r="BN300" s="129">
        <f t="shared" ref="BN300" si="4665">F300/F312</f>
        <v>4.0835411471321699E-2</v>
      </c>
      <c r="BO300" s="130">
        <f t="shared" ref="BO300" si="4666">G300/G312</f>
        <v>6.3369108726084922E-2</v>
      </c>
      <c r="BP300" s="131">
        <f t="shared" ref="BP300" si="4667">H300/H312</f>
        <v>5.2525116310430851E-2</v>
      </c>
      <c r="BQ300" s="132">
        <f t="shared" ref="BQ300" si="4668">I300/I312</f>
        <v>6.2271062271062272E-2</v>
      </c>
      <c r="BR300" s="129">
        <f t="shared" ref="BR300" si="4669">J300/J312</f>
        <v>6.6112956810631229E-2</v>
      </c>
      <c r="BS300" s="130">
        <f t="shared" ref="BS300" si="4670">K300/K312</f>
        <v>3.0335474660956461E-2</v>
      </c>
      <c r="BT300" s="131">
        <f t="shared" ref="BT300" si="4671">L300/L312</f>
        <v>6.4559819413092551E-2</v>
      </c>
      <c r="BU300" s="129">
        <f t="shared" ref="BU300" si="4672">M300/M312</f>
        <v>4.0971343077454252E-2</v>
      </c>
      <c r="BV300" s="133">
        <f t="shared" ref="BV300" si="4673">N300/N312</f>
        <v>5.7771127447791296E-2</v>
      </c>
      <c r="BW300" s="134">
        <f t="shared" ref="BW300" si="4674">O300/O312</f>
        <v>4.4083072100313481E-2</v>
      </c>
      <c r="BX300" s="129">
        <f t="shared" ref="BX300" si="4675">P300/P312</f>
        <v>5.9067487746638184E-2</v>
      </c>
      <c r="BY300" s="130">
        <f t="shared" ref="BY300" si="4676">Q300/Q312</f>
        <v>4.1503523884103367E-2</v>
      </c>
      <c r="BZ300" s="131">
        <f t="shared" ref="BZ300" si="4677">R300/R312</f>
        <v>5.6354532864599981E-2</v>
      </c>
      <c r="CA300" s="132">
        <f t="shared" ref="CA300" si="4678">S300/S312</f>
        <v>5.6124673060156928E-2</v>
      </c>
      <c r="CB300" s="129">
        <f t="shared" ref="CB300" si="4679">T300/T312</f>
        <v>6.9269521410579349E-2</v>
      </c>
      <c r="CC300" s="130">
        <f t="shared" ref="CC300" si="4680">U300/U312</f>
        <v>2.942449156209433E-2</v>
      </c>
      <c r="CD300" s="131">
        <f t="shared" ref="CD300" si="4681">V300/V312</f>
        <v>6.6435461146634872E-2</v>
      </c>
      <c r="CE300" s="132">
        <f t="shared" ref="CE300" si="4682">W300/W312</f>
        <v>4.3619088749730077E-2</v>
      </c>
      <c r="CF300" s="129">
        <f t="shared" ref="CF300" si="4683">X300/X312</f>
        <v>5.1878855860908582E-2</v>
      </c>
      <c r="CG300" s="130">
        <f t="shared" ref="CG300" si="4684">Y300/Y312</f>
        <v>3.1180400890868598E-2</v>
      </c>
      <c r="CH300" s="131">
        <f t="shared" ref="CH300" si="4685">Z300/Z312</f>
        <v>6.1888060792050267E-2</v>
      </c>
      <c r="CI300" s="129">
        <f t="shared" ref="CI300" si="4686">AA300/AA312</f>
        <v>5.6145390956782414E-2</v>
      </c>
      <c r="CJ300" s="135">
        <f t="shared" ref="CJ300" si="4687">AB300/AB312</f>
        <v>5.5300231043197569E-2</v>
      </c>
      <c r="CK300" s="136">
        <f t="shared" ref="CK300" si="4688">AC300/AC312</f>
        <v>5.1796492284028023E-2</v>
      </c>
    </row>
    <row r="301" spans="1:89" x14ac:dyDescent="0.15">
      <c r="A301" s="137" t="s">
        <v>29</v>
      </c>
      <c r="B301" s="206">
        <v>453</v>
      </c>
      <c r="C301" s="190">
        <v>1072</v>
      </c>
      <c r="D301" s="191">
        <v>306</v>
      </c>
      <c r="E301" s="192">
        <v>434</v>
      </c>
      <c r="F301" s="189">
        <v>584</v>
      </c>
      <c r="G301" s="193">
        <v>922</v>
      </c>
      <c r="H301" s="191">
        <v>939</v>
      </c>
      <c r="I301" s="192">
        <v>1287</v>
      </c>
      <c r="J301" s="189">
        <v>297</v>
      </c>
      <c r="K301" s="190">
        <v>78</v>
      </c>
      <c r="L301" s="191">
        <v>826</v>
      </c>
      <c r="M301" s="189">
        <v>344</v>
      </c>
      <c r="N301" s="194">
        <v>1204</v>
      </c>
      <c r="O301" s="207">
        <v>869</v>
      </c>
      <c r="P301" s="189">
        <v>634</v>
      </c>
      <c r="Q301" s="190">
        <v>419</v>
      </c>
      <c r="R301" s="191">
        <v>571</v>
      </c>
      <c r="S301" s="192">
        <v>692</v>
      </c>
      <c r="T301" s="189">
        <v>358</v>
      </c>
      <c r="U301" s="193">
        <v>51</v>
      </c>
      <c r="V301" s="191">
        <v>658</v>
      </c>
      <c r="W301" s="208">
        <v>570</v>
      </c>
      <c r="X301" s="189">
        <v>605</v>
      </c>
      <c r="Y301" s="193">
        <v>252</v>
      </c>
      <c r="Z301" s="191">
        <v>1026</v>
      </c>
      <c r="AA301" s="189">
        <v>1152</v>
      </c>
      <c r="AB301" s="172">
        <f t="shared" si="4359"/>
        <v>8461</v>
      </c>
      <c r="AC301" s="173">
        <f t="shared" si="4360"/>
        <v>8142</v>
      </c>
      <c r="BI301" s="137" t="s">
        <v>29</v>
      </c>
      <c r="BJ301" s="129">
        <f>B301/B312</f>
        <v>4.1320806348627198E-2</v>
      </c>
      <c r="BK301" s="130">
        <f t="shared" ref="BK301" si="4689">C301/C312</f>
        <v>8.5119898364300464E-2</v>
      </c>
      <c r="BL301" s="131">
        <f t="shared" ref="BL301" si="4690">D301/D312</f>
        <v>7.1949212320714787E-2</v>
      </c>
      <c r="BM301" s="132">
        <f t="shared" ref="BM301" si="4691">E301/E312</f>
        <v>8.1747975136560555E-2</v>
      </c>
      <c r="BN301" s="129">
        <f t="shared" ref="BN301" si="4692">F301/F312</f>
        <v>4.5511221945137161E-2</v>
      </c>
      <c r="BO301" s="130">
        <f t="shared" ref="BO301" si="4693">G301/G312</f>
        <v>8.6047596826878209E-2</v>
      </c>
      <c r="BP301" s="131">
        <f t="shared" ref="BP301" si="4694">H301/H312</f>
        <v>6.3313330186770947E-2</v>
      </c>
      <c r="BQ301" s="132">
        <f t="shared" ref="BQ301" si="4695">I301/I312</f>
        <v>8.4183673469387751E-2</v>
      </c>
      <c r="BR301" s="129">
        <f t="shared" ref="BR301" si="4696">J301/J312</f>
        <v>9.867109634551495E-2</v>
      </c>
      <c r="BS301" s="130">
        <f t="shared" ref="BS301" si="4697">K301/K312</f>
        <v>2.7837259100642397E-2</v>
      </c>
      <c r="BT301" s="131">
        <f t="shared" ref="BT301" si="4698">L301/L312</f>
        <v>9.3227990970654623E-2</v>
      </c>
      <c r="BU301" s="129">
        <f t="shared" ref="BU301" si="4699">M301/M312</f>
        <v>3.9590286569225461E-2</v>
      </c>
      <c r="BV301" s="133">
        <f t="shared" ref="BV301" si="4700">N301/N312</f>
        <v>7.8329321449482792E-2</v>
      </c>
      <c r="BW301" s="134">
        <f t="shared" ref="BW301" si="4701">O301/O312</f>
        <v>5.6752873563218391E-2</v>
      </c>
      <c r="BX301" s="129">
        <f t="shared" ref="BX301" si="4702">P301/P312</f>
        <v>7.9678270705039592E-2</v>
      </c>
      <c r="BY301" s="130">
        <f t="shared" ref="BY301" si="4703">Q301/Q312</f>
        <v>5.4685460715217959E-2</v>
      </c>
      <c r="BZ301" s="131">
        <f t="shared" ref="BZ301" si="4704">R301/R312</f>
        <v>6.0828805795248748E-2</v>
      </c>
      <c r="CA301" s="132">
        <f t="shared" ref="CA301" si="4705">S301/S312</f>
        <v>7.5414123801220576E-2</v>
      </c>
      <c r="CB301" s="129">
        <f t="shared" ref="CB301" si="4706">T301/T312</f>
        <v>0.15029387069689337</v>
      </c>
      <c r="CC301" s="130">
        <f t="shared" ref="CC301" si="4707">U301/U312</f>
        <v>2.2068368671570748E-2</v>
      </c>
      <c r="CD301" s="131">
        <f t="shared" ref="CD301" si="4708">V301/V312</f>
        <v>7.1312452584805466E-2</v>
      </c>
      <c r="CE301" s="132">
        <f t="shared" ref="CE301" si="4709">W301/W312</f>
        <v>6.1541783632044912E-2</v>
      </c>
      <c r="CF301" s="129">
        <f t="shared" ref="CF301" si="4710">X301/X312</f>
        <v>8.482893998878295E-2</v>
      </c>
      <c r="CG301" s="130">
        <f t="shared" ref="CG301" si="4711">Y301/Y312</f>
        <v>5.6124721603563472E-2</v>
      </c>
      <c r="CH301" s="131">
        <f t="shared" ref="CH301" si="4712">Z301/Z312</f>
        <v>7.4967119684348965E-2</v>
      </c>
      <c r="CI301" s="129">
        <f t="shared" ref="CI301" si="4713">AA301/AA312</f>
        <v>7.1946040469647768E-2</v>
      </c>
      <c r="CJ301" s="135">
        <f t="shared" ref="CJ301" si="4714">AB301/AB312</f>
        <v>7.0572436629938867E-2</v>
      </c>
      <c r="CK301" s="136">
        <f t="shared" ref="CK301" si="4715">AC301/AC312</f>
        <v>6.8064402869037463E-2</v>
      </c>
    </row>
    <row r="302" spans="1:89" x14ac:dyDescent="0.15">
      <c r="A302" s="146" t="s">
        <v>30</v>
      </c>
      <c r="B302" s="203">
        <v>726</v>
      </c>
      <c r="C302" s="197">
        <v>1438</v>
      </c>
      <c r="D302" s="198">
        <v>396</v>
      </c>
      <c r="E302" s="199">
        <v>539</v>
      </c>
      <c r="F302" s="196">
        <v>778</v>
      </c>
      <c r="G302" s="200">
        <v>1161</v>
      </c>
      <c r="H302" s="198">
        <v>998</v>
      </c>
      <c r="I302" s="199">
        <v>1594</v>
      </c>
      <c r="J302" s="196">
        <v>384</v>
      </c>
      <c r="K302" s="197">
        <v>95</v>
      </c>
      <c r="L302" s="198">
        <v>1050</v>
      </c>
      <c r="M302" s="196">
        <v>339</v>
      </c>
      <c r="N302" s="201">
        <v>1446</v>
      </c>
      <c r="O302" s="204">
        <v>985</v>
      </c>
      <c r="P302" s="196">
        <v>763</v>
      </c>
      <c r="Q302" s="197">
        <v>610</v>
      </c>
      <c r="R302" s="198">
        <v>612</v>
      </c>
      <c r="S302" s="199">
        <v>931</v>
      </c>
      <c r="T302" s="196">
        <v>365</v>
      </c>
      <c r="U302" s="200">
        <v>67</v>
      </c>
      <c r="V302" s="198">
        <v>1007</v>
      </c>
      <c r="W302" s="205">
        <v>572</v>
      </c>
      <c r="X302" s="196">
        <v>801</v>
      </c>
      <c r="Y302" s="200">
        <v>307</v>
      </c>
      <c r="Z302" s="198">
        <v>1023</v>
      </c>
      <c r="AA302" s="196">
        <v>1402</v>
      </c>
      <c r="AB302" s="172">
        <f t="shared" si="4359"/>
        <v>10349</v>
      </c>
      <c r="AC302" s="173">
        <f t="shared" si="4360"/>
        <v>10040</v>
      </c>
      <c r="BI302" s="146" t="s">
        <v>30</v>
      </c>
      <c r="BJ302" s="129">
        <f>B302/B312</f>
        <v>6.6222749247468765E-2</v>
      </c>
      <c r="BK302" s="130">
        <f t="shared" ref="BK302" si="4716">C302/C312</f>
        <v>0.11418135620136573</v>
      </c>
      <c r="BL302" s="131">
        <f t="shared" ref="BL302" si="4717">D302/D312</f>
        <v>9.3110745356219146E-2</v>
      </c>
      <c r="BM302" s="132">
        <f t="shared" ref="BM302" si="4718">E302/E312</f>
        <v>0.10152571105669618</v>
      </c>
      <c r="BN302" s="129">
        <f t="shared" ref="BN302" si="4719">F302/F312</f>
        <v>6.0629675810473814E-2</v>
      </c>
      <c r="BO302" s="130">
        <f t="shared" ref="BO302" si="4720">G302/G312</f>
        <v>0.10835277648156789</v>
      </c>
      <c r="BP302" s="131">
        <f t="shared" ref="BP302" si="4721">H302/H312</f>
        <v>6.7291484053671358E-2</v>
      </c>
      <c r="BQ302" s="132">
        <f t="shared" ref="BQ302" si="4722">I302/I312</f>
        <v>0.10426478283621141</v>
      </c>
      <c r="BR302" s="129">
        <f t="shared" ref="BR302" si="4723">J302/J312</f>
        <v>0.12757475083056477</v>
      </c>
      <c r="BS302" s="130">
        <f t="shared" ref="BS302" si="4724">K302/K312</f>
        <v>3.3904354032833692E-2</v>
      </c>
      <c r="BT302" s="131">
        <f t="shared" ref="BT302" si="4725">L302/L312</f>
        <v>0.11851015801354402</v>
      </c>
      <c r="BU302" s="129">
        <f t="shared" ref="BU302" si="4726">M302/M312</f>
        <v>3.901484635746346E-2</v>
      </c>
      <c r="BV302" s="133">
        <f t="shared" ref="BV302" si="4727">N302/N312</f>
        <v>9.4073254830525019E-2</v>
      </c>
      <c r="BW302" s="134">
        <f t="shared" ref="BW302" si="4728">O302/O312</f>
        <v>6.4328631138975967E-2</v>
      </c>
      <c r="BX302" s="129">
        <f t="shared" ref="BX302" si="4729">P302/P312</f>
        <v>9.5890410958904104E-2</v>
      </c>
      <c r="BY302" s="130">
        <f t="shared" ref="BY302" si="4730">Q302/Q312</f>
        <v>7.9613677890890105E-2</v>
      </c>
      <c r="BZ302" s="131">
        <f t="shared" ref="BZ302" si="4731">R302/R312</f>
        <v>6.5196548418024927E-2</v>
      </c>
      <c r="CA302" s="132">
        <f t="shared" ref="CA302" si="4732">S302/S312</f>
        <v>0.10146033129904097</v>
      </c>
      <c r="CB302" s="129">
        <f t="shared" ref="CB302" si="4733">T302/T312</f>
        <v>0.15323257766582704</v>
      </c>
      <c r="CC302" s="130">
        <f t="shared" ref="CC302" si="4734">U302/U312</f>
        <v>2.8991778450887063E-2</v>
      </c>
      <c r="CD302" s="131">
        <f t="shared" ref="CD302" si="4735">V302/V312</f>
        <v>0.10913623062750623</v>
      </c>
      <c r="CE302" s="132">
        <f t="shared" ref="CE302" si="4736">W302/W312</f>
        <v>6.1757719714964368E-2</v>
      </c>
      <c r="CF302" s="129">
        <f t="shared" ref="CF302" si="4737">X302/X312</f>
        <v>0.11231071228266966</v>
      </c>
      <c r="CG302" s="130">
        <f t="shared" ref="CG302" si="4738">Y302/Y312</f>
        <v>6.8374164810690419E-2</v>
      </c>
      <c r="CH302" s="131">
        <f t="shared" ref="CH302" si="4739">Z302/Z312</f>
        <v>7.4747917580008774E-2</v>
      </c>
      <c r="CI302" s="129">
        <f t="shared" ref="CI302" si="4740">AA302/AA312</f>
        <v>8.7559330502123403E-2</v>
      </c>
      <c r="CJ302" s="135">
        <f t="shared" ref="CJ302" si="4741">AB302/AB312</f>
        <v>8.6320074067277777E-2</v>
      </c>
      <c r="CK302" s="136">
        <f t="shared" ref="CK302" si="4742">AC302/AC312</f>
        <v>8.3931049472505057E-2</v>
      </c>
    </row>
    <row r="303" spans="1:89" x14ac:dyDescent="0.15">
      <c r="A303" s="137" t="s">
        <v>31</v>
      </c>
      <c r="B303" s="206">
        <v>586</v>
      </c>
      <c r="C303" s="190">
        <v>1207</v>
      </c>
      <c r="D303" s="191">
        <v>297</v>
      </c>
      <c r="E303" s="192">
        <v>371</v>
      </c>
      <c r="F303" s="189">
        <v>534</v>
      </c>
      <c r="G303" s="193">
        <v>1112</v>
      </c>
      <c r="H303" s="191">
        <v>987</v>
      </c>
      <c r="I303" s="192">
        <v>1265</v>
      </c>
      <c r="J303" s="189">
        <v>284</v>
      </c>
      <c r="K303" s="190">
        <v>81</v>
      </c>
      <c r="L303" s="191">
        <v>977</v>
      </c>
      <c r="M303" s="189">
        <v>264</v>
      </c>
      <c r="N303" s="194">
        <v>1312</v>
      </c>
      <c r="O303" s="207">
        <v>796</v>
      </c>
      <c r="P303" s="189">
        <v>544</v>
      </c>
      <c r="Q303" s="190">
        <v>653</v>
      </c>
      <c r="R303" s="191">
        <v>483</v>
      </c>
      <c r="S303" s="192">
        <v>818</v>
      </c>
      <c r="T303" s="189">
        <v>254</v>
      </c>
      <c r="U303" s="193">
        <v>51</v>
      </c>
      <c r="V303" s="191">
        <v>950</v>
      </c>
      <c r="W303" s="208">
        <v>542</v>
      </c>
      <c r="X303" s="189">
        <v>647</v>
      </c>
      <c r="Y303" s="193">
        <v>249</v>
      </c>
      <c r="Z303" s="191">
        <v>830</v>
      </c>
      <c r="AA303" s="189">
        <v>1375</v>
      </c>
      <c r="AB303" s="172">
        <f t="shared" si="4359"/>
        <v>8685</v>
      </c>
      <c r="AC303" s="173">
        <f t="shared" si="4360"/>
        <v>8784</v>
      </c>
      <c r="BI303" s="137" t="s">
        <v>31</v>
      </c>
      <c r="BJ303" s="129">
        <f>B303/B312</f>
        <v>5.3452522119857702E-2</v>
      </c>
      <c r="BK303" s="130">
        <f t="shared" ref="BK303" si="4743">C303/C312</f>
        <v>9.5839288550103222E-2</v>
      </c>
      <c r="BL303" s="131">
        <f t="shared" ref="BL303" si="4744">D303/D312</f>
        <v>6.9833059017164356E-2</v>
      </c>
      <c r="BM303" s="132">
        <f t="shared" ref="BM303" si="4745">E303/E312</f>
        <v>6.9881333584479191E-2</v>
      </c>
      <c r="BN303" s="129">
        <f t="shared" ref="BN303" si="4746">F303/F312</f>
        <v>4.1614713216957609E-2</v>
      </c>
      <c r="BO303" s="130">
        <f t="shared" ref="BO303" si="4747">G303/G312</f>
        <v>0.10377974801679889</v>
      </c>
      <c r="BP303" s="131">
        <f t="shared" ref="BP303" si="4748">H303/H312</f>
        <v>6.654979434967298E-2</v>
      </c>
      <c r="BQ303" s="132">
        <f t="shared" ref="BQ303" si="4749">I303/I312</f>
        <v>8.2744636316064893E-2</v>
      </c>
      <c r="BR303" s="129">
        <f t="shared" ref="BR303" si="4750">J303/J312</f>
        <v>9.4352159468438543E-2</v>
      </c>
      <c r="BS303" s="130">
        <f t="shared" ref="BS303" si="4751">K303/K312</f>
        <v>2.8907922912205567E-2</v>
      </c>
      <c r="BT303" s="131">
        <f t="shared" ref="BT303" si="4752">L303/L312</f>
        <v>0.11027088036117381</v>
      </c>
      <c r="BU303" s="129">
        <f t="shared" ref="BU303" si="4753">M303/M312</f>
        <v>3.0383243181033491E-2</v>
      </c>
      <c r="BV303" s="133">
        <f t="shared" ref="BV303" si="4754">N303/N312</f>
        <v>8.5355539652592544E-2</v>
      </c>
      <c r="BW303" s="134">
        <f t="shared" ref="BW303" si="4755">O303/O312</f>
        <v>5.1985370950888191E-2</v>
      </c>
      <c r="BX303" s="129">
        <f t="shared" ref="BX303" si="4756">P303/P312</f>
        <v>6.8367475179087589E-2</v>
      </c>
      <c r="BY303" s="130">
        <f t="shared" ref="BY303" si="4757">Q303/Q312</f>
        <v>8.5225789611067609E-2</v>
      </c>
      <c r="BZ303" s="131">
        <f t="shared" ref="BZ303" si="4758">R303/R312</f>
        <v>5.145413870246085E-2</v>
      </c>
      <c r="CA303" s="132">
        <f t="shared" ref="CA303" si="4759">S303/S312</f>
        <v>8.9145597210113336E-2</v>
      </c>
      <c r="CB303" s="129">
        <f t="shared" ref="CB303" si="4760">T303/T312</f>
        <v>0.10663308144416457</v>
      </c>
      <c r="CC303" s="130">
        <f t="shared" ref="CC303" si="4761">U303/U312</f>
        <v>2.2068368671570748E-2</v>
      </c>
      <c r="CD303" s="131">
        <f t="shared" ref="CD303" si="4762">V303/V312</f>
        <v>0.10295870813915682</v>
      </c>
      <c r="CE303" s="132">
        <f t="shared" ref="CE303" si="4763">W303/W312</f>
        <v>5.8518678471172536E-2</v>
      </c>
      <c r="CF303" s="129">
        <f t="shared" ref="CF303" si="4764">X303/X312</f>
        <v>9.0717891194615818E-2</v>
      </c>
      <c r="CG303" s="130">
        <f t="shared" ref="CG303" si="4765">Y303/Y312</f>
        <v>5.5456570155902003E-2</v>
      </c>
      <c r="CH303" s="131">
        <f t="shared" ref="CH303" si="4766">Z303/Z312</f>
        <v>6.0645915534122463E-2</v>
      </c>
      <c r="CI303" s="129">
        <f t="shared" ref="CI303" si="4767">AA303/AA312</f>
        <v>8.5873095178616035E-2</v>
      </c>
      <c r="CJ303" s="135">
        <f t="shared" ref="CJ303" si="4768">AB303/AB312</f>
        <v>7.2440800393690941E-2</v>
      </c>
      <c r="CK303" s="136">
        <f t="shared" ref="CK303" si="4769">AC303/AC312</f>
        <v>7.3431308622159797E-2</v>
      </c>
    </row>
    <row r="304" spans="1:89" x14ac:dyDescent="0.15">
      <c r="A304" s="146" t="s">
        <v>32</v>
      </c>
      <c r="B304" s="203">
        <v>722</v>
      </c>
      <c r="C304" s="197">
        <v>1124</v>
      </c>
      <c r="D304" s="198">
        <v>164</v>
      </c>
      <c r="E304" s="199">
        <v>385</v>
      </c>
      <c r="F304" s="196">
        <v>493</v>
      </c>
      <c r="G304" s="200">
        <v>1136</v>
      </c>
      <c r="H304" s="198">
        <v>863</v>
      </c>
      <c r="I304" s="199">
        <v>1257</v>
      </c>
      <c r="J304" s="196">
        <v>242</v>
      </c>
      <c r="K304" s="197">
        <v>91</v>
      </c>
      <c r="L304" s="198">
        <v>809</v>
      </c>
      <c r="M304" s="196">
        <v>248</v>
      </c>
      <c r="N304" s="201">
        <v>1047</v>
      </c>
      <c r="O304" s="204">
        <v>731</v>
      </c>
      <c r="P304" s="196">
        <v>398</v>
      </c>
      <c r="Q304" s="197">
        <v>591</v>
      </c>
      <c r="R304" s="198">
        <v>512</v>
      </c>
      <c r="S304" s="199">
        <v>685</v>
      </c>
      <c r="T304" s="196">
        <v>148</v>
      </c>
      <c r="U304" s="200">
        <v>56</v>
      </c>
      <c r="V304" s="198">
        <v>854</v>
      </c>
      <c r="W304" s="205">
        <v>430</v>
      </c>
      <c r="X304" s="196">
        <v>528</v>
      </c>
      <c r="Y304" s="200">
        <v>243</v>
      </c>
      <c r="Z304" s="198">
        <v>691</v>
      </c>
      <c r="AA304" s="196">
        <v>1135</v>
      </c>
      <c r="AB304" s="172">
        <f t="shared" si="4359"/>
        <v>7471</v>
      </c>
      <c r="AC304" s="173">
        <f t="shared" si="4360"/>
        <v>8112</v>
      </c>
      <c r="BI304" s="146" t="s">
        <v>32</v>
      </c>
      <c r="BJ304" s="129">
        <f>B304/B312</f>
        <v>6.5857885615251299E-2</v>
      </c>
      <c r="BK304" s="130">
        <f t="shared" ref="BK304" si="4770">C304/C312</f>
        <v>8.9248848658091157E-2</v>
      </c>
      <c r="BL304" s="131">
        <f t="shared" ref="BL304" si="4771">D304/D312</f>
        <v>3.8561015753585705E-2</v>
      </c>
      <c r="BM304" s="132">
        <f t="shared" ref="BM304" si="4772">E304/E312</f>
        <v>7.2518365040497273E-2</v>
      </c>
      <c r="BN304" s="129">
        <f t="shared" ref="BN304" si="4773">F304/F312</f>
        <v>3.8419576059850372E-2</v>
      </c>
      <c r="BO304" s="130">
        <f t="shared" ref="BO304" si="4774">G304/G312</f>
        <v>0.10601959869342044</v>
      </c>
      <c r="BP304" s="131">
        <f t="shared" ref="BP304" si="4775">H304/H312</f>
        <v>5.8188928595509407E-2</v>
      </c>
      <c r="BQ304" s="132">
        <f t="shared" ref="BQ304" si="4776">I304/I312</f>
        <v>8.2221350078492933E-2</v>
      </c>
      <c r="BR304" s="129">
        <f t="shared" ref="BR304" si="4777">J304/J312</f>
        <v>8.039867109634552E-2</v>
      </c>
      <c r="BS304" s="130">
        <f t="shared" ref="BS304" si="4778">K304/K312</f>
        <v>3.2476802284082798E-2</v>
      </c>
      <c r="BT304" s="131">
        <f t="shared" ref="BT304" si="4779">L304/L312</f>
        <v>9.1309255079006765E-2</v>
      </c>
      <c r="BU304" s="129">
        <f t="shared" ref="BU304" si="4780">M304/M312</f>
        <v>2.8541834503395098E-2</v>
      </c>
      <c r="BV304" s="133">
        <f t="shared" ref="BV304" si="4781">N304/N312</f>
        <v>6.8115282024591758E-2</v>
      </c>
      <c r="BW304" s="134">
        <f t="shared" ref="BW304" si="4782">O304/O312</f>
        <v>4.7740334378265414E-2</v>
      </c>
      <c r="BX304" s="129">
        <f t="shared" ref="BX304" si="4783">P304/P312</f>
        <v>5.0018851325876586E-2</v>
      </c>
      <c r="BY304" s="130">
        <f t="shared" ref="BY304" si="4784">Q304/Q312</f>
        <v>7.7133907595927961E-2</v>
      </c>
      <c r="BZ304" s="131">
        <f t="shared" ref="BZ304" si="4785">R304/R312</f>
        <v>5.4543517630765953E-2</v>
      </c>
      <c r="CA304" s="132">
        <f t="shared" ref="CA304" si="4786">S304/S312</f>
        <v>7.4651264167393205E-2</v>
      </c>
      <c r="CB304" s="129">
        <f t="shared" ref="CB304" si="4787">T304/T312</f>
        <v>6.2132661628883291E-2</v>
      </c>
      <c r="CC304" s="130">
        <f t="shared" ref="CC304" si="4788">U304/U312</f>
        <v>2.4231934227607096E-2</v>
      </c>
      <c r="CD304" s="131">
        <f t="shared" ref="CD304" si="4789">V304/V312</f>
        <v>9.2554459737726233E-2</v>
      </c>
      <c r="CE304" s="132">
        <f t="shared" ref="CE304" si="4790">W304/W312</f>
        <v>4.6426257827683004E-2</v>
      </c>
      <c r="CF304" s="129">
        <f t="shared" ref="CF304" si="4791">X304/X312</f>
        <v>7.4032529444756023E-2</v>
      </c>
      <c r="CG304" s="130">
        <f t="shared" ref="CG304" si="4792">Y304/Y312</f>
        <v>5.4120267260579065E-2</v>
      </c>
      <c r="CH304" s="131">
        <f t="shared" ref="CH304" si="4793">Z304/Z312</f>
        <v>5.0489551366359783E-2</v>
      </c>
      <c r="CI304" s="129">
        <f t="shared" ref="CI304" si="4794">AA304/AA312</f>
        <v>7.0884336747439422E-2</v>
      </c>
      <c r="CJ304" s="135">
        <f t="shared" ref="CJ304" si="4795">AB304/AB312</f>
        <v>6.2314936066927458E-2</v>
      </c>
      <c r="CK304" s="136">
        <f t="shared" ref="CK304" si="4796">AC304/AC312</f>
        <v>6.7813612880573804E-2</v>
      </c>
    </row>
    <row r="305" spans="1:89" x14ac:dyDescent="0.15">
      <c r="A305" s="137" t="s">
        <v>33</v>
      </c>
      <c r="B305" s="206">
        <v>558</v>
      </c>
      <c r="C305" s="190">
        <v>967</v>
      </c>
      <c r="D305" s="191">
        <v>154</v>
      </c>
      <c r="E305" s="192">
        <v>383</v>
      </c>
      <c r="F305" s="189">
        <v>380</v>
      </c>
      <c r="G305" s="193">
        <v>911</v>
      </c>
      <c r="H305" s="191">
        <v>707</v>
      </c>
      <c r="I305" s="192">
        <v>1066</v>
      </c>
      <c r="J305" s="189">
        <v>222</v>
      </c>
      <c r="K305" s="190">
        <v>56</v>
      </c>
      <c r="L305" s="191">
        <v>507</v>
      </c>
      <c r="M305" s="189">
        <v>299</v>
      </c>
      <c r="N305" s="194">
        <v>989</v>
      </c>
      <c r="O305" s="207">
        <v>826</v>
      </c>
      <c r="P305" s="189">
        <v>276</v>
      </c>
      <c r="Q305" s="190">
        <v>458</v>
      </c>
      <c r="R305" s="191">
        <v>335</v>
      </c>
      <c r="S305" s="192">
        <v>555</v>
      </c>
      <c r="T305" s="189">
        <v>80</v>
      </c>
      <c r="U305" s="193">
        <v>56</v>
      </c>
      <c r="V305" s="191">
        <v>702</v>
      </c>
      <c r="W305" s="208">
        <v>364</v>
      </c>
      <c r="X305" s="189">
        <v>220</v>
      </c>
      <c r="Y305" s="193">
        <v>196</v>
      </c>
      <c r="Z305" s="191">
        <v>529</v>
      </c>
      <c r="AA305" s="189">
        <v>768</v>
      </c>
      <c r="AB305" s="172">
        <f t="shared" si="4359"/>
        <v>5659</v>
      </c>
      <c r="AC305" s="173">
        <f t="shared" si="4360"/>
        <v>6905</v>
      </c>
      <c r="BI305" s="137" t="s">
        <v>33</v>
      </c>
      <c r="BJ305" s="129">
        <f>B305/B312</f>
        <v>5.089847669433549E-2</v>
      </c>
      <c r="BK305" s="130">
        <f t="shared" ref="BK305" si="4797">C305/C312</f>
        <v>7.6782594886453864E-2</v>
      </c>
      <c r="BL305" s="131">
        <f t="shared" ref="BL305" si="4798">D305/D312</f>
        <v>3.6209734305196334E-2</v>
      </c>
      <c r="BM305" s="132">
        <f t="shared" ref="BM305" si="4799">E305/E312</f>
        <v>7.2141646261066117E-2</v>
      </c>
      <c r="BN305" s="129">
        <f t="shared" ref="BN305" si="4800">F305/F312</f>
        <v>2.961346633416459E-2</v>
      </c>
      <c r="BO305" s="130">
        <f t="shared" ref="BO305" si="4801">G305/G312</f>
        <v>8.5020998600093323E-2</v>
      </c>
      <c r="BP305" s="131">
        <f t="shared" ref="BP305" si="4802">H305/H312</f>
        <v>4.7670420066077808E-2</v>
      </c>
      <c r="BQ305" s="132">
        <f t="shared" ref="BQ305" si="4803">I305/I312</f>
        <v>6.9727891156462579E-2</v>
      </c>
      <c r="BR305" s="129">
        <f t="shared" ref="BR305" si="4804">J305/J312</f>
        <v>7.3754152823920269E-2</v>
      </c>
      <c r="BS305" s="130">
        <f t="shared" ref="BS305" si="4805">K305/K312</f>
        <v>1.9985724482512492E-2</v>
      </c>
      <c r="BT305" s="131">
        <f t="shared" ref="BT305" si="4806">L305/L312</f>
        <v>5.7223476297968395E-2</v>
      </c>
      <c r="BU305" s="129">
        <f t="shared" ref="BU305" si="4807">M305/M312</f>
        <v>3.4411324663367479E-2</v>
      </c>
      <c r="BV305" s="133">
        <f t="shared" ref="BV305" si="4808">N305/N312</f>
        <v>6.4341942619218009E-2</v>
      </c>
      <c r="BW305" s="134">
        <f t="shared" ref="BW305" si="4809">O305/O312</f>
        <v>5.3944618599791015E-2</v>
      </c>
      <c r="BX305" s="129">
        <f t="shared" ref="BX305" si="4810">P305/P312</f>
        <v>3.4686439612919444E-2</v>
      </c>
      <c r="BY305" s="130">
        <f t="shared" ref="BY305" si="4811">Q305/Q312</f>
        <v>5.9775515531192903E-2</v>
      </c>
      <c r="BZ305" s="131">
        <f t="shared" ref="BZ305" si="4812">R305/R312</f>
        <v>3.5687653137317567E-2</v>
      </c>
      <c r="CA305" s="132">
        <f t="shared" ref="CA305" si="4813">S305/S312</f>
        <v>6.0483870967741937E-2</v>
      </c>
      <c r="CB305" s="129">
        <f t="shared" ref="CB305" si="4814">T305/T312</f>
        <v>3.3585222502099076E-2</v>
      </c>
      <c r="CC305" s="130">
        <f t="shared" ref="CC305" si="4815">U305/U312</f>
        <v>2.4231934227607096E-2</v>
      </c>
      <c r="CD305" s="131">
        <f t="shared" ref="CD305" si="4816">V305/V312</f>
        <v>7.6081066435461142E-2</v>
      </c>
      <c r="CE305" s="132">
        <f t="shared" ref="CE305" si="4817">W305/W312</f>
        <v>3.9300367091340965E-2</v>
      </c>
      <c r="CF305" s="129">
        <f t="shared" ref="CF305" si="4818">X305/X312</f>
        <v>3.0846887268648347E-2</v>
      </c>
      <c r="CG305" s="130">
        <f t="shared" ref="CG305" si="4819">Y305/Y312</f>
        <v>4.3652561247216039E-2</v>
      </c>
      <c r="CH305" s="131">
        <f t="shared" ref="CH305" si="4820">Z305/Z312</f>
        <v>3.8652637731988897E-2</v>
      </c>
      <c r="CI305" s="129">
        <f t="shared" ref="CI305" si="4821">AA305/AA312</f>
        <v>4.7964026979765179E-2</v>
      </c>
      <c r="CJ305" s="135">
        <f t="shared" ref="CJ305" si="4822">AB305/AB312</f>
        <v>4.7201207763718708E-2</v>
      </c>
      <c r="CK305" s="136">
        <f t="shared" ref="CK305" si="4823">AC305/AC312</f>
        <v>5.772349567805253E-2</v>
      </c>
    </row>
    <row r="306" spans="1:89" x14ac:dyDescent="0.15">
      <c r="A306" s="146" t="s">
        <v>34</v>
      </c>
      <c r="B306" s="203">
        <v>259</v>
      </c>
      <c r="C306" s="197">
        <v>503</v>
      </c>
      <c r="D306" s="198">
        <v>79</v>
      </c>
      <c r="E306" s="199">
        <v>200</v>
      </c>
      <c r="F306" s="196">
        <v>202</v>
      </c>
      <c r="G306" s="200">
        <v>589</v>
      </c>
      <c r="H306" s="198">
        <v>382</v>
      </c>
      <c r="I306" s="199">
        <v>620</v>
      </c>
      <c r="J306" s="196">
        <v>52</v>
      </c>
      <c r="K306" s="197">
        <v>48</v>
      </c>
      <c r="L306" s="198">
        <v>388</v>
      </c>
      <c r="M306" s="196">
        <v>237</v>
      </c>
      <c r="N306" s="201">
        <v>470</v>
      </c>
      <c r="O306" s="204">
        <v>671</v>
      </c>
      <c r="P306" s="196">
        <v>234</v>
      </c>
      <c r="Q306" s="197">
        <v>386</v>
      </c>
      <c r="R306" s="198">
        <v>329</v>
      </c>
      <c r="S306" s="199">
        <v>413</v>
      </c>
      <c r="T306" s="196">
        <v>52</v>
      </c>
      <c r="U306" s="200">
        <v>63</v>
      </c>
      <c r="V306" s="198">
        <v>622</v>
      </c>
      <c r="W306" s="205">
        <v>268</v>
      </c>
      <c r="X306" s="196">
        <v>128</v>
      </c>
      <c r="Y306" s="200">
        <v>240</v>
      </c>
      <c r="Z306" s="198">
        <v>361</v>
      </c>
      <c r="AA306" s="196">
        <v>484</v>
      </c>
      <c r="AB306" s="172">
        <f t="shared" si="4359"/>
        <v>3558</v>
      </c>
      <c r="AC306" s="173">
        <f t="shared" si="4360"/>
        <v>4722</v>
      </c>
      <c r="BI306" s="146" t="s">
        <v>34</v>
      </c>
      <c r="BJ306" s="129">
        <f>B306/B312</f>
        <v>2.3624920186080454E-2</v>
      </c>
      <c r="BK306" s="130">
        <f t="shared" ref="BK306" si="4824">C306/C312</f>
        <v>3.9939653803398444E-2</v>
      </c>
      <c r="BL306" s="131">
        <f t="shared" ref="BL306" si="4825">D306/D312</f>
        <v>1.8575123442276041E-2</v>
      </c>
      <c r="BM306" s="132">
        <f t="shared" ref="BM306" si="4826">E306/E312</f>
        <v>3.7671877943115467E-2</v>
      </c>
      <c r="BN306" s="129">
        <f t="shared" ref="BN306" si="4827">F306/F312</f>
        <v>1.5741895261845388E-2</v>
      </c>
      <c r="BO306" s="130">
        <f t="shared" ref="BO306" si="4828">G306/G312</f>
        <v>5.4969668688754081E-2</v>
      </c>
      <c r="BP306" s="131">
        <f t="shared" ref="BP306" si="4829">H306/H312</f>
        <v>2.5756860629761985E-2</v>
      </c>
      <c r="BQ306" s="132">
        <f t="shared" ref="BQ306" si="4830">I306/I312</f>
        <v>4.0554683411826269E-2</v>
      </c>
      <c r="BR306" s="129">
        <f t="shared" ref="BR306" si="4831">J306/J312</f>
        <v>1.7275747508305649E-2</v>
      </c>
      <c r="BS306" s="130">
        <f t="shared" ref="BS306" si="4832">K306/K312</f>
        <v>1.7130620985010708E-2</v>
      </c>
      <c r="BT306" s="131">
        <f t="shared" ref="BT306" si="4833">L306/L312</f>
        <v>4.3792325056433407E-2</v>
      </c>
      <c r="BU306" s="129">
        <f t="shared" ref="BU306" si="4834">M306/M312</f>
        <v>2.7275866037518703E-2</v>
      </c>
      <c r="BV306" s="133">
        <f t="shared" ref="BV306" si="4835">N306/N312</f>
        <v>3.0577060698718364E-2</v>
      </c>
      <c r="BW306" s="134">
        <f t="shared" ref="BW306" si="4836">O306/O312</f>
        <v>4.3821839080459772E-2</v>
      </c>
      <c r="BX306" s="129">
        <f t="shared" ref="BX306" si="4837">P306/P312</f>
        <v>2.9408068367475178E-2</v>
      </c>
      <c r="BY306" s="130">
        <f t="shared" ref="BY306" si="4838">Q306/Q312</f>
        <v>5.0378491255546852E-2</v>
      </c>
      <c r="BZ306" s="131">
        <f t="shared" ref="BZ306" si="4839">R306/R312</f>
        <v>3.5048471290082026E-2</v>
      </c>
      <c r="CA306" s="132">
        <f t="shared" ref="CA306" si="4840">S306/S312</f>
        <v>4.5008718395815168E-2</v>
      </c>
      <c r="CB306" s="129">
        <f t="shared" ref="CB306" si="4841">T306/T312</f>
        <v>2.1830394626364401E-2</v>
      </c>
      <c r="CC306" s="130">
        <f t="shared" ref="CC306" si="4842">U306/U312</f>
        <v>2.7260926006057985E-2</v>
      </c>
      <c r="CD306" s="131">
        <f t="shared" ref="CD306" si="4843">V306/V312</f>
        <v>6.7410859434268999E-2</v>
      </c>
      <c r="CE306" s="132">
        <f t="shared" ref="CE306" si="4844">W306/W312</f>
        <v>2.8935435111207084E-2</v>
      </c>
      <c r="CF306" s="129">
        <f t="shared" ref="CF306" si="4845">X306/X312</f>
        <v>1.7947279865395401E-2</v>
      </c>
      <c r="CG306" s="130">
        <f t="shared" ref="CG306" si="4846">Y306/Y312</f>
        <v>5.3452115812917596E-2</v>
      </c>
      <c r="CH306" s="131">
        <f t="shared" ref="CH306" si="4847">Z306/Z312</f>
        <v>2.63773198889376E-2</v>
      </c>
      <c r="CI306" s="129">
        <f t="shared" ref="CI306" si="4848">AA306/AA312</f>
        <v>3.0227329502872845E-2</v>
      </c>
      <c r="CJ306" s="135">
        <f t="shared" ref="CJ306" si="4849">AB306/AB312</f>
        <v>2.9676956568883403E-2</v>
      </c>
      <c r="CK306" s="136">
        <f t="shared" ref="CK306" si="4850">AC306/AC312</f>
        <v>3.9474344184180166E-2</v>
      </c>
    </row>
    <row r="307" spans="1:89" x14ac:dyDescent="0.15">
      <c r="A307" s="137" t="s">
        <v>35</v>
      </c>
      <c r="B307" s="206">
        <v>0</v>
      </c>
      <c r="C307" s="190">
        <v>203</v>
      </c>
      <c r="D307" s="191">
        <v>2</v>
      </c>
      <c r="E307" s="192">
        <v>103</v>
      </c>
      <c r="F307" s="189">
        <v>5</v>
      </c>
      <c r="G307" s="193">
        <v>274</v>
      </c>
      <c r="H307" s="191">
        <v>57</v>
      </c>
      <c r="I307" s="192">
        <v>296</v>
      </c>
      <c r="J307" s="189">
        <v>11</v>
      </c>
      <c r="K307" s="190">
        <v>18</v>
      </c>
      <c r="L307" s="191">
        <v>319</v>
      </c>
      <c r="M307" s="189">
        <v>29</v>
      </c>
      <c r="N307" s="194">
        <v>134</v>
      </c>
      <c r="O307" s="207">
        <v>102</v>
      </c>
      <c r="P307" s="189">
        <v>43</v>
      </c>
      <c r="Q307" s="190">
        <v>42</v>
      </c>
      <c r="R307" s="191">
        <v>49</v>
      </c>
      <c r="S307" s="192">
        <v>38</v>
      </c>
      <c r="T307" s="189">
        <v>8</v>
      </c>
      <c r="U307" s="193">
        <v>7</v>
      </c>
      <c r="V307" s="191">
        <v>81</v>
      </c>
      <c r="W307" s="208">
        <v>10</v>
      </c>
      <c r="X307" s="189">
        <v>12</v>
      </c>
      <c r="Y307" s="193">
        <v>22</v>
      </c>
      <c r="Z307" s="191">
        <v>39</v>
      </c>
      <c r="AA307" s="189">
        <v>52</v>
      </c>
      <c r="AB307" s="172">
        <f t="shared" si="4359"/>
        <v>760</v>
      </c>
      <c r="AC307" s="173">
        <f t="shared" si="4360"/>
        <v>1196</v>
      </c>
      <c r="BI307" s="137" t="s">
        <v>35</v>
      </c>
      <c r="BJ307" s="129">
        <f>B307/B312</f>
        <v>0</v>
      </c>
      <c r="BK307" s="130">
        <f t="shared" ref="BK307" si="4851">C307/C312</f>
        <v>1.6118786723836747E-2</v>
      </c>
      <c r="BL307" s="131">
        <f t="shared" ref="BL307" si="4852">D307/D312</f>
        <v>4.7025628967787447E-4</v>
      </c>
      <c r="BM307" s="132">
        <f t="shared" ref="BM307" si="4853">E307/E312</f>
        <v>1.9401017140704465E-2</v>
      </c>
      <c r="BN307" s="129">
        <f t="shared" ref="BN307" si="4854">F307/F312</f>
        <v>3.8965087281795513E-4</v>
      </c>
      <c r="BO307" s="130">
        <f t="shared" ref="BO307" si="4855">G307/G312</f>
        <v>2.5571628558096127E-2</v>
      </c>
      <c r="BP307" s="131">
        <f t="shared" ref="BP307" si="4856">H307/H312</f>
        <v>3.8433011934461601E-3</v>
      </c>
      <c r="BQ307" s="132">
        <f t="shared" ref="BQ307" si="4857">I307/I312</f>
        <v>1.9361590790162218E-2</v>
      </c>
      <c r="BR307" s="129">
        <f t="shared" ref="BR307" si="4858">J307/J312</f>
        <v>3.6544850498338869E-3</v>
      </c>
      <c r="BS307" s="130">
        <f t="shared" ref="BS307" si="4859">K307/K312</f>
        <v>6.4239828693790149E-3</v>
      </c>
      <c r="BT307" s="131">
        <f t="shared" ref="BT307" si="4860">L307/L312</f>
        <v>3.6004514672686228E-2</v>
      </c>
      <c r="BU307" s="129">
        <f t="shared" ref="BU307" si="4861">M307/M312</f>
        <v>3.3375532282195878E-3</v>
      </c>
      <c r="BV307" s="133">
        <f t="shared" ref="BV307" si="4862">N307/N312</f>
        <v>8.71771517793247E-3</v>
      </c>
      <c r="BW307" s="134">
        <f t="shared" ref="BW307" si="4863">O307/O312</f>
        <v>6.6614420062695925E-3</v>
      </c>
      <c r="BX307" s="129">
        <f t="shared" ref="BX307" si="4864">P307/P312</f>
        <v>5.4040467512881741E-3</v>
      </c>
      <c r="BY307" s="130">
        <f t="shared" ref="BY307" si="4865">Q307/Q312</f>
        <v>5.4815974941268596E-3</v>
      </c>
      <c r="BZ307" s="131">
        <f t="shared" ref="BZ307" si="4866">R307/R312</f>
        <v>5.219985085756898E-3</v>
      </c>
      <c r="CA307" s="132">
        <f t="shared" ref="CA307" si="4867">S307/S312</f>
        <v>4.141238012205754E-3</v>
      </c>
      <c r="CB307" s="129">
        <f t="shared" ref="CB307" si="4868">T307/T312</f>
        <v>3.3585222502099076E-3</v>
      </c>
      <c r="CC307" s="130">
        <f t="shared" ref="CC307" si="4869">U307/U312</f>
        <v>3.0289917784508871E-3</v>
      </c>
      <c r="CD307" s="131">
        <f t="shared" ref="CD307" si="4870">V307/V312</f>
        <v>8.7785845887070561E-3</v>
      </c>
      <c r="CE307" s="132">
        <f t="shared" ref="CE307" si="4871">W307/W312</f>
        <v>1.0796804145972792E-3</v>
      </c>
      <c r="CF307" s="129">
        <f t="shared" ref="CF307" si="4872">X307/X312</f>
        <v>1.6825574873808188E-3</v>
      </c>
      <c r="CG307" s="130">
        <f t="shared" ref="CG307" si="4873">Y307/Y312</f>
        <v>4.8997772828507794E-3</v>
      </c>
      <c r="CH307" s="131">
        <f t="shared" ref="CH307" si="4874">Z307/Z312</f>
        <v>2.8496273564226219E-3</v>
      </c>
      <c r="CI307" s="129">
        <f t="shared" ref="CI307" si="4875">AA307/AA312</f>
        <v>3.247564326754934E-3</v>
      </c>
      <c r="CJ307" s="135">
        <f t="shared" ref="CJ307" si="4876">AB307/AB312</f>
        <v>6.3390913413016821E-3</v>
      </c>
      <c r="CK307" s="136">
        <f t="shared" ref="CK307" si="4877">AC307/AC312</f>
        <v>9.9981608734179325E-3</v>
      </c>
    </row>
    <row r="308" spans="1:89" x14ac:dyDescent="0.15">
      <c r="A308" s="146" t="s">
        <v>36</v>
      </c>
      <c r="B308" s="203">
        <v>0</v>
      </c>
      <c r="C308" s="197">
        <v>47</v>
      </c>
      <c r="D308" s="198">
        <v>0</v>
      </c>
      <c r="E308" s="199">
        <v>24</v>
      </c>
      <c r="F308" s="196">
        <v>0</v>
      </c>
      <c r="G308" s="200">
        <v>17</v>
      </c>
      <c r="H308" s="198">
        <v>0</v>
      </c>
      <c r="I308" s="199">
        <v>5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359"/>
        <v>0</v>
      </c>
      <c r="AC308" s="173">
        <f t="shared" si="4360"/>
        <v>93</v>
      </c>
      <c r="BI308" s="146" t="s">
        <v>36</v>
      </c>
      <c r="BJ308" s="129">
        <f>B308/B312</f>
        <v>0</v>
      </c>
      <c r="BK308" s="130">
        <f t="shared" ref="BK308" si="4878">C308/C312</f>
        <v>3.7319358424646658E-3</v>
      </c>
      <c r="BL308" s="131">
        <f t="shared" ref="BL308" si="4879">D308/D312</f>
        <v>0</v>
      </c>
      <c r="BM308" s="132">
        <f t="shared" ref="BM308" si="4880">E308/E312</f>
        <v>4.5206253531738559E-3</v>
      </c>
      <c r="BN308" s="129">
        <f t="shared" ref="BN308" si="4881">F308/F312</f>
        <v>0</v>
      </c>
      <c r="BO308" s="130">
        <f t="shared" ref="BO308" si="4882">G308/G312</f>
        <v>1.5865608959402706E-3</v>
      </c>
      <c r="BP308" s="131">
        <f t="shared" ref="BP308" si="4883">H308/H312</f>
        <v>0</v>
      </c>
      <c r="BQ308" s="132">
        <f t="shared" ref="BQ308" si="4884">I308/I312</f>
        <v>3.270538984824699E-4</v>
      </c>
      <c r="BR308" s="129">
        <f t="shared" ref="BR308" si="4885">J308/J312</f>
        <v>0</v>
      </c>
      <c r="BS308" s="130">
        <f t="shared" ref="BS308" si="4886">K308/K312</f>
        <v>0</v>
      </c>
      <c r="BT308" s="131">
        <f t="shared" ref="BT308" si="4887">L308/L312</f>
        <v>0</v>
      </c>
      <c r="BU308" s="129">
        <f t="shared" ref="BU308" si="4888">M308/M312</f>
        <v>0</v>
      </c>
      <c r="BV308" s="133">
        <f t="shared" ref="BV308" si="4889">N308/N312</f>
        <v>0</v>
      </c>
      <c r="BW308" s="134">
        <f t="shared" ref="BW308" si="4890">O308/O312</f>
        <v>0</v>
      </c>
      <c r="BX308" s="129">
        <f t="shared" ref="BX308" si="4891">P308/P312</f>
        <v>0</v>
      </c>
      <c r="BY308" s="130">
        <f t="shared" ref="BY308" si="4892">Q308/Q312</f>
        <v>0</v>
      </c>
      <c r="BZ308" s="131">
        <f t="shared" ref="BZ308" si="4893">R308/R312</f>
        <v>0</v>
      </c>
      <c r="CA308" s="132">
        <f t="shared" ref="CA308" si="4894">S308/S312</f>
        <v>0</v>
      </c>
      <c r="CB308" s="129">
        <f t="shared" ref="CB308" si="4895">T308/T312</f>
        <v>0</v>
      </c>
      <c r="CC308" s="130">
        <f t="shared" ref="CC308" si="4896">U308/U312</f>
        <v>0</v>
      </c>
      <c r="CD308" s="131">
        <f t="shared" ref="CD308" si="4897">V308/V312</f>
        <v>0</v>
      </c>
      <c r="CE308" s="132">
        <f t="shared" ref="CE308" si="4898">W308/W312</f>
        <v>0</v>
      </c>
      <c r="CF308" s="129">
        <f t="shared" ref="CF308" si="4899">X308/X312</f>
        <v>0</v>
      </c>
      <c r="CG308" s="130">
        <f t="shared" ref="CG308" si="4900">Y308/Y312</f>
        <v>0</v>
      </c>
      <c r="CH308" s="131">
        <f t="shared" ref="CH308" si="4901">Z308/Z312</f>
        <v>0</v>
      </c>
      <c r="CI308" s="129">
        <f t="shared" ref="CI308" si="4902">AA308/AA312</f>
        <v>0</v>
      </c>
      <c r="CJ308" s="135">
        <f t="shared" ref="CJ308" si="4903">AB308/AB312</f>
        <v>0</v>
      </c>
      <c r="CK308" s="136">
        <f t="shared" ref="CK308" si="4904">AC308/AC312</f>
        <v>7.7744896423734766E-4</v>
      </c>
    </row>
    <row r="309" spans="1:89" x14ac:dyDescent="0.15">
      <c r="A309" s="137" t="s">
        <v>37</v>
      </c>
      <c r="B309" s="59">
        <v>0</v>
      </c>
      <c r="C309" s="60">
        <v>0</v>
      </c>
      <c r="D309" s="139">
        <v>0</v>
      </c>
      <c r="E309" s="140">
        <v>0</v>
      </c>
      <c r="F309" s="138">
        <v>0</v>
      </c>
      <c r="G309" s="141">
        <v>0</v>
      </c>
      <c r="H309" s="139">
        <v>0</v>
      </c>
      <c r="I309" s="140">
        <v>0</v>
      </c>
      <c r="J309" s="138">
        <v>0</v>
      </c>
      <c r="K309" s="141">
        <v>0</v>
      </c>
      <c r="L309" s="139">
        <v>0</v>
      </c>
      <c r="M309" s="138">
        <v>0</v>
      </c>
      <c r="N309" s="142">
        <v>0</v>
      </c>
      <c r="O309" s="143">
        <v>0</v>
      </c>
      <c r="P309" s="138">
        <v>0</v>
      </c>
      <c r="Q309" s="141">
        <v>0</v>
      </c>
      <c r="R309" s="139"/>
      <c r="S309" s="140">
        <v>0</v>
      </c>
      <c r="T309" s="138">
        <v>0</v>
      </c>
      <c r="U309" s="141">
        <v>0</v>
      </c>
      <c r="V309" s="139">
        <v>0</v>
      </c>
      <c r="W309" s="140">
        <v>0</v>
      </c>
      <c r="X309" s="138">
        <v>0</v>
      </c>
      <c r="Y309" s="141">
        <v>0</v>
      </c>
      <c r="Z309" s="144">
        <v>0</v>
      </c>
      <c r="AA309" s="145">
        <v>0</v>
      </c>
      <c r="AB309" s="172"/>
      <c r="AC309" s="173"/>
      <c r="BI309" s="137" t="s">
        <v>37</v>
      </c>
      <c r="BJ309" s="129">
        <f>B309/B312</f>
        <v>0</v>
      </c>
      <c r="BK309" s="130">
        <f t="shared" ref="BK309" si="4905">C309/C312</f>
        <v>0</v>
      </c>
      <c r="BL309" s="131">
        <f t="shared" ref="BL309" si="4906">D309/D312</f>
        <v>0</v>
      </c>
      <c r="BM309" s="132">
        <f t="shared" ref="BM309" si="4907">E309/E312</f>
        <v>0</v>
      </c>
      <c r="BN309" s="129">
        <f t="shared" ref="BN309" si="4908">F309/F312</f>
        <v>0</v>
      </c>
      <c r="BO309" s="130">
        <f t="shared" ref="BO309" si="4909">G309/G312</f>
        <v>0</v>
      </c>
      <c r="BP309" s="131">
        <f t="shared" ref="BP309" si="4910">H309/H312</f>
        <v>0</v>
      </c>
      <c r="BQ309" s="132">
        <f t="shared" ref="BQ309" si="4911">I309/I312</f>
        <v>0</v>
      </c>
      <c r="BR309" s="129">
        <f t="shared" ref="BR309" si="4912">J309/J312</f>
        <v>0</v>
      </c>
      <c r="BS309" s="130">
        <f t="shared" ref="BS309" si="4913">K309/K312</f>
        <v>0</v>
      </c>
      <c r="BT309" s="131">
        <f t="shared" ref="BT309" si="4914">L309/L312</f>
        <v>0</v>
      </c>
      <c r="BU309" s="129">
        <f t="shared" ref="BU309" si="4915">M309/M312</f>
        <v>0</v>
      </c>
      <c r="BV309" s="133">
        <f t="shared" ref="BV309" si="4916">N309/N312</f>
        <v>0</v>
      </c>
      <c r="BW309" s="134">
        <f t="shared" ref="BW309" si="4917">O309/O312</f>
        <v>0</v>
      </c>
      <c r="BX309" s="129">
        <f t="shared" ref="BX309" si="4918">P309/P312</f>
        <v>0</v>
      </c>
      <c r="BY309" s="130">
        <f t="shared" ref="BY309" si="4919">Q309/Q312</f>
        <v>0</v>
      </c>
      <c r="BZ309" s="131">
        <f t="shared" ref="BZ309" si="4920">R309/R312</f>
        <v>0</v>
      </c>
      <c r="CA309" s="132">
        <f t="shared" ref="CA309" si="4921">S309/S312</f>
        <v>0</v>
      </c>
      <c r="CB309" s="129">
        <f t="shared" ref="CB309" si="4922">T309/T312</f>
        <v>0</v>
      </c>
      <c r="CC309" s="130">
        <f t="shared" ref="CC309" si="4923">U309/U312</f>
        <v>0</v>
      </c>
      <c r="CD309" s="131">
        <f t="shared" ref="CD309" si="4924">V309/V312</f>
        <v>0</v>
      </c>
      <c r="CE309" s="132">
        <f t="shared" ref="CE309" si="4925">W309/W312</f>
        <v>0</v>
      </c>
      <c r="CF309" s="129">
        <f t="shared" ref="CF309" si="4926">X309/X312</f>
        <v>0</v>
      </c>
      <c r="CG309" s="130">
        <f t="shared" ref="CG309" si="4927">Y309/Y312</f>
        <v>0</v>
      </c>
      <c r="CH309" s="131">
        <f t="shared" ref="CH309" si="4928">Z309/Z312</f>
        <v>0</v>
      </c>
      <c r="CI309" s="129">
        <f t="shared" ref="CI309" si="4929">AA309/AA312</f>
        <v>0</v>
      </c>
      <c r="CJ309" s="135">
        <f t="shared" ref="CJ309" si="4930">AB309/AB312</f>
        <v>0</v>
      </c>
      <c r="CK309" s="136">
        <f t="shared" ref="CK309" si="4931">AC309/AC312</f>
        <v>0</v>
      </c>
    </row>
    <row r="310" spans="1:89" x14ac:dyDescent="0.15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32">C310/C312</f>
        <v>0</v>
      </c>
      <c r="BL310" s="131">
        <f t="shared" ref="BL310" si="4933">D310/D312</f>
        <v>0</v>
      </c>
      <c r="BM310" s="132">
        <f t="shared" ref="BM310" si="4934">E310/E312</f>
        <v>0</v>
      </c>
      <c r="BN310" s="129">
        <f t="shared" ref="BN310" si="4935">F310/F312</f>
        <v>0</v>
      </c>
      <c r="BO310" s="130">
        <f t="shared" ref="BO310" si="4936">G310/G312</f>
        <v>0</v>
      </c>
      <c r="BP310" s="131">
        <f t="shared" ref="BP310" si="4937">H310/H312</f>
        <v>0</v>
      </c>
      <c r="BQ310" s="132">
        <f t="shared" ref="BQ310" si="4938">I310/I312</f>
        <v>0</v>
      </c>
      <c r="BR310" s="129">
        <f t="shared" ref="BR310" si="4939">J310/J312</f>
        <v>0</v>
      </c>
      <c r="BS310" s="130">
        <f t="shared" ref="BS310" si="4940">K310/K312</f>
        <v>0</v>
      </c>
      <c r="BT310" s="131">
        <f t="shared" ref="BT310" si="4941">L310/L312</f>
        <v>0</v>
      </c>
      <c r="BU310" s="129">
        <f t="shared" ref="BU310" si="4942">M310/M312</f>
        <v>0</v>
      </c>
      <c r="BV310" s="133">
        <f t="shared" ref="BV310" si="4943">N310/N312</f>
        <v>0</v>
      </c>
      <c r="BW310" s="134">
        <f t="shared" ref="BW310" si="4944">O310/O312</f>
        <v>0</v>
      </c>
      <c r="BX310" s="129">
        <f t="shared" ref="BX310" si="4945">P310/P312</f>
        <v>0</v>
      </c>
      <c r="BY310" s="130">
        <f t="shared" ref="BY310" si="4946">Q310/Q312</f>
        <v>0</v>
      </c>
      <c r="BZ310" s="131">
        <f t="shared" ref="BZ310" si="4947">R310/R312</f>
        <v>0</v>
      </c>
      <c r="CA310" s="132">
        <f t="shared" ref="CA310" si="4948">S310/S312</f>
        <v>0</v>
      </c>
      <c r="CB310" s="129">
        <f t="shared" ref="CB310" si="4949">T310/T312</f>
        <v>0</v>
      </c>
      <c r="CC310" s="130">
        <f t="shared" ref="CC310" si="4950">U310/U312</f>
        <v>0</v>
      </c>
      <c r="CD310" s="131">
        <f t="shared" ref="CD310" si="4951">V310/V312</f>
        <v>0</v>
      </c>
      <c r="CE310" s="132">
        <f t="shared" ref="CE310" si="4952">W310/W312</f>
        <v>0</v>
      </c>
      <c r="CF310" s="129">
        <f t="shared" ref="CF310" si="4953">X310/X312</f>
        <v>0</v>
      </c>
      <c r="CG310" s="130">
        <f t="shared" ref="CG310" si="4954">Y310/Y312</f>
        <v>0</v>
      </c>
      <c r="CH310" s="131">
        <f t="shared" ref="CH310" si="4955">Z310/Z312</f>
        <v>0</v>
      </c>
      <c r="CI310" s="129">
        <f t="shared" ref="CI310" si="4956">AA310/AA312</f>
        <v>0</v>
      </c>
      <c r="CJ310" s="135">
        <f t="shared" ref="CJ310" si="4957">AB310/AB312</f>
        <v>0</v>
      </c>
      <c r="CK310" s="136">
        <f t="shared" ref="CK310" si="4958">AC310/AC312</f>
        <v>0</v>
      </c>
    </row>
    <row r="311" spans="1:89" ht="14" thickBot="1" x14ac:dyDescent="0.2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59">C311/C312</f>
        <v>0</v>
      </c>
      <c r="BL311" s="131">
        <f t="shared" ref="BL311" si="4960">D311/D312</f>
        <v>0</v>
      </c>
      <c r="BM311" s="132">
        <f t="shared" ref="BM311" si="4961">E311/E312</f>
        <v>0</v>
      </c>
      <c r="BN311" s="129">
        <f t="shared" ref="BN311" si="4962">F311/F312</f>
        <v>0</v>
      </c>
      <c r="BO311" s="130">
        <f t="shared" ref="BO311" si="4963">G311/G312</f>
        <v>0</v>
      </c>
      <c r="BP311" s="131">
        <f t="shared" ref="BP311" si="4964">H311/H312</f>
        <v>0</v>
      </c>
      <c r="BQ311" s="132">
        <f t="shared" ref="BQ311" si="4965">I311/I312</f>
        <v>0</v>
      </c>
      <c r="BR311" s="129">
        <f t="shared" ref="BR311" si="4966">J311/J312</f>
        <v>0</v>
      </c>
      <c r="BS311" s="130">
        <f t="shared" ref="BS311" si="4967">K311/K312</f>
        <v>0</v>
      </c>
      <c r="BT311" s="131">
        <f t="shared" ref="BT311" si="4968">L311/L312</f>
        <v>0</v>
      </c>
      <c r="BU311" s="129">
        <f t="shared" ref="BU311" si="4969">M311/M312</f>
        <v>0</v>
      </c>
      <c r="BV311" s="133">
        <f t="shared" ref="BV311" si="4970">N311/N312</f>
        <v>0</v>
      </c>
      <c r="BW311" s="134">
        <f t="shared" ref="BW311" si="4971">O311/O312</f>
        <v>0</v>
      </c>
      <c r="BX311" s="129">
        <f t="shared" ref="BX311" si="4972">P311/P312</f>
        <v>0</v>
      </c>
      <c r="BY311" s="130">
        <f t="shared" ref="BY311" si="4973">Q311/Q312</f>
        <v>0</v>
      </c>
      <c r="BZ311" s="131">
        <f t="shared" ref="BZ311" si="4974">R311/R312</f>
        <v>0</v>
      </c>
      <c r="CA311" s="132">
        <f t="shared" ref="CA311" si="4975">S311/S312</f>
        <v>0</v>
      </c>
      <c r="CB311" s="129">
        <f t="shared" ref="CB311" si="4976">T311/T312</f>
        <v>0</v>
      </c>
      <c r="CC311" s="130">
        <f t="shared" ref="CC311" si="4977">U311/U312</f>
        <v>0</v>
      </c>
      <c r="CD311" s="131">
        <f t="shared" ref="CD311" si="4978">V311/V312</f>
        <v>0</v>
      </c>
      <c r="CE311" s="132">
        <f t="shared" ref="CE311" si="4979">W311/W312</f>
        <v>0</v>
      </c>
      <c r="CF311" s="129">
        <f t="shared" ref="CF311" si="4980">X311/X312</f>
        <v>0</v>
      </c>
      <c r="CG311" s="130">
        <f t="shared" ref="CG311" si="4981">Y311/Y312</f>
        <v>0</v>
      </c>
      <c r="CH311" s="131">
        <f t="shared" ref="CH311" si="4982">Z311/Z312</f>
        <v>0</v>
      </c>
      <c r="CI311" s="129">
        <f t="shared" ref="CI311" si="4983">AA311/AA312</f>
        <v>0</v>
      </c>
      <c r="CJ311" s="135">
        <f t="shared" ref="CJ311" si="4984">AB311/AB312</f>
        <v>0</v>
      </c>
      <c r="CK311" s="136">
        <f t="shared" ref="CK311" si="4985">AC311/AC312</f>
        <v>0</v>
      </c>
    </row>
    <row r="312" spans="1:89" ht="15" thickTop="1" thickBot="1" x14ac:dyDescent="0.2">
      <c r="A312" s="269" t="s">
        <v>13</v>
      </c>
      <c r="B312" s="20">
        <f t="shared" ref="B312:AA312" si="4986">SUM(B289:B311)</f>
        <v>10963</v>
      </c>
      <c r="C312" s="20">
        <f t="shared" si="4986"/>
        <v>12594</v>
      </c>
      <c r="D312" s="20">
        <f t="shared" si="4986"/>
        <v>4253</v>
      </c>
      <c r="E312" s="20">
        <f t="shared" si="4986"/>
        <v>5309</v>
      </c>
      <c r="F312" s="20">
        <f t="shared" si="4986"/>
        <v>12832</v>
      </c>
      <c r="G312" s="20">
        <f t="shared" si="4986"/>
        <v>10715</v>
      </c>
      <c r="H312" s="20">
        <f t="shared" si="4986"/>
        <v>14831</v>
      </c>
      <c r="I312" s="20">
        <f t="shared" si="4986"/>
        <v>15288</v>
      </c>
      <c r="J312" s="20">
        <f t="shared" si="4986"/>
        <v>3010</v>
      </c>
      <c r="K312" s="20">
        <f t="shared" si="4986"/>
        <v>2802</v>
      </c>
      <c r="L312" s="20">
        <f t="shared" si="4986"/>
        <v>8860</v>
      </c>
      <c r="M312" s="20">
        <f t="shared" si="4986"/>
        <v>8689</v>
      </c>
      <c r="N312" s="20">
        <f t="shared" si="4986"/>
        <v>15371</v>
      </c>
      <c r="O312" s="20">
        <f t="shared" si="4986"/>
        <v>15312</v>
      </c>
      <c r="P312" s="20">
        <f t="shared" si="4986"/>
        <v>7957</v>
      </c>
      <c r="Q312" s="20">
        <f t="shared" si="4986"/>
        <v>7662</v>
      </c>
      <c r="R312" s="20">
        <f t="shared" si="4986"/>
        <v>9387</v>
      </c>
      <c r="S312" s="20">
        <f t="shared" si="4986"/>
        <v>9176</v>
      </c>
      <c r="T312" s="20">
        <f t="shared" si="4986"/>
        <v>2382</v>
      </c>
      <c r="U312" s="20">
        <f t="shared" si="4986"/>
        <v>2311</v>
      </c>
      <c r="V312" s="20">
        <f t="shared" si="4986"/>
        <v>9227</v>
      </c>
      <c r="W312" s="20">
        <f t="shared" si="4986"/>
        <v>9262</v>
      </c>
      <c r="X312" s="20">
        <f t="shared" si="4986"/>
        <v>7132</v>
      </c>
      <c r="Y312" s="20">
        <f t="shared" si="4986"/>
        <v>4490</v>
      </c>
      <c r="Z312" s="20">
        <f t="shared" si="4986"/>
        <v>13686</v>
      </c>
      <c r="AA312" s="20">
        <f t="shared" si="4986"/>
        <v>16012</v>
      </c>
      <c r="AB312" s="174">
        <f t="shared" ref="AB312:AC312" si="4987">SUM(AB288:AB311)</f>
        <v>119891</v>
      </c>
      <c r="AC312" s="175">
        <f t="shared" si="4987"/>
        <v>119622</v>
      </c>
      <c r="BI312" s="269" t="s">
        <v>13</v>
      </c>
      <c r="BJ312" s="155">
        <f>SUM(BJ288:BJ311)</f>
        <v>0.99999999999999989</v>
      </c>
      <c r="BK312" s="156">
        <f t="shared" ref="BK312:CK312" si="4988">SUM(BK288:BK311)</f>
        <v>1</v>
      </c>
      <c r="BL312" s="155">
        <f t="shared" si="4988"/>
        <v>1.0000000000000002</v>
      </c>
      <c r="BM312" s="156">
        <f t="shared" si="4988"/>
        <v>0.99999999999999989</v>
      </c>
      <c r="BN312" s="155">
        <f t="shared" si="4988"/>
        <v>1.0000000000000002</v>
      </c>
      <c r="BO312" s="156">
        <f t="shared" si="4988"/>
        <v>1</v>
      </c>
      <c r="BP312" s="155">
        <f t="shared" si="4988"/>
        <v>1</v>
      </c>
      <c r="BQ312" s="156">
        <f t="shared" si="4988"/>
        <v>0.99999999999999989</v>
      </c>
      <c r="BR312" s="155">
        <f t="shared" si="4988"/>
        <v>1</v>
      </c>
      <c r="BS312" s="156">
        <f t="shared" si="4988"/>
        <v>0.99999999999999989</v>
      </c>
      <c r="BT312" s="155">
        <f t="shared" si="4988"/>
        <v>1</v>
      </c>
      <c r="BU312" s="156">
        <f t="shared" si="4988"/>
        <v>0.99999999999999989</v>
      </c>
      <c r="BV312" s="155">
        <f t="shared" si="4988"/>
        <v>1</v>
      </c>
      <c r="BW312" s="156">
        <f t="shared" si="4988"/>
        <v>1</v>
      </c>
      <c r="BX312" s="155">
        <f t="shared" si="4988"/>
        <v>1</v>
      </c>
      <c r="BY312" s="156">
        <f t="shared" si="4988"/>
        <v>1</v>
      </c>
      <c r="BZ312" s="155">
        <f t="shared" si="4988"/>
        <v>1</v>
      </c>
      <c r="CA312" s="156">
        <f t="shared" si="4988"/>
        <v>0.99999999999999989</v>
      </c>
      <c r="CB312" s="155">
        <f t="shared" si="4988"/>
        <v>1</v>
      </c>
      <c r="CC312" s="156">
        <f t="shared" si="4988"/>
        <v>0.99999999999999978</v>
      </c>
      <c r="CD312" s="155">
        <f t="shared" si="4988"/>
        <v>1</v>
      </c>
      <c r="CE312" s="156">
        <f t="shared" si="4988"/>
        <v>1</v>
      </c>
      <c r="CF312" s="155">
        <f t="shared" si="4988"/>
        <v>0.99999999999999989</v>
      </c>
      <c r="CG312" s="156">
        <f t="shared" si="4988"/>
        <v>1</v>
      </c>
      <c r="CH312" s="155">
        <f t="shared" si="4988"/>
        <v>0.99999999999999989</v>
      </c>
      <c r="CI312" s="156">
        <f t="shared" si="4988"/>
        <v>1</v>
      </c>
      <c r="CJ312" s="155">
        <f t="shared" si="4988"/>
        <v>1</v>
      </c>
      <c r="CK312" s="156">
        <f t="shared" si="4988"/>
        <v>1</v>
      </c>
    </row>
    <row r="313" spans="1:89" ht="14" thickTop="1" x14ac:dyDescent="0.15">
      <c r="A313" s="187"/>
    </row>
    <row r="315" spans="1:89" x14ac:dyDescent="0.15">
      <c r="A315" s="296">
        <f>+A284+1</f>
        <v>44176</v>
      </c>
      <c r="B315" s="296"/>
      <c r="C315" s="296"/>
      <c r="D315" s="296"/>
      <c r="BI315" s="301">
        <f>+BI284+1</f>
        <v>44176</v>
      </c>
      <c r="BJ315" s="301"/>
      <c r="BK315" s="301"/>
      <c r="BL315" s="301"/>
    </row>
    <row r="316" spans="1:89" ht="14" thickBot="1" x14ac:dyDescent="0.2">
      <c r="AE316" s="272" t="s">
        <v>84</v>
      </c>
    </row>
    <row r="317" spans="1:89" ht="15" thickTop="1" thickBot="1" x14ac:dyDescent="0.2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 x14ac:dyDescent="0.2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 x14ac:dyDescent="0.15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1083</v>
      </c>
      <c r="AG319" s="186">
        <f t="shared" ref="AG319:AV320" si="4989">SUMIF($A$9:$A$32,$AE319,C$319:C$342)</f>
        <v>630</v>
      </c>
      <c r="AH319" s="127">
        <f t="shared" si="4989"/>
        <v>387</v>
      </c>
      <c r="AI319" s="180">
        <f t="shared" si="4989"/>
        <v>421</v>
      </c>
      <c r="AJ319" s="126">
        <f t="shared" si="4989"/>
        <v>1257</v>
      </c>
      <c r="AK319" s="128">
        <f t="shared" si="4989"/>
        <v>781</v>
      </c>
      <c r="AL319" s="127">
        <f t="shared" si="4989"/>
        <v>1269</v>
      </c>
      <c r="AM319" s="180">
        <f t="shared" si="4989"/>
        <v>995</v>
      </c>
      <c r="AN319" s="126">
        <f t="shared" si="4989"/>
        <v>130</v>
      </c>
      <c r="AO319" s="128">
        <f t="shared" si="4989"/>
        <v>344</v>
      </c>
      <c r="AP319" s="127">
        <f t="shared" si="4989"/>
        <v>410</v>
      </c>
      <c r="AQ319" s="126">
        <f t="shared" si="4989"/>
        <v>1011</v>
      </c>
      <c r="AR319" s="179">
        <f t="shared" si="4989"/>
        <v>1174</v>
      </c>
      <c r="AS319" s="181">
        <f t="shared" si="4989"/>
        <v>1537</v>
      </c>
      <c r="AT319" s="126">
        <f t="shared" si="4989"/>
        <v>728</v>
      </c>
      <c r="AU319" s="128">
        <f t="shared" si="4989"/>
        <v>637</v>
      </c>
      <c r="AV319" s="127">
        <f t="shared" si="4989"/>
        <v>841</v>
      </c>
      <c r="AW319" s="180">
        <f t="shared" ref="AW319:BE320" si="4990">SUMIF($A$9:$A$32,$AE319,S$319:S$342)</f>
        <v>521</v>
      </c>
      <c r="AX319" s="126">
        <f t="shared" si="4990"/>
        <v>111</v>
      </c>
      <c r="AY319" s="128">
        <f t="shared" si="4990"/>
        <v>335</v>
      </c>
      <c r="AZ319" s="127">
        <f t="shared" si="4990"/>
        <v>489</v>
      </c>
      <c r="BA319" s="180">
        <f t="shared" si="4990"/>
        <v>770</v>
      </c>
      <c r="BB319" s="126">
        <f t="shared" si="4990"/>
        <v>657</v>
      </c>
      <c r="BC319" s="128">
        <f t="shared" si="4990"/>
        <v>509</v>
      </c>
      <c r="BD319" s="184">
        <f t="shared" si="4990"/>
        <v>1152</v>
      </c>
      <c r="BE319" s="185">
        <f t="shared" si="4990"/>
        <v>912</v>
      </c>
      <c r="BF319" s="170">
        <f>AF319+AH319+AJ319+AL319+AN319+AP319+AR319+AT319+AV319+AX319+AZ319+BB319+BD319</f>
        <v>9688</v>
      </c>
      <c r="BG319" s="171">
        <f>AG319+AI319+AK319+AM319+AO319+AQ319+AS319+AU319+AW319+AY319+BA319+BC319+BE319</f>
        <v>9403</v>
      </c>
      <c r="BI319" s="125" t="s">
        <v>16</v>
      </c>
      <c r="BJ319" s="129">
        <f>B319/B343</f>
        <v>0</v>
      </c>
      <c r="BK319" s="130">
        <f t="shared" ref="BK319" si="4991">C319/C343</f>
        <v>0</v>
      </c>
      <c r="BL319" s="131">
        <f t="shared" ref="BL319" si="4992">D319/D343</f>
        <v>0</v>
      </c>
      <c r="BM319" s="132">
        <f t="shared" ref="BM319" si="4993">E319/E343</f>
        <v>0</v>
      </c>
      <c r="BN319" s="129">
        <f t="shared" ref="BN319" si="4994">F319/F343</f>
        <v>0</v>
      </c>
      <c r="BO319" s="130">
        <f t="shared" ref="BO319" si="4995">G319/G343</f>
        <v>0</v>
      </c>
      <c r="BP319" s="131">
        <f t="shared" ref="BP319" si="4996">H319/H343</f>
        <v>0</v>
      </c>
      <c r="BQ319" s="132">
        <f t="shared" ref="BQ319" si="4997">I319/I343</f>
        <v>0</v>
      </c>
      <c r="BR319" s="129">
        <f t="shared" ref="BR319" si="4998">J319/J343</f>
        <v>0</v>
      </c>
      <c r="BS319" s="130">
        <f t="shared" ref="BS319" si="4999">K319/K343</f>
        <v>0</v>
      </c>
      <c r="BT319" s="131">
        <f t="shared" ref="BT319" si="5000">L319/L343</f>
        <v>0</v>
      </c>
      <c r="BU319" s="129">
        <f t="shared" ref="BU319" si="5001">M319/M343</f>
        <v>0</v>
      </c>
      <c r="BV319" s="133">
        <f t="shared" ref="BV319" si="5002">N319/N343</f>
        <v>0</v>
      </c>
      <c r="BW319" s="134">
        <f t="shared" ref="BW319" si="5003">O319/O343</f>
        <v>0</v>
      </c>
      <c r="BX319" s="129">
        <f t="shared" ref="BX319" si="5004">P319/P343</f>
        <v>0</v>
      </c>
      <c r="BY319" s="130">
        <f t="shared" ref="BY319" si="5005">Q319/Q343</f>
        <v>0</v>
      </c>
      <c r="BZ319" s="131">
        <f t="shared" ref="BZ319" si="5006">R319/R343</f>
        <v>0</v>
      </c>
      <c r="CA319" s="132">
        <f t="shared" ref="CA319" si="5007">S319/S343</f>
        <v>0</v>
      </c>
      <c r="CB319" s="129">
        <f t="shared" ref="CB319" si="5008">T319/T343</f>
        <v>0</v>
      </c>
      <c r="CC319" s="130">
        <f t="shared" ref="CC319" si="5009">U319/U343</f>
        <v>0</v>
      </c>
      <c r="CD319" s="131">
        <f t="shared" ref="CD319" si="5010">V319/V343</f>
        <v>0</v>
      </c>
      <c r="CE319" s="132">
        <f t="shared" ref="CE319" si="5011">W319/W343</f>
        <v>0</v>
      </c>
      <c r="CF319" s="129">
        <f t="shared" ref="CF319" si="5012">X319/X343</f>
        <v>0</v>
      </c>
      <c r="CG319" s="130">
        <f t="shared" ref="CG319" si="5013">Y319/Y343</f>
        <v>0</v>
      </c>
      <c r="CH319" s="131">
        <f t="shared" ref="CH319" si="5014">Z319/Z343</f>
        <v>0</v>
      </c>
      <c r="CI319" s="129">
        <f t="shared" ref="CI319" si="5015">AA319/AA343</f>
        <v>0</v>
      </c>
      <c r="CJ319" s="135">
        <f t="shared" ref="CJ319" si="5016">AB319/AB343</f>
        <v>0</v>
      </c>
      <c r="CK319" s="136">
        <f t="shared" ref="CK319" si="5017">AC319/AC343</f>
        <v>0</v>
      </c>
    </row>
    <row r="320" spans="1:89" x14ac:dyDescent="0.15">
      <c r="A320" s="137" t="s">
        <v>17</v>
      </c>
      <c r="B320" s="189">
        <v>124</v>
      </c>
      <c r="C320" s="190">
        <v>0</v>
      </c>
      <c r="D320" s="191">
        <v>57</v>
      </c>
      <c r="E320" s="192">
        <v>1</v>
      </c>
      <c r="F320" s="189">
        <v>256</v>
      </c>
      <c r="G320" s="193">
        <v>1</v>
      </c>
      <c r="H320" s="191">
        <v>158</v>
      </c>
      <c r="I320" s="192">
        <v>15</v>
      </c>
      <c r="J320" s="189">
        <v>8</v>
      </c>
      <c r="K320" s="193">
        <v>10</v>
      </c>
      <c r="L320" s="191">
        <v>8</v>
      </c>
      <c r="M320" s="189">
        <v>34</v>
      </c>
      <c r="N320" s="194">
        <v>73</v>
      </c>
      <c r="O320" s="195">
        <v>59</v>
      </c>
      <c r="P320" s="189">
        <v>23</v>
      </c>
      <c r="Q320" s="193">
        <v>24</v>
      </c>
      <c r="R320" s="191">
        <v>15</v>
      </c>
      <c r="S320" s="192">
        <v>22</v>
      </c>
      <c r="T320" s="189">
        <v>0</v>
      </c>
      <c r="U320" s="193">
        <v>0</v>
      </c>
      <c r="V320" s="191">
        <v>1</v>
      </c>
      <c r="W320" s="192">
        <v>0</v>
      </c>
      <c r="X320" s="189">
        <v>2</v>
      </c>
      <c r="Y320" s="193">
        <v>0</v>
      </c>
      <c r="Z320" s="191">
        <v>0</v>
      </c>
      <c r="AA320" s="189">
        <v>0</v>
      </c>
      <c r="AB320" s="172">
        <f t="shared" ref="AB320:AB339" si="5018">SUM(B320,D320,F320,H320,J320,L320,N320,P320,R320,T320,V320,X320,Z320)</f>
        <v>725</v>
      </c>
      <c r="AC320" s="173">
        <f t="shared" ref="AC320:AC339" si="5019">SUM(C320,E320,G320,I320,K320,M320,O320,Q320,S320,U320,W320,Y320,AA320)</f>
        <v>166</v>
      </c>
      <c r="AE320" s="277" t="str">
        <f>$AE$10</f>
        <v>08:00 - 08:59</v>
      </c>
      <c r="AF320" s="126">
        <f>SUMIF($A$9:$A$32,$AE320,B$319:B$342)</f>
        <v>1019</v>
      </c>
      <c r="AG320" s="190">
        <f t="shared" si="4989"/>
        <v>619</v>
      </c>
      <c r="AH320" s="191">
        <f t="shared" si="4989"/>
        <v>288</v>
      </c>
      <c r="AI320" s="192">
        <f t="shared" si="4989"/>
        <v>358</v>
      </c>
      <c r="AJ320" s="278">
        <f t="shared" si="4989"/>
        <v>1248</v>
      </c>
      <c r="AK320" s="193">
        <f t="shared" si="4989"/>
        <v>581</v>
      </c>
      <c r="AL320" s="191">
        <f t="shared" si="4989"/>
        <v>1211</v>
      </c>
      <c r="AM320" s="192">
        <f t="shared" si="4989"/>
        <v>955</v>
      </c>
      <c r="AN320" s="278">
        <f t="shared" si="4989"/>
        <v>123</v>
      </c>
      <c r="AO320" s="193">
        <f t="shared" si="4989"/>
        <v>404</v>
      </c>
      <c r="AP320" s="191">
        <f t="shared" si="4989"/>
        <v>371</v>
      </c>
      <c r="AQ320" s="278">
        <f t="shared" si="4989"/>
        <v>1056</v>
      </c>
      <c r="AR320" s="194">
        <f t="shared" si="4989"/>
        <v>992</v>
      </c>
      <c r="AS320" s="195">
        <f t="shared" si="4989"/>
        <v>1412</v>
      </c>
      <c r="AT320" s="278">
        <f t="shared" si="4989"/>
        <v>612</v>
      </c>
      <c r="AU320" s="193">
        <f t="shared" si="4989"/>
        <v>638</v>
      </c>
      <c r="AV320" s="191">
        <f t="shared" si="4989"/>
        <v>848</v>
      </c>
      <c r="AW320" s="192">
        <f t="shared" si="4990"/>
        <v>588</v>
      </c>
      <c r="AX320" s="278">
        <f t="shared" si="4990"/>
        <v>126</v>
      </c>
      <c r="AY320" s="193">
        <f t="shared" si="4990"/>
        <v>361</v>
      </c>
      <c r="AZ320" s="191">
        <f t="shared" si="4990"/>
        <v>445</v>
      </c>
      <c r="BA320" s="192">
        <f t="shared" si="4990"/>
        <v>839</v>
      </c>
      <c r="BB320" s="278">
        <f t="shared" si="4990"/>
        <v>544</v>
      </c>
      <c r="BC320" s="193">
        <f t="shared" si="4990"/>
        <v>465</v>
      </c>
      <c r="BD320" s="191">
        <f t="shared" si="4990"/>
        <v>1015</v>
      </c>
      <c r="BE320" s="278">
        <f t="shared" si="4990"/>
        <v>1050</v>
      </c>
      <c r="BF320" s="172">
        <f>SUM(AF320,AH320,AJ320,AL320,AN320,AP320,AR320,AT320,AV320,AX320,AZ320,BB320,BD320)</f>
        <v>8842</v>
      </c>
      <c r="BG320" s="173">
        <f>SUM(AG320,AI320,AK320,AM320,AO320,AQ320,AS320,AU320,AW320,AY320,BA320,BC320,BE320)</f>
        <v>9326</v>
      </c>
      <c r="BI320" s="137" t="s">
        <v>17</v>
      </c>
      <c r="BJ320" s="129" t="e">
        <f>#REF!/B343</f>
        <v>#REF!</v>
      </c>
      <c r="BK320" s="130">
        <f t="shared" ref="BK320" si="5020">C320/C343</f>
        <v>0</v>
      </c>
      <c r="BL320" s="131">
        <f t="shared" ref="BL320" si="5021">D320/D343</f>
        <v>1.1776859504132231E-2</v>
      </c>
      <c r="BM320" s="132">
        <f t="shared" ref="BM320" si="5022">E320/E343</f>
        <v>1.6658337497917709E-4</v>
      </c>
      <c r="BN320" s="129">
        <f t="shared" ref="BN320" si="5023">F320/F343</f>
        <v>1.828049128820337E-2</v>
      </c>
      <c r="BO320" s="130">
        <f t="shared" ref="BO320" si="5024">G320/G343</f>
        <v>8.4839229659794686E-5</v>
      </c>
      <c r="BP320" s="131">
        <f t="shared" ref="BP320" si="5025">H320/H343</f>
        <v>9.38576690032078E-3</v>
      </c>
      <c r="BQ320" s="132">
        <f t="shared" ref="BQ320" si="5026">I320/I343</f>
        <v>8.9354857925775903E-4</v>
      </c>
      <c r="BR320" s="129">
        <f t="shared" ref="BR320" si="5027">J320/J343</f>
        <v>2.2528865108420162E-3</v>
      </c>
      <c r="BS320" s="130">
        <f t="shared" ref="BS320" si="5028">K320/K343</f>
        <v>3.0665440049064702E-3</v>
      </c>
      <c r="BT320" s="131">
        <f t="shared" ref="BT320" si="5029">L320/L343</f>
        <v>8.7460369520061219E-4</v>
      </c>
      <c r="BU320" s="129">
        <f t="shared" ref="BU320" si="5030">M320/M343</f>
        <v>3.6453307601586791E-3</v>
      </c>
      <c r="BV320" s="133">
        <f t="shared" ref="BV320" si="5031">N320/N343</f>
        <v>4.3223399846053648E-3</v>
      </c>
      <c r="BW320" s="134">
        <f t="shared" ref="BW320" si="5032">O320/O343</f>
        <v>3.4693637539691875E-3</v>
      </c>
      <c r="BX320" s="129">
        <f t="shared" ref="BX320" si="5033">P320/P343</f>
        <v>2.5924256086564471E-3</v>
      </c>
      <c r="BY320" s="130">
        <f t="shared" ref="BY320" si="5034">Q320/Q343</f>
        <v>2.9325513196480938E-3</v>
      </c>
      <c r="BZ320" s="131">
        <f t="shared" ref="BZ320" si="5035">R320/R343</f>
        <v>1.3892747985551543E-3</v>
      </c>
      <c r="CA320" s="132">
        <f t="shared" ref="CA320" si="5036">S320/S343</f>
        <v>2.1615248575358615E-3</v>
      </c>
      <c r="CB320" s="129">
        <f t="shared" ref="CB320" si="5037">T320/T343</f>
        <v>0</v>
      </c>
      <c r="CC320" s="130">
        <f t="shared" ref="CC320" si="5038">U320/U343</f>
        <v>0</v>
      </c>
      <c r="CD320" s="131">
        <f t="shared" ref="CD320" si="5039">V320/V343</f>
        <v>9.731413001167769E-5</v>
      </c>
      <c r="CE320" s="132">
        <f t="shared" ref="CE320" si="5040">W320/W343</f>
        <v>0</v>
      </c>
      <c r="CF320" s="129">
        <f t="shared" ref="CF320" si="5041">X320/X343</f>
        <v>2.5227043390514632E-4</v>
      </c>
      <c r="CG320" s="130">
        <f t="shared" ref="CG320" si="5042">Y320/Y343</f>
        <v>0</v>
      </c>
      <c r="CH320" s="131">
        <f t="shared" ref="CH320" si="5043">Z320/Z343</f>
        <v>0</v>
      </c>
      <c r="CI320" s="129">
        <f t="shared" ref="CI320" si="5044">AA320/AA343</f>
        <v>0</v>
      </c>
      <c r="CJ320" s="135">
        <f t="shared" ref="CJ320" si="5045">AB320/AB343</f>
        <v>5.4381661753564814E-3</v>
      </c>
      <c r="CK320" s="136">
        <f t="shared" ref="CK320" si="5046">AC320/AC343</f>
        <v>1.2483737300053395E-3</v>
      </c>
    </row>
    <row r="321" spans="1:89" ht="14" thickBot="1" x14ac:dyDescent="0.2">
      <c r="A321" s="146" t="s">
        <v>18</v>
      </c>
      <c r="B321" s="196">
        <v>614</v>
      </c>
      <c r="C321" s="197">
        <v>0</v>
      </c>
      <c r="D321" s="198">
        <v>150</v>
      </c>
      <c r="E321" s="199">
        <v>43</v>
      </c>
      <c r="F321" s="196">
        <v>885</v>
      </c>
      <c r="G321" s="200">
        <v>119</v>
      </c>
      <c r="H321" s="198">
        <v>589</v>
      </c>
      <c r="I321" s="199">
        <v>177</v>
      </c>
      <c r="J321" s="196">
        <v>37</v>
      </c>
      <c r="K321" s="200">
        <v>64</v>
      </c>
      <c r="L321" s="198">
        <v>115</v>
      </c>
      <c r="M321" s="196">
        <v>269</v>
      </c>
      <c r="N321" s="201">
        <v>468</v>
      </c>
      <c r="O321" s="202">
        <v>521</v>
      </c>
      <c r="P321" s="196">
        <v>273</v>
      </c>
      <c r="Q321" s="200">
        <v>337</v>
      </c>
      <c r="R321" s="198">
        <v>252</v>
      </c>
      <c r="S321" s="199">
        <v>238</v>
      </c>
      <c r="T321" s="196">
        <v>24</v>
      </c>
      <c r="U321" s="200">
        <v>150</v>
      </c>
      <c r="V321" s="198">
        <v>122</v>
      </c>
      <c r="W321" s="199">
        <v>340</v>
      </c>
      <c r="X321" s="196">
        <v>223</v>
      </c>
      <c r="Y321" s="200">
        <v>215</v>
      </c>
      <c r="Z321" s="198">
        <v>516</v>
      </c>
      <c r="AA321" s="196">
        <v>422</v>
      </c>
      <c r="AB321" s="172">
        <f t="shared" si="5018"/>
        <v>4268</v>
      </c>
      <c r="AC321" s="173">
        <f t="shared" si="5019"/>
        <v>2895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1.0029928011000565E-2</v>
      </c>
      <c r="BK321" s="130">
        <f t="shared" ref="BK321" si="5047">C321/C343</f>
        <v>0</v>
      </c>
      <c r="BL321" s="131">
        <f t="shared" ref="BL321" si="5048">D321/D343</f>
        <v>3.0991735537190084E-2</v>
      </c>
      <c r="BM321" s="132">
        <f t="shared" ref="BM321" si="5049">E321/E343</f>
        <v>7.1630851241046142E-3</v>
      </c>
      <c r="BN321" s="129">
        <f t="shared" ref="BN321" si="5050">F321/F343</f>
        <v>6.3196229648671803E-2</v>
      </c>
      <c r="BO321" s="130">
        <f t="shared" ref="BO321" si="5051">G321/G343</f>
        <v>1.0095868329515569E-2</v>
      </c>
      <c r="BP321" s="131">
        <f t="shared" ref="BP321" si="5052">H321/H343</f>
        <v>3.4988713318284424E-2</v>
      </c>
      <c r="BQ321" s="132">
        <f t="shared" ref="BQ321" si="5053">I321/I343</f>
        <v>1.0543873235241556E-2</v>
      </c>
      <c r="BR321" s="129">
        <f t="shared" ref="BR321" si="5054">J321/J343</f>
        <v>1.0419600112644326E-2</v>
      </c>
      <c r="BS321" s="130">
        <f t="shared" ref="BS321" si="5055">K321/K343</f>
        <v>1.9625881631401412E-2</v>
      </c>
      <c r="BT321" s="131">
        <f t="shared" ref="BT321" si="5056">L321/L343</f>
        <v>1.25724281185088E-2</v>
      </c>
      <c r="BU321" s="129">
        <f t="shared" ref="BU321" si="5057">M321/M343</f>
        <v>2.8840999249490726E-2</v>
      </c>
      <c r="BV321" s="133">
        <f t="shared" ref="BV321" si="5058">N321/N343</f>
        <v>2.7710344010894665E-2</v>
      </c>
      <c r="BW321" s="134">
        <f t="shared" ref="BW321" si="5059">O321/O343</f>
        <v>3.0636246030812653E-2</v>
      </c>
      <c r="BX321" s="129">
        <f t="shared" ref="BX321" si="5060">P321/P343</f>
        <v>3.0770964833183048E-2</v>
      </c>
      <c r="BY321" s="130">
        <f t="shared" ref="BY321" si="5061">Q321/Q343</f>
        <v>4.1177908113391982E-2</v>
      </c>
      <c r="BZ321" s="131">
        <f t="shared" ref="BZ321" si="5062">R321/R343</f>
        <v>2.3339816615726591E-2</v>
      </c>
      <c r="CA321" s="132">
        <f t="shared" ref="CA321" si="5063">S321/S343</f>
        <v>2.3383768913342505E-2</v>
      </c>
      <c r="CB321" s="129">
        <f t="shared" ref="CB321" si="5064">T321/T343</f>
        <v>9.0191657271702363E-3</v>
      </c>
      <c r="CC321" s="130">
        <f t="shared" ref="CC321" si="5065">U321/U343</f>
        <v>6.0532687651331719E-2</v>
      </c>
      <c r="CD321" s="131">
        <f t="shared" ref="CD321" si="5066">V321/V343</f>
        <v>1.1872323861424679E-2</v>
      </c>
      <c r="CE321" s="132">
        <f t="shared" ref="CE321" si="5067">W321/W343</f>
        <v>3.3028948902273168E-2</v>
      </c>
      <c r="CF321" s="129">
        <f t="shared" ref="CF321" si="5068">X321/X343</f>
        <v>2.8128153380423813E-2</v>
      </c>
      <c r="CG321" s="130">
        <f t="shared" ref="CG321" si="5069">Y321/Y343</f>
        <v>4.361939541489146E-2</v>
      </c>
      <c r="CH321" s="131">
        <f t="shared" ref="CH321" si="5070">Z321/Z343</f>
        <v>3.4048168921148134E-2</v>
      </c>
      <c r="CI321" s="129">
        <f t="shared" ref="CI321" si="5071">AA321/AA343</f>
        <v>2.3179171701636823E-2</v>
      </c>
      <c r="CJ321" s="135">
        <f t="shared" ref="CJ321" si="5072">AB321/AB343</f>
        <v>3.2013921705408913E-2</v>
      </c>
      <c r="CK321" s="136">
        <f t="shared" ref="CK321" si="5073">AC321/AC343</f>
        <v>2.177133703834613E-2</v>
      </c>
    </row>
    <row r="322" spans="1:89" ht="15" thickTop="1" thickBot="1" x14ac:dyDescent="0.2">
      <c r="A322" s="137" t="s">
        <v>19</v>
      </c>
      <c r="B322" s="189">
        <v>890</v>
      </c>
      <c r="C322" s="190">
        <v>180</v>
      </c>
      <c r="D322" s="191">
        <v>371</v>
      </c>
      <c r="E322" s="192">
        <v>127</v>
      </c>
      <c r="F322" s="189">
        <v>1042</v>
      </c>
      <c r="G322" s="193">
        <v>224</v>
      </c>
      <c r="H322" s="191">
        <v>1030</v>
      </c>
      <c r="I322" s="192">
        <v>394</v>
      </c>
      <c r="J322" s="189">
        <v>98</v>
      </c>
      <c r="K322" s="193">
        <v>184</v>
      </c>
      <c r="L322" s="191">
        <v>257</v>
      </c>
      <c r="M322" s="189">
        <v>546</v>
      </c>
      <c r="N322" s="194">
        <v>937</v>
      </c>
      <c r="O322" s="195">
        <v>875</v>
      </c>
      <c r="P322" s="189">
        <v>581</v>
      </c>
      <c r="Q322" s="193">
        <v>450</v>
      </c>
      <c r="R322" s="191">
        <v>639</v>
      </c>
      <c r="S322" s="192">
        <v>460</v>
      </c>
      <c r="T322" s="189">
        <v>72</v>
      </c>
      <c r="U322" s="193">
        <v>262</v>
      </c>
      <c r="V322" s="191">
        <v>412</v>
      </c>
      <c r="W322" s="192">
        <v>522</v>
      </c>
      <c r="X322" s="189">
        <v>452</v>
      </c>
      <c r="Y322" s="193">
        <v>341</v>
      </c>
      <c r="Z322" s="191">
        <v>896</v>
      </c>
      <c r="AA322" s="189">
        <v>780</v>
      </c>
      <c r="AB322" s="172">
        <f t="shared" si="5018"/>
        <v>7677</v>
      </c>
      <c r="AC322" s="173">
        <f t="shared" si="5019"/>
        <v>5345</v>
      </c>
      <c r="AE322" s="269" t="s">
        <v>13</v>
      </c>
      <c r="AF322" s="20">
        <f t="shared" ref="AF322:BG322" si="5074">SUM(AF319:AF321)</f>
        <v>2102</v>
      </c>
      <c r="AG322" s="21">
        <f t="shared" si="5074"/>
        <v>1249</v>
      </c>
      <c r="AH322" s="20">
        <f t="shared" si="5074"/>
        <v>675</v>
      </c>
      <c r="AI322" s="21">
        <f t="shared" si="5074"/>
        <v>779</v>
      </c>
      <c r="AJ322" s="20">
        <f t="shared" si="5074"/>
        <v>2505</v>
      </c>
      <c r="AK322" s="21">
        <f t="shared" si="5074"/>
        <v>1362</v>
      </c>
      <c r="AL322" s="20">
        <f t="shared" si="5074"/>
        <v>2480</v>
      </c>
      <c r="AM322" s="21">
        <f t="shared" si="5074"/>
        <v>1950</v>
      </c>
      <c r="AN322" s="20">
        <f t="shared" si="5074"/>
        <v>253</v>
      </c>
      <c r="AO322" s="21">
        <f t="shared" si="5074"/>
        <v>748</v>
      </c>
      <c r="AP322" s="20">
        <f t="shared" si="5074"/>
        <v>781</v>
      </c>
      <c r="AQ322" s="21">
        <f t="shared" si="5074"/>
        <v>2067</v>
      </c>
      <c r="AR322" s="20">
        <f t="shared" si="5074"/>
        <v>2166</v>
      </c>
      <c r="AS322" s="21">
        <f t="shared" si="5074"/>
        <v>2949</v>
      </c>
      <c r="AT322" s="20">
        <f t="shared" si="5074"/>
        <v>1340</v>
      </c>
      <c r="AU322" s="21">
        <f t="shared" si="5074"/>
        <v>1275</v>
      </c>
      <c r="AV322" s="20">
        <f t="shared" si="5074"/>
        <v>1689</v>
      </c>
      <c r="AW322" s="21">
        <f t="shared" si="5074"/>
        <v>1109</v>
      </c>
      <c r="AX322" s="20">
        <f t="shared" si="5074"/>
        <v>237</v>
      </c>
      <c r="AY322" s="21">
        <f t="shared" si="5074"/>
        <v>696</v>
      </c>
      <c r="AZ322" s="20">
        <f t="shared" si="5074"/>
        <v>934</v>
      </c>
      <c r="BA322" s="21">
        <f t="shared" si="5074"/>
        <v>1609</v>
      </c>
      <c r="BB322" s="20">
        <f t="shared" si="5074"/>
        <v>1201</v>
      </c>
      <c r="BC322" s="21">
        <f t="shared" si="5074"/>
        <v>974</v>
      </c>
      <c r="BD322" s="20">
        <f t="shared" si="5074"/>
        <v>2167</v>
      </c>
      <c r="BE322" s="21">
        <f t="shared" si="5074"/>
        <v>1962</v>
      </c>
      <c r="BF322" s="174">
        <f t="shared" si="5074"/>
        <v>18530</v>
      </c>
      <c r="BG322" s="175">
        <f t="shared" si="5074"/>
        <v>18729</v>
      </c>
      <c r="BI322" s="137" t="s">
        <v>19</v>
      </c>
      <c r="BJ322" s="129">
        <f>B322/B343</f>
        <v>7.1988999433794387E-2</v>
      </c>
      <c r="BK322" s="130">
        <f t="shared" ref="BK322" si="5075">C322/C343</f>
        <v>1.2385605174430606E-2</v>
      </c>
      <c r="BL322" s="131">
        <f t="shared" ref="BL322" si="5076">D322/D343</f>
        <v>7.6652892561983474E-2</v>
      </c>
      <c r="BM322" s="132">
        <f t="shared" ref="BM322" si="5077">E322/E343</f>
        <v>2.115608862235549E-2</v>
      </c>
      <c r="BN322" s="129">
        <f t="shared" ref="BN322" si="5078">F322/F343</f>
        <v>7.440731219651528E-2</v>
      </c>
      <c r="BO322" s="130">
        <f t="shared" ref="BO322" si="5079">G322/G343</f>
        <v>1.9003987443794012E-2</v>
      </c>
      <c r="BP322" s="131">
        <f t="shared" ref="BP322" si="5080">H322/H343</f>
        <v>6.1185695616015209E-2</v>
      </c>
      <c r="BQ322" s="132">
        <f t="shared" ref="BQ322" si="5081">I322/I343</f>
        <v>2.3470542681837136E-2</v>
      </c>
      <c r="BR322" s="129">
        <f t="shared" ref="BR322" si="5082">J322/J343</f>
        <v>2.7597859757814699E-2</v>
      </c>
      <c r="BS322" s="130">
        <f t="shared" ref="BS322" si="5083">K322/K343</f>
        <v>5.6424409690279058E-2</v>
      </c>
      <c r="BT322" s="131">
        <f t="shared" ref="BT322" si="5084">L322/L343</f>
        <v>2.8096643708319668E-2</v>
      </c>
      <c r="BU322" s="129">
        <f t="shared" ref="BU322" si="5085">M322/M343</f>
        <v>5.8539723383724672E-2</v>
      </c>
      <c r="BV322" s="133">
        <f t="shared" ref="BV322" si="5086">N322/N343</f>
        <v>5.5479898158564744E-2</v>
      </c>
      <c r="BW322" s="134">
        <f t="shared" ref="BW322" si="5087">O322/O343</f>
        <v>5.1452428554627776E-2</v>
      </c>
      <c r="BX322" s="129">
        <f t="shared" ref="BX322" si="5088">P322/P343</f>
        <v>6.5486925157799816E-2</v>
      </c>
      <c r="BY322" s="130">
        <f t="shared" ref="BY322" si="5089">Q322/Q343</f>
        <v>5.4985337243401759E-2</v>
      </c>
      <c r="BZ322" s="131">
        <f t="shared" ref="BZ322" si="5090">R322/R343</f>
        <v>5.9183106418449566E-2</v>
      </c>
      <c r="CA322" s="132">
        <f t="shared" ref="CA322" si="5091">S322/S343</f>
        <v>4.519551974847711E-2</v>
      </c>
      <c r="CB322" s="129">
        <f t="shared" ref="CB322" si="5092">T322/T343</f>
        <v>2.7057497181510709E-2</v>
      </c>
      <c r="CC322" s="130">
        <f t="shared" ref="CC322" si="5093">U322/U343</f>
        <v>0.10573042776432606</v>
      </c>
      <c r="CD322" s="131">
        <f t="shared" ref="CD322" si="5094">V322/V343</f>
        <v>4.0093421564811209E-2</v>
      </c>
      <c r="CE322" s="132">
        <f t="shared" ref="CE322" si="5095">W322/W343</f>
        <v>5.0709150961725277E-2</v>
      </c>
      <c r="CF322" s="129">
        <f t="shared" ref="CF322" si="5096">X322/X343</f>
        <v>5.7013118062563067E-2</v>
      </c>
      <c r="CG322" s="130">
        <f t="shared" ref="CG322" si="5097">Y322/Y343</f>
        <v>6.9182389937106917E-2</v>
      </c>
      <c r="CH322" s="131">
        <f t="shared" ref="CH322" si="5098">Z322/Z343</f>
        <v>5.9122401847575057E-2</v>
      </c>
      <c r="CI322" s="129">
        <f t="shared" ref="CI322" si="5099">AA322/AA343</f>
        <v>4.2843018785015931E-2</v>
      </c>
      <c r="CJ322" s="135">
        <f t="shared" ref="CJ322" si="5100">AB322/AB343</f>
        <v>5.7584554107878216E-2</v>
      </c>
      <c r="CK322" s="136">
        <f t="shared" ref="CK322" si="5101">AC322/AC343</f>
        <v>4.0196130041436982E-2</v>
      </c>
    </row>
    <row r="323" spans="1:89" ht="14" thickTop="1" x14ac:dyDescent="0.15">
      <c r="A323" s="146" t="s">
        <v>20</v>
      </c>
      <c r="B323" s="196">
        <v>1083</v>
      </c>
      <c r="C323" s="197">
        <v>630</v>
      </c>
      <c r="D323" s="198">
        <v>387</v>
      </c>
      <c r="E323" s="199">
        <v>421</v>
      </c>
      <c r="F323" s="196">
        <v>1257</v>
      </c>
      <c r="G323" s="200">
        <v>781</v>
      </c>
      <c r="H323" s="198">
        <v>1269</v>
      </c>
      <c r="I323" s="199">
        <v>995</v>
      </c>
      <c r="J323" s="196">
        <v>130</v>
      </c>
      <c r="K323" s="200">
        <v>344</v>
      </c>
      <c r="L323" s="198">
        <v>410</v>
      </c>
      <c r="M323" s="196">
        <v>1011</v>
      </c>
      <c r="N323" s="201">
        <v>1174</v>
      </c>
      <c r="O323" s="202">
        <v>1537</v>
      </c>
      <c r="P323" s="196">
        <v>728</v>
      </c>
      <c r="Q323" s="200">
        <v>637</v>
      </c>
      <c r="R323" s="198">
        <v>841</v>
      </c>
      <c r="S323" s="199">
        <v>521</v>
      </c>
      <c r="T323" s="196">
        <v>111</v>
      </c>
      <c r="U323" s="200">
        <v>335</v>
      </c>
      <c r="V323" s="198">
        <v>489</v>
      </c>
      <c r="W323" s="199">
        <v>770</v>
      </c>
      <c r="X323" s="196">
        <v>657</v>
      </c>
      <c r="Y323" s="200">
        <v>509</v>
      </c>
      <c r="Z323" s="198">
        <v>1152</v>
      </c>
      <c r="AA323" s="196">
        <v>912</v>
      </c>
      <c r="AB323" s="172">
        <f t="shared" si="5018"/>
        <v>9688</v>
      </c>
      <c r="AC323" s="173">
        <f t="shared" si="5019"/>
        <v>9403</v>
      </c>
      <c r="BI323" s="146" t="s">
        <v>20</v>
      </c>
      <c r="BJ323" s="129">
        <f>B323/B343</f>
        <v>8.7600097063819465E-2</v>
      </c>
      <c r="BK323" s="130">
        <f t="shared" ref="BK323" si="5102">C323/C343</f>
        <v>4.3349618110507124E-2</v>
      </c>
      <c r="BL323" s="131">
        <f t="shared" ref="BL323" si="5103">D323/D343</f>
        <v>7.9958677685950413E-2</v>
      </c>
      <c r="BM323" s="132">
        <f t="shared" ref="BM323" si="5104">E323/E343</f>
        <v>7.0131600866233545E-2</v>
      </c>
      <c r="BN323" s="129">
        <f t="shared" ref="BN323" si="5105">F323/F343</f>
        <v>8.9760068551842334E-2</v>
      </c>
      <c r="BO323" s="130">
        <f t="shared" ref="BO323" si="5106">G323/G343</f>
        <v>6.625943836429965E-2</v>
      </c>
      <c r="BP323" s="131">
        <f t="shared" ref="BP323" si="5107">H323/H343</f>
        <v>7.538315314244981E-2</v>
      </c>
      <c r="BQ323" s="132">
        <f t="shared" ref="BQ323" si="5108">I323/I343</f>
        <v>5.9272055757431344E-2</v>
      </c>
      <c r="BR323" s="129">
        <f t="shared" ref="BR323" si="5109">J323/J343</f>
        <v>3.6609405801182764E-2</v>
      </c>
      <c r="BS323" s="130">
        <f t="shared" ref="BS323" si="5110">K323/K343</f>
        <v>0.10548911376878259</v>
      </c>
      <c r="BT323" s="131">
        <f t="shared" ref="BT323" si="5111">L323/L343</f>
        <v>4.4823439379031375E-2</v>
      </c>
      <c r="BU323" s="129">
        <f t="shared" ref="BU323" si="5112">M323/M343</f>
        <v>0.10839498230942425</v>
      </c>
      <c r="BV323" s="133">
        <f t="shared" ref="BV323" si="5113">N323/N343</f>
        <v>6.9512700574338324E-2</v>
      </c>
      <c r="BW323" s="134">
        <f t="shared" ref="BW323" si="5114">O323/O343</f>
        <v>9.0379865929671885E-2</v>
      </c>
      <c r="BX323" s="129">
        <f t="shared" ref="BX323" si="5115">P323/P343</f>
        <v>8.2055906221821462E-2</v>
      </c>
      <c r="BY323" s="130">
        <f t="shared" ref="BY323" si="5116">Q323/Q343</f>
        <v>7.7834799608993158E-2</v>
      </c>
      <c r="BZ323" s="131">
        <f t="shared" ref="BZ323" si="5117">R323/R343</f>
        <v>7.7892007038992309E-2</v>
      </c>
      <c r="CA323" s="132">
        <f t="shared" ref="CA323" si="5118">S323/S343</f>
        <v>5.1188838671644726E-2</v>
      </c>
      <c r="CB323" s="129">
        <f t="shared" ref="CB323" si="5119">T323/T343</f>
        <v>4.1713641488162347E-2</v>
      </c>
      <c r="CC323" s="130">
        <f t="shared" ref="CC323" si="5120">U323/U343</f>
        <v>0.13518966908797417</v>
      </c>
      <c r="CD323" s="131">
        <f t="shared" ref="CD323" si="5121">V323/V343</f>
        <v>4.7586609575710391E-2</v>
      </c>
      <c r="CE323" s="132">
        <f t="shared" ref="CE323" si="5122">W323/W343</f>
        <v>7.4800854866912764E-2</v>
      </c>
      <c r="CF323" s="129">
        <f t="shared" ref="CF323" si="5123">X323/X343</f>
        <v>8.2870837537840567E-2</v>
      </c>
      <c r="CG323" s="130">
        <f t="shared" ref="CG323" si="5124">Y323/Y343</f>
        <v>0.1032663826333942</v>
      </c>
      <c r="CH323" s="131">
        <f t="shared" ref="CH323" si="5125">Z323/Z343</f>
        <v>7.601451666116793E-2</v>
      </c>
      <c r="CI323" s="129">
        <f t="shared" ref="CI323" si="5126">AA323/AA343</f>
        <v>5.0093375810172473E-2</v>
      </c>
      <c r="CJ323" s="135">
        <f t="shared" ref="CJ323" si="5127">AB323/AB343</f>
        <v>7.266890194048771E-2</v>
      </c>
      <c r="CK323" s="136">
        <f t="shared" ref="CK323" si="5128">AC323/AC343</f>
        <v>7.0713603513495218E-2</v>
      </c>
    </row>
    <row r="324" spans="1:89" ht="14" thickBot="1" x14ac:dyDescent="0.2">
      <c r="A324" s="137" t="s">
        <v>21</v>
      </c>
      <c r="B324" s="189">
        <v>1019</v>
      </c>
      <c r="C324" s="190">
        <v>619</v>
      </c>
      <c r="D324" s="191">
        <v>288</v>
      </c>
      <c r="E324" s="192">
        <v>358</v>
      </c>
      <c r="F324" s="189">
        <v>1248</v>
      </c>
      <c r="G324" s="193">
        <v>581</v>
      </c>
      <c r="H324" s="191">
        <v>1211</v>
      </c>
      <c r="I324" s="192">
        <v>955</v>
      </c>
      <c r="J324" s="189">
        <v>123</v>
      </c>
      <c r="K324" s="193">
        <v>404</v>
      </c>
      <c r="L324" s="191">
        <v>371</v>
      </c>
      <c r="M324" s="189">
        <v>1056</v>
      </c>
      <c r="N324" s="194">
        <v>992</v>
      </c>
      <c r="O324" s="195">
        <v>1412</v>
      </c>
      <c r="P324" s="189">
        <v>612</v>
      </c>
      <c r="Q324" s="193">
        <v>638</v>
      </c>
      <c r="R324" s="191">
        <v>848</v>
      </c>
      <c r="S324" s="192">
        <v>588</v>
      </c>
      <c r="T324" s="189">
        <v>126</v>
      </c>
      <c r="U324" s="193">
        <v>361</v>
      </c>
      <c r="V324" s="191">
        <v>445</v>
      </c>
      <c r="W324" s="192">
        <v>839</v>
      </c>
      <c r="X324" s="189">
        <v>544</v>
      </c>
      <c r="Y324" s="193">
        <v>465</v>
      </c>
      <c r="Z324" s="191">
        <v>1015</v>
      </c>
      <c r="AA324" s="189">
        <v>1050</v>
      </c>
      <c r="AB324" s="172">
        <f t="shared" si="5018"/>
        <v>8842</v>
      </c>
      <c r="AC324" s="173">
        <f t="shared" si="5019"/>
        <v>9326</v>
      </c>
      <c r="AE324" s="272" t="s">
        <v>85</v>
      </c>
      <c r="BI324" s="137" t="s">
        <v>21</v>
      </c>
      <c r="BJ324" s="129">
        <f>B324/B343</f>
        <v>8.2423360025883685E-2</v>
      </c>
      <c r="BK324" s="130">
        <f t="shared" ref="BK324" si="5129">C324/C343</f>
        <v>4.2592720016514138E-2</v>
      </c>
      <c r="BL324" s="131">
        <f t="shared" ref="BL324" si="5130">D324/D343</f>
        <v>5.9504132231404959E-2</v>
      </c>
      <c r="BM324" s="132">
        <f t="shared" ref="BM324" si="5131">E324/E343</f>
        <v>5.9636848242545393E-2</v>
      </c>
      <c r="BN324" s="129">
        <f t="shared" ref="BN324" si="5132">F324/F343</f>
        <v>8.9117395029991428E-2</v>
      </c>
      <c r="BO324" s="130">
        <f t="shared" ref="BO324" si="5133">G324/G343</f>
        <v>4.9291592432340714E-2</v>
      </c>
      <c r="BP324" s="131">
        <f t="shared" ref="BP324" si="5134">H324/H343</f>
        <v>7.193774503980041E-2</v>
      </c>
      <c r="BQ324" s="132">
        <f t="shared" ref="BQ324" si="5135">I324/I343</f>
        <v>5.688925954607732E-2</v>
      </c>
      <c r="BR324" s="129">
        <f t="shared" ref="BR324" si="5136">J324/J343</f>
        <v>3.4638130104196002E-2</v>
      </c>
      <c r="BS324" s="130">
        <f t="shared" ref="BS324" si="5137">K324/K343</f>
        <v>0.1238883777982214</v>
      </c>
      <c r="BT324" s="131">
        <f t="shared" ref="BT324" si="5138">L324/L343</f>
        <v>4.0559746364928394E-2</v>
      </c>
      <c r="BU324" s="129">
        <f t="shared" ref="BU324" si="5139">M324/M343</f>
        <v>0.11321968478610486</v>
      </c>
      <c r="BV324" s="133">
        <f t="shared" ref="BV324" si="5140">N324/N343</f>
        <v>5.8736455681212621E-2</v>
      </c>
      <c r="BW324" s="134">
        <f t="shared" ref="BW324" si="5141">O324/O343</f>
        <v>8.3029518993296483E-2</v>
      </c>
      <c r="BX324" s="129">
        <f t="shared" ref="BX324" si="5142">P324/P343</f>
        <v>6.8981064021641114E-2</v>
      </c>
      <c r="BY324" s="130">
        <f t="shared" ref="BY324" si="5143">Q324/Q343</f>
        <v>7.7956989247311828E-2</v>
      </c>
      <c r="BZ324" s="131">
        <f t="shared" ref="BZ324" si="5144">R324/R343</f>
        <v>7.8540335278318052E-2</v>
      </c>
      <c r="CA324" s="132">
        <f t="shared" ref="CA324" si="5145">S324/S343</f>
        <v>5.7771664374140302E-2</v>
      </c>
      <c r="CB324" s="129">
        <f t="shared" ref="CB324" si="5146">T324/T343</f>
        <v>4.7350620067643741E-2</v>
      </c>
      <c r="CC324" s="130">
        <f t="shared" ref="CC324" si="5147">U324/U343</f>
        <v>0.145682001614205</v>
      </c>
      <c r="CD324" s="131">
        <f t="shared" ref="CD324" si="5148">V324/V343</f>
        <v>4.3304787855196578E-2</v>
      </c>
      <c r="CE324" s="132">
        <f t="shared" ref="CE324" si="5149">W324/W343</f>
        <v>8.1503788614727027E-2</v>
      </c>
      <c r="CF324" s="129">
        <f t="shared" ref="CF324" si="5150">X324/X343</f>
        <v>6.8617558022199793E-2</v>
      </c>
      <c r="CG324" s="130">
        <f t="shared" ref="CG324" si="5151">Y324/Y343</f>
        <v>9.4339622641509441E-2</v>
      </c>
      <c r="CH324" s="131">
        <f t="shared" ref="CH324" si="5152">Z324/Z343</f>
        <v>6.6974595842956119E-2</v>
      </c>
      <c r="CI324" s="129">
        <f t="shared" ref="CI324" si="5153">AA324/AA343</f>
        <v>5.7673294518290674E-2</v>
      </c>
      <c r="CJ324" s="135">
        <f t="shared" ref="CJ324" si="5154">AB324/AB343</f>
        <v>6.6323124582761392E-2</v>
      </c>
      <c r="CK324" s="136">
        <f t="shared" ref="CK324" si="5155">AC324/AC343</f>
        <v>7.0134538590540932E-2</v>
      </c>
    </row>
    <row r="325" spans="1:89" ht="15" thickTop="1" thickBot="1" x14ac:dyDescent="0.2">
      <c r="A325" s="146" t="s">
        <v>22</v>
      </c>
      <c r="B325" s="196">
        <v>812</v>
      </c>
      <c r="C325" s="197">
        <v>917</v>
      </c>
      <c r="D325" s="198">
        <v>309</v>
      </c>
      <c r="E325" s="199">
        <v>277</v>
      </c>
      <c r="F325" s="196">
        <v>1280</v>
      </c>
      <c r="G325" s="200">
        <v>532</v>
      </c>
      <c r="H325" s="198">
        <v>1266</v>
      </c>
      <c r="I325" s="199">
        <v>874</v>
      </c>
      <c r="J325" s="196">
        <v>169</v>
      </c>
      <c r="K325" s="200">
        <v>390</v>
      </c>
      <c r="L325" s="198">
        <v>354</v>
      </c>
      <c r="M325" s="196">
        <v>1017</v>
      </c>
      <c r="N325" s="201">
        <v>996</v>
      </c>
      <c r="O325" s="202">
        <v>1350</v>
      </c>
      <c r="P325" s="196">
        <v>598</v>
      </c>
      <c r="Q325" s="200">
        <v>513</v>
      </c>
      <c r="R325" s="198">
        <v>788</v>
      </c>
      <c r="S325" s="199">
        <v>555</v>
      </c>
      <c r="T325" s="196">
        <v>112</v>
      </c>
      <c r="U325" s="200">
        <v>187</v>
      </c>
      <c r="V325" s="198">
        <v>434</v>
      </c>
      <c r="W325" s="199">
        <v>731</v>
      </c>
      <c r="X325" s="196">
        <v>446</v>
      </c>
      <c r="Y325" s="200">
        <v>346</v>
      </c>
      <c r="Z325" s="198">
        <v>944</v>
      </c>
      <c r="AA325" s="196">
        <v>1076</v>
      </c>
      <c r="AB325" s="172">
        <f t="shared" si="5018"/>
        <v>8508</v>
      </c>
      <c r="AC325" s="173">
        <f t="shared" si="5019"/>
        <v>8765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6.5679851168810158E-2</v>
      </c>
      <c r="BK325" s="130">
        <f t="shared" ref="BK325" si="5156">C325/C343</f>
        <v>6.3097777471960367E-2</v>
      </c>
      <c r="BL325" s="131">
        <f t="shared" ref="BL325" si="5157">D325/D343</f>
        <v>6.3842975206611571E-2</v>
      </c>
      <c r="BM325" s="132">
        <f t="shared" ref="BM325" si="5158">E325/E343</f>
        <v>4.6143594869232051E-2</v>
      </c>
      <c r="BN325" s="129">
        <f t="shared" ref="BN325" si="5159">F325/F343</f>
        <v>9.1402456441016855E-2</v>
      </c>
      <c r="BO325" s="130">
        <f t="shared" ref="BO325" si="5160">G325/G343</f>
        <v>4.5134470179010774E-2</v>
      </c>
      <c r="BP325" s="131">
        <f t="shared" ref="BP325" si="5161">H325/H343</f>
        <v>7.5204942378519657E-2</v>
      </c>
      <c r="BQ325" s="132">
        <f t="shared" ref="BQ325" si="5162">I325/I343</f>
        <v>5.2064097218085421E-2</v>
      </c>
      <c r="BR325" s="129">
        <f t="shared" ref="BR325" si="5163">J325/J343</f>
        <v>4.7592227541537593E-2</v>
      </c>
      <c r="BS325" s="130">
        <f t="shared" ref="BS325" si="5164">K325/K343</f>
        <v>0.11959521619135234</v>
      </c>
      <c r="BT325" s="131">
        <f t="shared" ref="BT325" si="5165">L325/L343</f>
        <v>3.8701213512627092E-2</v>
      </c>
      <c r="BU325" s="129">
        <f t="shared" ref="BU325" si="5166">M325/M343</f>
        <v>0.10903827597298167</v>
      </c>
      <c r="BV325" s="133">
        <f t="shared" ref="BV325" si="5167">N325/N343</f>
        <v>5.8973296228314286E-2</v>
      </c>
      <c r="BW325" s="134">
        <f t="shared" ref="BW325" si="5168">O325/O343</f>
        <v>7.9383746912854283E-2</v>
      </c>
      <c r="BX325" s="129">
        <f t="shared" ref="BX325" si="5169">P325/P343</f>
        <v>6.7403065825067623E-2</v>
      </c>
      <c r="BY325" s="130">
        <f t="shared" ref="BY325" si="5170">Q325/Q343</f>
        <v>6.2683284457478006E-2</v>
      </c>
      <c r="BZ325" s="131">
        <f t="shared" ref="BZ325" si="5171">R325/R343</f>
        <v>7.298323608409743E-2</v>
      </c>
      <c r="CA325" s="132">
        <f t="shared" ref="CA325" si="5172">S325/S343</f>
        <v>5.4529377087836513E-2</v>
      </c>
      <c r="CB325" s="129">
        <f t="shared" ref="CB325" si="5173">T325/T343</f>
        <v>4.208944006012777E-2</v>
      </c>
      <c r="CC325" s="130">
        <f t="shared" ref="CC325" si="5174">U325/U343</f>
        <v>7.5464083938660206E-2</v>
      </c>
      <c r="CD325" s="131">
        <f t="shared" ref="CD325" si="5175">V325/V343</f>
        <v>4.2234332425068119E-2</v>
      </c>
      <c r="CE325" s="132">
        <f t="shared" ref="CE325" si="5176">W325/W343</f>
        <v>7.1012240139887314E-2</v>
      </c>
      <c r="CF325" s="129">
        <f t="shared" ref="CF325" si="5177">X325/X343</f>
        <v>5.6256306760847627E-2</v>
      </c>
      <c r="CG325" s="130">
        <f t="shared" ref="CG325" si="5178">Y325/Y343</f>
        <v>7.0196794481639277E-2</v>
      </c>
      <c r="CH325" s="131">
        <f t="shared" ref="CH325" si="5179">Z325/Z343</f>
        <v>6.2289673375123721E-2</v>
      </c>
      <c r="CI325" s="129">
        <f t="shared" ref="CI325" si="5180">AA325/AA343</f>
        <v>5.910139514445787E-2</v>
      </c>
      <c r="CJ325" s="135">
        <f t="shared" ref="CJ325" si="5181">AB325/AB343</f>
        <v>6.3817817682666131E-2</v>
      </c>
      <c r="CK325" s="136">
        <f t="shared" ref="CK325" si="5182">AC325/AC343</f>
        <v>6.591563700901687E-2</v>
      </c>
    </row>
    <row r="326" spans="1:89" ht="15" thickTop="1" thickBot="1" x14ac:dyDescent="0.2">
      <c r="A326" s="137" t="s">
        <v>23</v>
      </c>
      <c r="B326" s="189">
        <v>784</v>
      </c>
      <c r="C326" s="190">
        <v>754</v>
      </c>
      <c r="D326" s="191">
        <v>290</v>
      </c>
      <c r="E326" s="192">
        <v>294</v>
      </c>
      <c r="F326" s="189">
        <v>1061</v>
      </c>
      <c r="G326" s="193">
        <v>379</v>
      </c>
      <c r="H326" s="191">
        <v>1027</v>
      </c>
      <c r="I326" s="192">
        <v>783</v>
      </c>
      <c r="J326" s="189">
        <v>188</v>
      </c>
      <c r="K326" s="193">
        <v>302</v>
      </c>
      <c r="L326" s="191">
        <v>346</v>
      </c>
      <c r="M326" s="189">
        <v>748</v>
      </c>
      <c r="N326" s="194">
        <v>783</v>
      </c>
      <c r="O326" s="195">
        <v>1214</v>
      </c>
      <c r="P326" s="189">
        <v>465</v>
      </c>
      <c r="Q326" s="193">
        <v>412</v>
      </c>
      <c r="R326" s="191">
        <v>760</v>
      </c>
      <c r="S326" s="192">
        <v>504</v>
      </c>
      <c r="T326" s="189">
        <v>111</v>
      </c>
      <c r="U326" s="193">
        <v>175</v>
      </c>
      <c r="V326" s="191">
        <v>335</v>
      </c>
      <c r="W326" s="192">
        <v>834</v>
      </c>
      <c r="X326" s="189">
        <v>395</v>
      </c>
      <c r="Y326" s="193">
        <v>304</v>
      </c>
      <c r="Z326" s="191">
        <v>883</v>
      </c>
      <c r="AA326" s="189">
        <v>1129</v>
      </c>
      <c r="AB326" s="172">
        <f t="shared" si="5018"/>
        <v>7428</v>
      </c>
      <c r="AC326" s="173">
        <f t="shared" si="5019"/>
        <v>7832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6.3415028714713259E-2</v>
      </c>
      <c r="BK326" s="130">
        <f t="shared" ref="BK326" si="5183">C326/C343</f>
        <v>5.1881923897337097E-2</v>
      </c>
      <c r="BL326" s="131">
        <f t="shared" ref="BL326" si="5184">D326/D343</f>
        <v>5.9917355371900828E-2</v>
      </c>
      <c r="BM326" s="132">
        <f t="shared" ref="BM326" si="5185">E326/E343</f>
        <v>4.8975512243878062E-2</v>
      </c>
      <c r="BN326" s="129">
        <f t="shared" ref="BN326" si="5186">F326/F343</f>
        <v>7.5764067409311631E-2</v>
      </c>
      <c r="BO326" s="130">
        <f t="shared" ref="BO326" si="5187">G326/G343</f>
        <v>3.2154068041062189E-2</v>
      </c>
      <c r="BP326" s="131">
        <f t="shared" ref="BP326" si="5188">H326/H343</f>
        <v>6.1007484852085063E-2</v>
      </c>
      <c r="BQ326" s="132">
        <f t="shared" ref="BQ326" si="5189">I326/I343</f>
        <v>4.664323583725502E-2</v>
      </c>
      <c r="BR326" s="129">
        <f t="shared" ref="BR326" si="5190">J326/J343</f>
        <v>5.294283300478738E-2</v>
      </c>
      <c r="BS326" s="130">
        <f t="shared" ref="BS326" si="5191">K326/K343</f>
        <v>9.2609628948175413E-2</v>
      </c>
      <c r="BT326" s="131">
        <f t="shared" ref="BT326" si="5192">L326/L343</f>
        <v>3.7826609817426478E-2</v>
      </c>
      <c r="BU326" s="129">
        <f t="shared" ref="BU326" si="5193">M326/M343</f>
        <v>8.0197276723490946E-2</v>
      </c>
      <c r="BV326" s="133">
        <f t="shared" ref="BV326" si="5194">N326/N343</f>
        <v>4.6361537095150687E-2</v>
      </c>
      <c r="BW326" s="134">
        <f t="shared" ref="BW326" si="5195">O326/O343</f>
        <v>7.1386569446077852E-2</v>
      </c>
      <c r="BX326" s="129">
        <f t="shared" ref="BX326" si="5196">P326/P343</f>
        <v>5.2412082957619475E-2</v>
      </c>
      <c r="BY326" s="130">
        <f t="shared" ref="BY326" si="5197">Q326/Q343</f>
        <v>5.0342130987292275E-2</v>
      </c>
      <c r="BZ326" s="131">
        <f t="shared" ref="BZ326" si="5198">R326/R343</f>
        <v>7.0389923126794485E-2</v>
      </c>
      <c r="CA326" s="132">
        <f t="shared" ref="CA326" si="5199">S326/S343</f>
        <v>4.951856946354883E-2</v>
      </c>
      <c r="CB326" s="129">
        <f t="shared" ref="CB326" si="5200">T326/T343</f>
        <v>4.1713641488162347E-2</v>
      </c>
      <c r="CC326" s="130">
        <f t="shared" ref="CC326" si="5201">U326/U343</f>
        <v>7.0621468926553674E-2</v>
      </c>
      <c r="CD326" s="131">
        <f t="shared" ref="CD326" si="5202">V326/V343</f>
        <v>3.2600233553912027E-2</v>
      </c>
      <c r="CE326" s="132">
        <f t="shared" ref="CE326" si="5203">W326/W343</f>
        <v>8.1018068777928887E-2</v>
      </c>
      <c r="CF326" s="129">
        <f t="shared" ref="CF326" si="5204">X326/X343</f>
        <v>4.9823410696266397E-2</v>
      </c>
      <c r="CG326" s="130">
        <f t="shared" ref="CG326" si="5205">Y326/Y343</f>
        <v>6.1675796307567456E-2</v>
      </c>
      <c r="CH326" s="131">
        <f t="shared" ref="CH326" si="5206">Z326/Z343</f>
        <v>5.8264599142197296E-2</v>
      </c>
      <c r="CI326" s="129">
        <f t="shared" ref="CI326" si="5207">AA326/AA343</f>
        <v>6.201252334395254E-2</v>
      </c>
      <c r="CJ326" s="135">
        <f t="shared" ref="CJ326" si="5208">AB326/AB343</f>
        <v>5.5716825311100608E-2</v>
      </c>
      <c r="CK326" s="136">
        <f t="shared" ref="CK326" si="5209">AC326/AC343</f>
        <v>5.8899175020492883E-2</v>
      </c>
    </row>
    <row r="327" spans="1:89" ht="14" thickTop="1" x14ac:dyDescent="0.15">
      <c r="A327" s="146" t="s">
        <v>24</v>
      </c>
      <c r="B327" s="203">
        <v>696</v>
      </c>
      <c r="C327" s="197">
        <v>639</v>
      </c>
      <c r="D327" s="198">
        <v>281</v>
      </c>
      <c r="E327" s="199">
        <v>276</v>
      </c>
      <c r="F327" s="196">
        <v>874</v>
      </c>
      <c r="G327" s="200">
        <v>345</v>
      </c>
      <c r="H327" s="198">
        <v>1088</v>
      </c>
      <c r="I327" s="199">
        <v>735</v>
      </c>
      <c r="J327" s="196">
        <v>202</v>
      </c>
      <c r="K327" s="200">
        <v>266</v>
      </c>
      <c r="L327" s="198">
        <v>397</v>
      </c>
      <c r="M327" s="196">
        <v>671</v>
      </c>
      <c r="N327" s="201">
        <v>790</v>
      </c>
      <c r="O327" s="204">
        <v>974</v>
      </c>
      <c r="P327" s="196">
        <v>480</v>
      </c>
      <c r="Q327" s="200">
        <v>392</v>
      </c>
      <c r="R327" s="198">
        <v>673</v>
      </c>
      <c r="S327" s="199">
        <v>546</v>
      </c>
      <c r="T327" s="196">
        <v>153</v>
      </c>
      <c r="U327" s="200">
        <v>159</v>
      </c>
      <c r="V327" s="198">
        <v>431</v>
      </c>
      <c r="W327" s="205">
        <v>790</v>
      </c>
      <c r="X327" s="196">
        <v>369</v>
      </c>
      <c r="Y327" s="200">
        <v>288</v>
      </c>
      <c r="Z327" s="198">
        <v>893</v>
      </c>
      <c r="AA327" s="196">
        <v>991</v>
      </c>
      <c r="AB327" s="172">
        <f t="shared" si="5018"/>
        <v>7327</v>
      </c>
      <c r="AC327" s="173">
        <f t="shared" si="5019"/>
        <v>7072</v>
      </c>
      <c r="AE327" s="275" t="str">
        <f>$AE$17</f>
        <v>17:00 - 17:59</v>
      </c>
      <c r="AF327" s="126">
        <f t="shared" ref="AF327:AU328" si="5210">SUMIF($A$9:$A$32,$AE327,B$319:B$342)</f>
        <v>724</v>
      </c>
      <c r="AG327" s="186">
        <f t="shared" si="5210"/>
        <v>1129</v>
      </c>
      <c r="AH327" s="127">
        <f t="shared" si="5210"/>
        <v>428</v>
      </c>
      <c r="AI327" s="180">
        <f t="shared" si="5210"/>
        <v>477</v>
      </c>
      <c r="AJ327" s="126">
        <f t="shared" si="5210"/>
        <v>831</v>
      </c>
      <c r="AK327" s="128">
        <f t="shared" si="5210"/>
        <v>1069</v>
      </c>
      <c r="AL327" s="127">
        <f t="shared" si="5210"/>
        <v>1149</v>
      </c>
      <c r="AM327" s="180">
        <f t="shared" si="5210"/>
        <v>1472</v>
      </c>
      <c r="AN327" s="126">
        <f t="shared" si="5210"/>
        <v>398</v>
      </c>
      <c r="AO327" s="128">
        <f t="shared" si="5210"/>
        <v>93</v>
      </c>
      <c r="AP327" s="127">
        <f t="shared" si="5210"/>
        <v>938</v>
      </c>
      <c r="AQ327" s="126">
        <f t="shared" si="5210"/>
        <v>389</v>
      </c>
      <c r="AR327" s="179">
        <f t="shared" si="5210"/>
        <v>1344</v>
      </c>
      <c r="AS327" s="181">
        <f t="shared" si="5210"/>
        <v>999</v>
      </c>
      <c r="AT327" s="126">
        <f t="shared" si="5210"/>
        <v>763</v>
      </c>
      <c r="AU327" s="128">
        <f t="shared" si="5210"/>
        <v>534</v>
      </c>
      <c r="AV327" s="127">
        <f t="shared" ref="AP327:BE328" si="5211">SUMIF($A$9:$A$32,$AE327,R$319:R$342)</f>
        <v>669</v>
      </c>
      <c r="AW327" s="180">
        <f t="shared" si="5211"/>
        <v>868</v>
      </c>
      <c r="AX327" s="126">
        <f t="shared" si="5211"/>
        <v>355</v>
      </c>
      <c r="AY327" s="128">
        <f t="shared" si="5211"/>
        <v>63</v>
      </c>
      <c r="AZ327" s="127">
        <f t="shared" si="5211"/>
        <v>1005</v>
      </c>
      <c r="BA327" s="180">
        <f t="shared" si="5211"/>
        <v>595</v>
      </c>
      <c r="BB327" s="126">
        <f t="shared" si="5211"/>
        <v>841</v>
      </c>
      <c r="BC327" s="128">
        <f t="shared" si="5211"/>
        <v>288</v>
      </c>
      <c r="BD327" s="184">
        <f t="shared" si="5211"/>
        <v>1132</v>
      </c>
      <c r="BE327" s="185">
        <f t="shared" si="5211"/>
        <v>1422</v>
      </c>
      <c r="BF327" s="170">
        <f>AF327+AH327+AJ327+AL327+AN327+AP327+AR327+AT327+AV327+AX327+AZ327+BB327+BD327</f>
        <v>10577</v>
      </c>
      <c r="BG327" s="171">
        <f>AG327+AI327+AK327+AM327+AO327+AQ327+AS327+AU327+AW327+AY327+BA327+BC327+BE327</f>
        <v>9398</v>
      </c>
      <c r="BI327" s="146" t="s">
        <v>24</v>
      </c>
      <c r="BJ327" s="129">
        <f>B327/B343</f>
        <v>5.6297015287551565E-2</v>
      </c>
      <c r="BK327" s="130">
        <f t="shared" ref="BK327" si="5212">C327/C343</f>
        <v>4.3968898369228654E-2</v>
      </c>
      <c r="BL327" s="131">
        <f t="shared" ref="BL327" si="5213">D327/D343</f>
        <v>5.8057851239669424E-2</v>
      </c>
      <c r="BM327" s="132">
        <f t="shared" ref="BM327" si="5214">E327/E343</f>
        <v>4.5977011494252873E-2</v>
      </c>
      <c r="BN327" s="129">
        <f t="shared" ref="BN327" si="5215">F327/F343</f>
        <v>6.2410739788631819E-2</v>
      </c>
      <c r="BO327" s="130">
        <f t="shared" ref="BO327" si="5216">G327/G343</f>
        <v>2.9269534232629169E-2</v>
      </c>
      <c r="BP327" s="131">
        <f t="shared" ref="BP327" si="5217">H327/H343</f>
        <v>6.4631103718664609E-2</v>
      </c>
      <c r="BQ327" s="132">
        <f t="shared" ref="BQ327" si="5218">I327/I343</f>
        <v>4.3783880383630187E-2</v>
      </c>
      <c r="BR327" s="129">
        <f t="shared" ref="BR327" si="5219">J327/J343</f>
        <v>5.688538439876091E-2</v>
      </c>
      <c r="BS327" s="130">
        <f t="shared" ref="BS327" si="5220">K327/K343</f>
        <v>8.1570070530512115E-2</v>
      </c>
      <c r="BT327" s="131">
        <f t="shared" ref="BT327" si="5221">L327/L343</f>
        <v>4.3402208374330384E-2</v>
      </c>
      <c r="BU327" s="129">
        <f t="shared" ref="BU327" si="5222">M327/M343</f>
        <v>7.1941674707837466E-2</v>
      </c>
      <c r="BV327" s="133">
        <f t="shared" ref="BV327" si="5223">N327/N343</f>
        <v>4.6776008052578602E-2</v>
      </c>
      <c r="BW327" s="134">
        <f t="shared" ref="BW327" si="5224">O327/O343</f>
        <v>5.7273903328237091E-2</v>
      </c>
      <c r="BX327" s="129">
        <f t="shared" ref="BX327" si="5225">P327/P343</f>
        <v>5.4102795311091072E-2</v>
      </c>
      <c r="BY327" s="130">
        <f t="shared" ref="BY327" si="5226">Q327/Q343</f>
        <v>4.7898338220918865E-2</v>
      </c>
      <c r="BZ327" s="131">
        <f t="shared" ref="BZ327" si="5227">R327/R343</f>
        <v>6.2332129295174586E-2</v>
      </c>
      <c r="CA327" s="132">
        <f t="shared" ref="CA327" si="5228">S327/S343</f>
        <v>5.364511691884457E-2</v>
      </c>
      <c r="CB327" s="129">
        <f t="shared" ref="CB327" si="5229">T327/T343</f>
        <v>5.749718151071026E-2</v>
      </c>
      <c r="CC327" s="130">
        <f t="shared" ref="CC327" si="5230">U327/U343</f>
        <v>6.4164648910411626E-2</v>
      </c>
      <c r="CD327" s="131">
        <f t="shared" ref="CD327" si="5231">V327/V343</f>
        <v>4.1942390035033084E-2</v>
      </c>
      <c r="CE327" s="132">
        <f t="shared" ref="CE327" si="5232">W327/W343</f>
        <v>7.6743734214105311E-2</v>
      </c>
      <c r="CF327" s="129">
        <f t="shared" ref="CF327" si="5233">X327/X343</f>
        <v>4.6543895055499496E-2</v>
      </c>
      <c r="CG327" s="130">
        <f t="shared" ref="CG327" si="5234">Y327/Y343</f>
        <v>5.8429701765063909E-2</v>
      </c>
      <c r="CH327" s="131">
        <f t="shared" ref="CH327" si="5235">Z327/Z343</f>
        <v>5.8924447377103263E-2</v>
      </c>
      <c r="CI327" s="129">
        <f t="shared" ref="CI327" si="5236">AA327/AA343</f>
        <v>5.4432604635834339E-2</v>
      </c>
      <c r="CJ327" s="135">
        <f t="shared" ref="CJ327" si="5237">AB327/AB343</f>
        <v>5.4959232505981982E-2</v>
      </c>
      <c r="CK327" s="136">
        <f t="shared" ref="CK327" si="5238">AC327/AC343</f>
        <v>5.318372902769735E-2</v>
      </c>
    </row>
    <row r="328" spans="1:89" x14ac:dyDescent="0.15">
      <c r="A328" s="137" t="s">
        <v>25</v>
      </c>
      <c r="B328" s="206">
        <v>772</v>
      </c>
      <c r="C328" s="190">
        <v>934</v>
      </c>
      <c r="D328" s="191">
        <v>311</v>
      </c>
      <c r="E328" s="192">
        <v>338</v>
      </c>
      <c r="F328" s="189">
        <v>914</v>
      </c>
      <c r="G328" s="193">
        <v>429</v>
      </c>
      <c r="H328" s="191">
        <v>974</v>
      </c>
      <c r="I328" s="192">
        <v>955</v>
      </c>
      <c r="J328" s="189">
        <v>174</v>
      </c>
      <c r="K328" s="190">
        <v>229</v>
      </c>
      <c r="L328" s="191">
        <v>441</v>
      </c>
      <c r="M328" s="189">
        <v>768</v>
      </c>
      <c r="N328" s="194">
        <v>807</v>
      </c>
      <c r="O328" s="207">
        <v>1030</v>
      </c>
      <c r="P328" s="189">
        <v>416</v>
      </c>
      <c r="Q328" s="190">
        <v>390</v>
      </c>
      <c r="R328" s="191">
        <v>729</v>
      </c>
      <c r="S328" s="192">
        <v>514</v>
      </c>
      <c r="T328" s="198">
        <v>122</v>
      </c>
      <c r="U328" s="189">
        <v>150</v>
      </c>
      <c r="V328" s="191">
        <v>459</v>
      </c>
      <c r="W328" s="208">
        <v>698</v>
      </c>
      <c r="X328" s="189">
        <v>331</v>
      </c>
      <c r="Y328" s="193">
        <v>229</v>
      </c>
      <c r="Z328" s="191">
        <v>999</v>
      </c>
      <c r="AA328" s="189">
        <v>1267</v>
      </c>
      <c r="AB328" s="172">
        <f t="shared" si="5018"/>
        <v>7449</v>
      </c>
      <c r="AC328" s="173">
        <f t="shared" si="5019"/>
        <v>7931</v>
      </c>
      <c r="AE328" s="277" t="str">
        <f>$AE$18</f>
        <v>18:00 - 18:59</v>
      </c>
      <c r="AF328" s="126">
        <f t="shared" si="5210"/>
        <v>711</v>
      </c>
      <c r="AG328" s="190">
        <f t="shared" si="5210"/>
        <v>1436</v>
      </c>
      <c r="AH328" s="191">
        <f t="shared" si="5210"/>
        <v>328</v>
      </c>
      <c r="AI328" s="192">
        <f t="shared" si="5210"/>
        <v>468</v>
      </c>
      <c r="AJ328" s="278">
        <f t="shared" si="5210"/>
        <v>660</v>
      </c>
      <c r="AK328" s="193">
        <f t="shared" si="5210"/>
        <v>942</v>
      </c>
      <c r="AL328" s="191">
        <f t="shared" si="5210"/>
        <v>1082</v>
      </c>
      <c r="AM328" s="192">
        <f t="shared" si="5210"/>
        <v>1240</v>
      </c>
      <c r="AN328" s="278">
        <f t="shared" si="5210"/>
        <v>300</v>
      </c>
      <c r="AO328" s="193">
        <f t="shared" si="5210"/>
        <v>82</v>
      </c>
      <c r="AP328" s="191">
        <f t="shared" si="5211"/>
        <v>755</v>
      </c>
      <c r="AQ328" s="278">
        <f t="shared" si="5211"/>
        <v>288</v>
      </c>
      <c r="AR328" s="194">
        <f t="shared" si="5211"/>
        <v>1378</v>
      </c>
      <c r="AS328" s="195">
        <f t="shared" si="5211"/>
        <v>890</v>
      </c>
      <c r="AT328" s="278">
        <f t="shared" si="5211"/>
        <v>683</v>
      </c>
      <c r="AU328" s="193">
        <f t="shared" si="5211"/>
        <v>649</v>
      </c>
      <c r="AV328" s="191">
        <f t="shared" si="5211"/>
        <v>640</v>
      </c>
      <c r="AW328" s="192">
        <f t="shared" si="5211"/>
        <v>858</v>
      </c>
      <c r="AX328" s="278">
        <f t="shared" si="5211"/>
        <v>291</v>
      </c>
      <c r="AY328" s="193">
        <f t="shared" si="5211"/>
        <v>67</v>
      </c>
      <c r="AZ328" s="191">
        <f t="shared" si="5211"/>
        <v>1019</v>
      </c>
      <c r="BA328" s="192">
        <f t="shared" si="5211"/>
        <v>617</v>
      </c>
      <c r="BB328" s="278">
        <f t="shared" si="5211"/>
        <v>708</v>
      </c>
      <c r="BC328" s="193">
        <f t="shared" si="5211"/>
        <v>277</v>
      </c>
      <c r="BD328" s="191">
        <f t="shared" si="5211"/>
        <v>935</v>
      </c>
      <c r="BE328" s="278">
        <f t="shared" si="5211"/>
        <v>1599</v>
      </c>
      <c r="BF328" s="172">
        <f>SUM(AF328,AH328,AJ328,AL328,AN328,AP328,AR328,AT328,AV328,AX328,AZ328,BB328,BD328)</f>
        <v>9490</v>
      </c>
      <c r="BG328" s="173">
        <f>SUM(AG328,AI328,AK328,AM328,AO328,AQ328,AS328,AU328,AW328,AY328,BA328,BC328,BE328)</f>
        <v>9413</v>
      </c>
      <c r="BI328" s="137" t="s">
        <v>25</v>
      </c>
      <c r="BJ328" s="129">
        <f>B328/B343</f>
        <v>6.2444390520100299E-2</v>
      </c>
      <c r="BK328" s="130">
        <f t="shared" ref="BK328" si="5239">C328/C343</f>
        <v>6.4267529071767707E-2</v>
      </c>
      <c r="BL328" s="131">
        <f t="shared" ref="BL328" si="5240">D328/D343</f>
        <v>6.425619834710744E-2</v>
      </c>
      <c r="BM328" s="132">
        <f t="shared" ref="BM328" si="5241">E328/E343</f>
        <v>5.6305180742961855E-2</v>
      </c>
      <c r="BN328" s="129">
        <f t="shared" ref="BN328" si="5242">F328/F343</f>
        <v>6.52670665524136E-2</v>
      </c>
      <c r="BO328" s="130">
        <f t="shared" ref="BO328" si="5243">G328/G343</f>
        <v>3.6396029524051923E-2</v>
      </c>
      <c r="BP328" s="131">
        <f t="shared" ref="BP328" si="5244">H328/H343</f>
        <v>5.7859094689319233E-2</v>
      </c>
      <c r="BQ328" s="132">
        <f t="shared" ref="BQ328" si="5245">I328/I343</f>
        <v>5.688925954607732E-2</v>
      </c>
      <c r="BR328" s="129">
        <f t="shared" ref="BR328" si="5246">J328/J343</f>
        <v>4.9000281610813858E-2</v>
      </c>
      <c r="BS328" s="130">
        <f t="shared" ref="BS328" si="5247">K328/K343</f>
        <v>7.0223857712358173E-2</v>
      </c>
      <c r="BT328" s="131">
        <f t="shared" ref="BT328" si="5248">L328/L343</f>
        <v>4.821252869793375E-2</v>
      </c>
      <c r="BU328" s="129">
        <f t="shared" ref="BU328" si="5249">M328/M343</f>
        <v>8.2341588935348986E-2</v>
      </c>
      <c r="BV328" s="133">
        <f t="shared" ref="BV328" si="5250">N328/N343</f>
        <v>4.7782580377760675E-2</v>
      </c>
      <c r="BW328" s="134">
        <f t="shared" ref="BW328" si="5251">O328/O343</f>
        <v>6.0566858755733269E-2</v>
      </c>
      <c r="BX328" s="129">
        <f t="shared" ref="BX328" si="5252">P328/P343</f>
        <v>4.6889089269612265E-2</v>
      </c>
      <c r="BY328" s="130">
        <f t="shared" ref="BY328" si="5253">Q328/Q343</f>
        <v>4.7653958944281524E-2</v>
      </c>
      <c r="BZ328" s="131">
        <f t="shared" ref="BZ328" si="5254">R328/R343</f>
        <v>6.7518755209780498E-2</v>
      </c>
      <c r="CA328" s="132">
        <f t="shared" ref="CA328" si="5255">S328/S343</f>
        <v>5.050108076242877E-2</v>
      </c>
      <c r="CB328" s="129">
        <f t="shared" ref="CB328" si="5256">T328/T343</f>
        <v>4.5847425779782035E-2</v>
      </c>
      <c r="CC328" s="130">
        <f t="shared" ref="CC328" si="5257">U328/U343</f>
        <v>6.0532687651331719E-2</v>
      </c>
      <c r="CD328" s="131">
        <f t="shared" ref="CD328" si="5258">V328/V343</f>
        <v>4.4667185675360065E-2</v>
      </c>
      <c r="CE328" s="132">
        <f t="shared" ref="CE328" si="5259">W328/W343</f>
        <v>6.7806489217019622E-2</v>
      </c>
      <c r="CF328" s="129">
        <f t="shared" ref="CF328" si="5260">X328/X343</f>
        <v>4.1750756811301713E-2</v>
      </c>
      <c r="CG328" s="130">
        <f t="shared" ref="CG328" si="5261">Y328/Y343</f>
        <v>4.6459728139582067E-2</v>
      </c>
      <c r="CH328" s="131">
        <f t="shared" ref="CH328" si="5262">Z328/Z343</f>
        <v>6.5918838667106572E-2</v>
      </c>
      <c r="CI328" s="129">
        <f t="shared" ref="CI328" si="5263">AA328/AA343</f>
        <v>6.9592442052070741E-2</v>
      </c>
      <c r="CJ328" s="135">
        <f t="shared" ref="CJ328" si="5264">AB328/AB343</f>
        <v>5.5874344607214382E-2</v>
      </c>
      <c r="CK328" s="136">
        <f t="shared" ref="CK328" si="5265">AC328/AC343</f>
        <v>5.9643687064291247E-2</v>
      </c>
    </row>
    <row r="329" spans="1:89" ht="14" thickBot="1" x14ac:dyDescent="0.2">
      <c r="A329" s="146" t="s">
        <v>26</v>
      </c>
      <c r="B329" s="203">
        <v>615</v>
      </c>
      <c r="C329" s="197">
        <v>695</v>
      </c>
      <c r="D329" s="198">
        <v>263</v>
      </c>
      <c r="E329" s="199">
        <v>334</v>
      </c>
      <c r="F329" s="196">
        <v>722</v>
      </c>
      <c r="G329" s="200">
        <v>414</v>
      </c>
      <c r="H329" s="198">
        <v>888</v>
      </c>
      <c r="I329" s="199">
        <v>809</v>
      </c>
      <c r="J329" s="196">
        <v>227</v>
      </c>
      <c r="K329" s="197">
        <v>194</v>
      </c>
      <c r="L329" s="198">
        <v>417</v>
      </c>
      <c r="M329" s="196">
        <v>519</v>
      </c>
      <c r="N329" s="201">
        <v>823</v>
      </c>
      <c r="O329" s="204">
        <v>887</v>
      </c>
      <c r="P329" s="196">
        <v>419</v>
      </c>
      <c r="Q329" s="197">
        <v>373</v>
      </c>
      <c r="R329" s="198">
        <v>587</v>
      </c>
      <c r="S329" s="199">
        <v>516</v>
      </c>
      <c r="T329" s="196">
        <v>116</v>
      </c>
      <c r="U329" s="200">
        <v>127</v>
      </c>
      <c r="V329" s="198">
        <v>487</v>
      </c>
      <c r="W329" s="205">
        <v>596</v>
      </c>
      <c r="X329" s="196">
        <v>356</v>
      </c>
      <c r="Y329" s="200">
        <v>224</v>
      </c>
      <c r="Z329" s="198">
        <v>872</v>
      </c>
      <c r="AA329" s="196">
        <v>1088</v>
      </c>
      <c r="AB329" s="172">
        <f t="shared" si="5018"/>
        <v>6792</v>
      </c>
      <c r="AC329" s="173">
        <f t="shared" si="5019"/>
        <v>6776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4.9745207473914095E-2</v>
      </c>
      <c r="BK329" s="130">
        <f t="shared" ref="BK329" si="5266">C329/C343</f>
        <v>4.7822197756829284E-2</v>
      </c>
      <c r="BL329" s="131">
        <f t="shared" ref="BL329" si="5267">D329/D343</f>
        <v>5.4338842975206608E-2</v>
      </c>
      <c r="BM329" s="132">
        <f t="shared" ref="BM329" si="5268">E329/E343</f>
        <v>5.5638847243045145E-2</v>
      </c>
      <c r="BN329" s="129">
        <f t="shared" ref="BN329" si="5269">F329/F343</f>
        <v>5.1556698086261066E-2</v>
      </c>
      <c r="BO329" s="130">
        <f t="shared" ref="BO329" si="5270">G329/G343</f>
        <v>3.5123441079155E-2</v>
      </c>
      <c r="BP329" s="131">
        <f t="shared" ref="BP329" si="5271">H329/H343</f>
        <v>5.2750386123321849E-2</v>
      </c>
      <c r="BQ329" s="132">
        <f t="shared" ref="BQ329" si="5272">I329/I343</f>
        <v>4.8192053374635134E-2</v>
      </c>
      <c r="BR329" s="129">
        <f t="shared" ref="BR329" si="5273">J329/J343</f>
        <v>6.392565474514221E-2</v>
      </c>
      <c r="BS329" s="130">
        <f t="shared" ref="BS329" si="5274">K329/K343</f>
        <v>5.9490953695185526E-2</v>
      </c>
      <c r="BT329" s="131">
        <f t="shared" ref="BT329" si="5275">L329/L343</f>
        <v>4.5588717612331915E-2</v>
      </c>
      <c r="BU329" s="129">
        <f t="shared" ref="BU329" si="5276">M329/M343</f>
        <v>5.5644901897716308E-2</v>
      </c>
      <c r="BV329" s="133">
        <f t="shared" ref="BV329" si="5277">N329/N343</f>
        <v>4.8729942566167327E-2</v>
      </c>
      <c r="BW329" s="134">
        <f t="shared" ref="BW329" si="5278">O329/O343</f>
        <v>5.2158061860519814E-2</v>
      </c>
      <c r="BX329" s="129">
        <f t="shared" ref="BX329" si="5279">P329/P343</f>
        <v>4.7227231740306581E-2</v>
      </c>
      <c r="BY329" s="130">
        <f t="shared" ref="BY329" si="5280">Q329/Q343</f>
        <v>4.5576735092864126E-2</v>
      </c>
      <c r="BZ329" s="131">
        <f t="shared" ref="BZ329" si="5281">R329/R343</f>
        <v>5.436695378345837E-2</v>
      </c>
      <c r="CA329" s="132">
        <f t="shared" ref="CA329" si="5282">S329/S343</f>
        <v>5.0697583022204756E-2</v>
      </c>
      <c r="CB329" s="129">
        <f t="shared" ref="CB329" si="5283">T329/T343</f>
        <v>4.3592634347989476E-2</v>
      </c>
      <c r="CC329" s="130">
        <f t="shared" ref="CC329" si="5284">U329/U343</f>
        <v>5.1251008878127523E-2</v>
      </c>
      <c r="CD329" s="131">
        <f t="shared" ref="CD329" si="5285">V329/V343</f>
        <v>4.7391981315687039E-2</v>
      </c>
      <c r="CE329" s="132">
        <f t="shared" ref="CE329" si="5286">W329/W343</f>
        <v>5.7897804546337674E-2</v>
      </c>
      <c r="CF329" s="129">
        <f t="shared" ref="CF329" si="5287">X329/X343</f>
        <v>4.4904137235116041E-2</v>
      </c>
      <c r="CG329" s="130">
        <f t="shared" ref="CG329" si="5288">Y329/Y343</f>
        <v>4.5445323595049707E-2</v>
      </c>
      <c r="CH329" s="131">
        <f t="shared" ref="CH329" si="5289">Z329/Z343</f>
        <v>5.7538766083800728E-2</v>
      </c>
      <c r="CI329" s="129">
        <f t="shared" ref="CI329" si="5290">AA329/AA343</f>
        <v>5.9760518510381194E-2</v>
      </c>
      <c r="CJ329" s="135">
        <f t="shared" ref="CJ329" si="5291">AB329/AB343</f>
        <v>5.0946240914512025E-2</v>
      </c>
      <c r="CK329" s="136">
        <f t="shared" ref="CK329" si="5292">AC329/AC343</f>
        <v>5.095771321997699E-2</v>
      </c>
    </row>
    <row r="330" spans="1:89" ht="15" thickTop="1" thickBot="1" x14ac:dyDescent="0.2">
      <c r="A330" s="137" t="s">
        <v>27</v>
      </c>
      <c r="B330" s="206">
        <v>528</v>
      </c>
      <c r="C330" s="190">
        <v>862</v>
      </c>
      <c r="D330" s="191">
        <v>271</v>
      </c>
      <c r="E330" s="192">
        <v>375</v>
      </c>
      <c r="F330" s="189">
        <v>607</v>
      </c>
      <c r="G330" s="193">
        <v>514</v>
      </c>
      <c r="H330" s="191">
        <v>852</v>
      </c>
      <c r="I330" s="192">
        <v>1066</v>
      </c>
      <c r="J330" s="189">
        <v>257</v>
      </c>
      <c r="K330" s="190">
        <v>208</v>
      </c>
      <c r="L330" s="191">
        <v>485</v>
      </c>
      <c r="M330" s="189">
        <v>451</v>
      </c>
      <c r="N330" s="194">
        <v>903</v>
      </c>
      <c r="O330" s="207">
        <v>854</v>
      </c>
      <c r="P330" s="189">
        <v>509</v>
      </c>
      <c r="Q330" s="190">
        <v>351</v>
      </c>
      <c r="R330" s="191">
        <v>580</v>
      </c>
      <c r="S330" s="192">
        <v>629</v>
      </c>
      <c r="T330" s="189">
        <v>120</v>
      </c>
      <c r="U330" s="193">
        <v>117</v>
      </c>
      <c r="V330" s="191">
        <v>617</v>
      </c>
      <c r="W330" s="208">
        <v>544</v>
      </c>
      <c r="X330" s="189">
        <v>386</v>
      </c>
      <c r="Y330" s="193">
        <v>226</v>
      </c>
      <c r="Z330" s="191">
        <v>907</v>
      </c>
      <c r="AA330" s="189">
        <v>1124</v>
      </c>
      <c r="AB330" s="172">
        <f t="shared" si="5018"/>
        <v>7022</v>
      </c>
      <c r="AC330" s="173">
        <f t="shared" si="5019"/>
        <v>7321</v>
      </c>
      <c r="AE330" s="269" t="s">
        <v>13</v>
      </c>
      <c r="AF330" s="20">
        <f t="shared" ref="AF330:BG330" si="5293">SUM(AF327:AF329)</f>
        <v>1435</v>
      </c>
      <c r="AG330" s="21">
        <f t="shared" si="5293"/>
        <v>2565</v>
      </c>
      <c r="AH330" s="20">
        <f t="shared" si="5293"/>
        <v>756</v>
      </c>
      <c r="AI330" s="21">
        <f t="shared" si="5293"/>
        <v>945</v>
      </c>
      <c r="AJ330" s="20">
        <f t="shared" si="5293"/>
        <v>1491</v>
      </c>
      <c r="AK330" s="21">
        <f t="shared" si="5293"/>
        <v>2011</v>
      </c>
      <c r="AL330" s="20">
        <f t="shared" si="5293"/>
        <v>2231</v>
      </c>
      <c r="AM330" s="21">
        <f t="shared" si="5293"/>
        <v>2712</v>
      </c>
      <c r="AN330" s="20">
        <f t="shared" si="5293"/>
        <v>698</v>
      </c>
      <c r="AO330" s="21">
        <f t="shared" si="5293"/>
        <v>175</v>
      </c>
      <c r="AP330" s="20">
        <f t="shared" si="5293"/>
        <v>1693</v>
      </c>
      <c r="AQ330" s="21">
        <f t="shared" si="5293"/>
        <v>677</v>
      </c>
      <c r="AR330" s="20">
        <f t="shared" si="5293"/>
        <v>2722</v>
      </c>
      <c r="AS330" s="21">
        <f t="shared" si="5293"/>
        <v>1889</v>
      </c>
      <c r="AT330" s="20">
        <f t="shared" si="5293"/>
        <v>1446</v>
      </c>
      <c r="AU330" s="21">
        <f t="shared" si="5293"/>
        <v>1183</v>
      </c>
      <c r="AV330" s="20">
        <f t="shared" si="5293"/>
        <v>1309</v>
      </c>
      <c r="AW330" s="21">
        <f t="shared" si="5293"/>
        <v>1726</v>
      </c>
      <c r="AX330" s="20">
        <f t="shared" si="5293"/>
        <v>646</v>
      </c>
      <c r="AY330" s="21">
        <f t="shared" si="5293"/>
        <v>130</v>
      </c>
      <c r="AZ330" s="20">
        <f t="shared" si="5293"/>
        <v>2024</v>
      </c>
      <c r="BA330" s="21">
        <f t="shared" si="5293"/>
        <v>1212</v>
      </c>
      <c r="BB330" s="20">
        <f t="shared" si="5293"/>
        <v>1549</v>
      </c>
      <c r="BC330" s="21">
        <f t="shared" si="5293"/>
        <v>565</v>
      </c>
      <c r="BD330" s="20">
        <f t="shared" si="5293"/>
        <v>2067</v>
      </c>
      <c r="BE330" s="21">
        <f t="shared" si="5293"/>
        <v>3021</v>
      </c>
      <c r="BF330" s="174">
        <f t="shared" si="5293"/>
        <v>20067</v>
      </c>
      <c r="BG330" s="175">
        <f t="shared" si="5293"/>
        <v>18811</v>
      </c>
      <c r="BI330" s="137" t="s">
        <v>27</v>
      </c>
      <c r="BJ330" s="129">
        <f>B330/B343</f>
        <v>4.2708080562970152E-2</v>
      </c>
      <c r="BK330" s="130">
        <f t="shared" ref="BK330" si="5294">C330/C343</f>
        <v>5.9313287001995459E-2</v>
      </c>
      <c r="BL330" s="131">
        <f t="shared" ref="BL330" si="5295">D330/D343</f>
        <v>5.5991735537190085E-2</v>
      </c>
      <c r="BM330" s="132">
        <f t="shared" ref="BM330" si="5296">E330/E343</f>
        <v>6.2468765617191405E-2</v>
      </c>
      <c r="BN330" s="129">
        <f t="shared" ref="BN330" si="5297">F330/F343</f>
        <v>4.3344758640388462E-2</v>
      </c>
      <c r="BO330" s="130">
        <f t="shared" ref="BO330" si="5298">G330/G343</f>
        <v>4.3607364045134468E-2</v>
      </c>
      <c r="BP330" s="131">
        <f t="shared" ref="BP330" si="5299">H330/H343</f>
        <v>5.0611856956160155E-2</v>
      </c>
      <c r="BQ330" s="132">
        <f t="shared" ref="BQ330" si="5300">I330/I343</f>
        <v>6.3501519032584733E-2</v>
      </c>
      <c r="BR330" s="129">
        <f t="shared" ref="BR330" si="5301">J330/J343</f>
        <v>7.2373979160799781E-2</v>
      </c>
      <c r="BS330" s="130">
        <f t="shared" ref="BS330" si="5302">K330/K343</f>
        <v>6.3784115302054578E-2</v>
      </c>
      <c r="BT330" s="131">
        <f t="shared" ref="BT330" si="5303">L330/L343</f>
        <v>5.3022849021537116E-2</v>
      </c>
      <c r="BU330" s="129">
        <f t="shared" ref="BU330" si="5304">M330/M343</f>
        <v>4.8354240377398952E-2</v>
      </c>
      <c r="BV330" s="133">
        <f t="shared" ref="BV330" si="5305">N330/N343</f>
        <v>5.3466753508200605E-2</v>
      </c>
      <c r="BW330" s="134">
        <f t="shared" ref="BW330" si="5306">O330/O343</f>
        <v>5.0217570269316711E-2</v>
      </c>
      <c r="BX330" s="129">
        <f t="shared" ref="BX330" si="5307">P330/P343</f>
        <v>5.7371505861136159E-2</v>
      </c>
      <c r="BY330" s="130">
        <f t="shared" ref="BY330" si="5308">Q330/Q343</f>
        <v>4.2888563049853369E-2</v>
      </c>
      <c r="BZ330" s="131">
        <f t="shared" ref="BZ330" si="5309">R330/R343</f>
        <v>5.3718625544132627E-2</v>
      </c>
      <c r="CA330" s="132">
        <f t="shared" ref="CA330" si="5310">S330/S343</f>
        <v>6.1799960699548045E-2</v>
      </c>
      <c r="CB330" s="129">
        <f t="shared" ref="CB330" si="5311">T330/T343</f>
        <v>4.5095828635851182E-2</v>
      </c>
      <c r="CC330" s="130">
        <f t="shared" ref="CC330" si="5312">U330/U343</f>
        <v>4.7215496368038741E-2</v>
      </c>
      <c r="CD330" s="131">
        <f t="shared" ref="CD330" si="5313">V330/V343</f>
        <v>6.0042818217205141E-2</v>
      </c>
      <c r="CE330" s="132">
        <f t="shared" ref="CE330" si="5314">W330/W343</f>
        <v>5.2846318243637072E-2</v>
      </c>
      <c r="CF330" s="129">
        <f t="shared" ref="CF330" si="5315">X330/X343</f>
        <v>4.8688193743693237E-2</v>
      </c>
      <c r="CG330" s="130">
        <f t="shared" ref="CG330" si="5316">Y330/Y343</f>
        <v>4.5851085412862647E-2</v>
      </c>
      <c r="CH330" s="131">
        <f t="shared" ref="CH330" si="5317">Z330/Z343</f>
        <v>5.9848234905971624E-2</v>
      </c>
      <c r="CI330" s="129">
        <f t="shared" ref="CI330" si="5318">AA330/AA343</f>
        <v>6.1737888608151159E-2</v>
      </c>
      <c r="CJ330" s="135">
        <f t="shared" ref="CJ330" si="5319">AB330/AB343</f>
        <v>5.2671452252900978E-2</v>
      </c>
      <c r="CK330" s="136">
        <f t="shared" ref="CK330" si="5320">AC330/AC343</f>
        <v>5.5056289622705361E-2</v>
      </c>
    </row>
    <row r="331" spans="1:89" ht="14" thickTop="1" x14ac:dyDescent="0.15">
      <c r="A331" s="146" t="s">
        <v>28</v>
      </c>
      <c r="B331" s="203">
        <v>608</v>
      </c>
      <c r="C331" s="197">
        <v>941</v>
      </c>
      <c r="D331" s="198">
        <v>335</v>
      </c>
      <c r="E331" s="199">
        <v>365</v>
      </c>
      <c r="F331" s="196">
        <v>565</v>
      </c>
      <c r="G331" s="200">
        <v>651</v>
      </c>
      <c r="H331" s="198">
        <v>887</v>
      </c>
      <c r="I331" s="199">
        <v>1005</v>
      </c>
      <c r="J331" s="196">
        <v>278</v>
      </c>
      <c r="K331" s="197">
        <v>146</v>
      </c>
      <c r="L331" s="198">
        <v>703</v>
      </c>
      <c r="M331" s="196">
        <v>377</v>
      </c>
      <c r="N331" s="201">
        <v>1072</v>
      </c>
      <c r="O331" s="204">
        <v>832</v>
      </c>
      <c r="P331" s="196">
        <v>489</v>
      </c>
      <c r="Q331" s="197">
        <v>372</v>
      </c>
      <c r="R331" s="198">
        <v>648</v>
      </c>
      <c r="S331" s="199">
        <v>633</v>
      </c>
      <c r="T331" s="196">
        <v>227</v>
      </c>
      <c r="U331" s="200">
        <v>68</v>
      </c>
      <c r="V331" s="198">
        <v>699</v>
      </c>
      <c r="W331" s="205">
        <v>604</v>
      </c>
      <c r="X331" s="196">
        <v>536</v>
      </c>
      <c r="Y331" s="200">
        <v>230</v>
      </c>
      <c r="Z331" s="198">
        <v>994</v>
      </c>
      <c r="AA331" s="196">
        <v>1181</v>
      </c>
      <c r="AB331" s="172">
        <f t="shared" si="5018"/>
        <v>8041</v>
      </c>
      <c r="AC331" s="173">
        <f t="shared" si="5019"/>
        <v>7405</v>
      </c>
      <c r="BI331" s="146" t="s">
        <v>28</v>
      </c>
      <c r="BJ331" s="129">
        <f>B331/B343</f>
        <v>4.917900186038987E-2</v>
      </c>
      <c r="BK331" s="130">
        <f t="shared" ref="BK331" si="5321">C331/C343</f>
        <v>6.4749191495217781E-2</v>
      </c>
      <c r="BL331" s="131">
        <f t="shared" ref="BL331" si="5322">D331/D343</f>
        <v>6.9214876033057857E-2</v>
      </c>
      <c r="BM331" s="132">
        <f t="shared" ref="BM331" si="5323">E331/E343</f>
        <v>6.0802931867399636E-2</v>
      </c>
      <c r="BN331" s="129">
        <f t="shared" ref="BN331" si="5324">F331/F343</f>
        <v>4.0345615538417597E-2</v>
      </c>
      <c r="BO331" s="130">
        <f t="shared" ref="BO331" si="5325">G331/G343</f>
        <v>5.5230338508526343E-2</v>
      </c>
      <c r="BP331" s="131">
        <f t="shared" ref="BP331" si="5326">H331/H343</f>
        <v>5.2690982535345134E-2</v>
      </c>
      <c r="BQ331" s="132">
        <f t="shared" ref="BQ331" si="5327">I331/I343</f>
        <v>5.9867754810269853E-2</v>
      </c>
      <c r="BR331" s="129">
        <f t="shared" ref="BR331" si="5328">J331/J343</f>
        <v>7.8287806251760073E-2</v>
      </c>
      <c r="BS331" s="130">
        <f t="shared" ref="BS331" si="5329">K331/K343</f>
        <v>4.4771542471634465E-2</v>
      </c>
      <c r="BT331" s="131">
        <f t="shared" ref="BT331" si="5330">L331/L343</f>
        <v>7.6855799715753806E-2</v>
      </c>
      <c r="BU331" s="129">
        <f t="shared" ref="BU331" si="5331">M331/M343</f>
        <v>4.0420285193524176E-2</v>
      </c>
      <c r="BV331" s="133">
        <f t="shared" ref="BV331" si="5332">N331/N343</f>
        <v>6.34732666232459E-2</v>
      </c>
      <c r="BW331" s="134">
        <f t="shared" ref="BW331" si="5333">O331/O343</f>
        <v>4.8923909208514645E-2</v>
      </c>
      <c r="BX331" s="129">
        <f t="shared" ref="BX331" si="5334">P331/P343</f>
        <v>5.5117222723174028E-2</v>
      </c>
      <c r="BY331" s="130">
        <f t="shared" ref="BY331" si="5335">Q331/Q343</f>
        <v>4.5454545454545456E-2</v>
      </c>
      <c r="BZ331" s="131">
        <f t="shared" ref="BZ331" si="5336">R331/R343</f>
        <v>6.0016671297582661E-2</v>
      </c>
      <c r="CA331" s="132">
        <f t="shared" ref="CA331" si="5337">S331/S343</f>
        <v>6.2192965219100019E-2</v>
      </c>
      <c r="CB331" s="129">
        <f t="shared" ref="CB331" si="5338">T331/T343</f>
        <v>8.5306275836151829E-2</v>
      </c>
      <c r="CC331" s="130">
        <f t="shared" ref="CC331" si="5339">U331/U343</f>
        <v>2.7441485068603711E-2</v>
      </c>
      <c r="CD331" s="131">
        <f t="shared" ref="CD331" si="5340">V331/V343</f>
        <v>6.802257687816271E-2</v>
      </c>
      <c r="CE331" s="132">
        <f t="shared" ref="CE331" si="5341">W331/W343</f>
        <v>5.8674956285214686E-2</v>
      </c>
      <c r="CF331" s="129">
        <f t="shared" ref="CF331" si="5342">X331/X343</f>
        <v>6.7608476286579219E-2</v>
      </c>
      <c r="CG331" s="130">
        <f t="shared" ref="CG331" si="5343">Y331/Y343</f>
        <v>4.666260904848854E-2</v>
      </c>
      <c r="CH331" s="131">
        <f t="shared" ref="CH331" si="5344">Z331/Z343</f>
        <v>6.5588914549653585E-2</v>
      </c>
      <c r="CI331" s="129">
        <f t="shared" ref="CI331" si="5345">AA331/AA343</f>
        <v>6.4868724596286939E-2</v>
      </c>
      <c r="CJ331" s="135">
        <f t="shared" ref="CJ331" si="5346">AB331/AB343</f>
        <v>6.0314888573850298E-2</v>
      </c>
      <c r="CK331" s="136">
        <f t="shared" ref="CK331" si="5347">AC331/AC343</f>
        <v>5.5687996811382763E-2</v>
      </c>
    </row>
    <row r="332" spans="1:89" x14ac:dyDescent="0.15">
      <c r="A332" s="137" t="s">
        <v>29</v>
      </c>
      <c r="B332" s="206">
        <v>644</v>
      </c>
      <c r="C332" s="190">
        <v>1345</v>
      </c>
      <c r="D332" s="191">
        <v>335</v>
      </c>
      <c r="E332" s="192">
        <v>477</v>
      </c>
      <c r="F332" s="189">
        <v>677</v>
      </c>
      <c r="G332" s="193">
        <v>1174</v>
      </c>
      <c r="H332" s="191">
        <v>977</v>
      </c>
      <c r="I332" s="192">
        <v>1397</v>
      </c>
      <c r="J332" s="189">
        <v>339</v>
      </c>
      <c r="K332" s="190">
        <v>108</v>
      </c>
      <c r="L332" s="191">
        <v>899</v>
      </c>
      <c r="M332" s="189">
        <v>322</v>
      </c>
      <c r="N332" s="194">
        <v>1308</v>
      </c>
      <c r="O332" s="207">
        <v>869</v>
      </c>
      <c r="P332" s="189">
        <v>724</v>
      </c>
      <c r="Q332" s="190">
        <v>448</v>
      </c>
      <c r="R332" s="191">
        <v>647</v>
      </c>
      <c r="S332" s="192">
        <v>746</v>
      </c>
      <c r="T332" s="189">
        <v>366</v>
      </c>
      <c r="U332" s="193">
        <v>69</v>
      </c>
      <c r="V332" s="191">
        <v>756</v>
      </c>
      <c r="W332" s="208">
        <v>594</v>
      </c>
      <c r="X332" s="189">
        <v>665</v>
      </c>
      <c r="Y332" s="193">
        <v>235</v>
      </c>
      <c r="Z332" s="191">
        <v>1223</v>
      </c>
      <c r="AA332" s="189">
        <v>1162</v>
      </c>
      <c r="AB332" s="172">
        <f t="shared" si="5018"/>
        <v>9560</v>
      </c>
      <c r="AC332" s="173">
        <f t="shared" si="5019"/>
        <v>8946</v>
      </c>
      <c r="BI332" s="137" t="s">
        <v>29</v>
      </c>
      <c r="BJ332" s="129">
        <f>B332/B343</f>
        <v>5.2090916444228745E-2</v>
      </c>
      <c r="BK332" s="130">
        <f t="shared" ref="BK332" si="5348">C332/C343</f>
        <v>9.2547994220050916E-2</v>
      </c>
      <c r="BL332" s="131">
        <f t="shared" ref="BL332" si="5349">D332/D343</f>
        <v>6.9214876033057857E-2</v>
      </c>
      <c r="BM332" s="132">
        <f t="shared" ref="BM332" si="5350">E332/E343</f>
        <v>7.9460269865067462E-2</v>
      </c>
      <c r="BN332" s="129">
        <f t="shared" ref="BN332" si="5351">F332/F343</f>
        <v>4.834333047700657E-2</v>
      </c>
      <c r="BO332" s="130">
        <f t="shared" ref="BO332" si="5352">G332/G343</f>
        <v>9.9601255620598961E-2</v>
      </c>
      <c r="BP332" s="131">
        <f t="shared" ref="BP332" si="5353">H332/H343</f>
        <v>5.8037305453249373E-2</v>
      </c>
      <c r="BQ332" s="132">
        <f t="shared" ref="BQ332" si="5354">I332/I343</f>
        <v>8.3219157681539285E-2</v>
      </c>
      <c r="BR332" s="129">
        <f t="shared" ref="BR332" si="5355">J332/J343</f>
        <v>9.5466065896930435E-2</v>
      </c>
      <c r="BS332" s="130">
        <f t="shared" ref="BS332" si="5356">K332/K343</f>
        <v>3.3118675252989879E-2</v>
      </c>
      <c r="BT332" s="131">
        <f t="shared" ref="BT332" si="5357">L332/L343</f>
        <v>9.8283590248168795E-2</v>
      </c>
      <c r="BU332" s="129">
        <f t="shared" ref="BU332" si="5358">M332/M343</f>
        <v>3.4523426610914551E-2</v>
      </c>
      <c r="BV332" s="133">
        <f t="shared" ref="BV332" si="5359">N332/N343</f>
        <v>7.7446858902244065E-2</v>
      </c>
      <c r="BW332" s="134">
        <f t="shared" ref="BW332" si="5360">O332/O343</f>
        <v>5.109961190168176E-2</v>
      </c>
      <c r="BX332" s="129">
        <f t="shared" ref="BX332" si="5361">P332/P343</f>
        <v>8.160504959422904E-2</v>
      </c>
      <c r="BY332" s="130">
        <f t="shared" ref="BY332" si="5362">Q332/Q343</f>
        <v>5.4740957966764418E-2</v>
      </c>
      <c r="BZ332" s="131">
        <f t="shared" ref="BZ332" si="5363">R332/R343</f>
        <v>5.9924052977678985E-2</v>
      </c>
      <c r="CA332" s="132">
        <f t="shared" ref="CA332" si="5364">S332/S343</f>
        <v>7.3295342896443308E-2</v>
      </c>
      <c r="CB332" s="129">
        <f t="shared" ref="CB332" si="5365">T332/T343</f>
        <v>0.1375422773393461</v>
      </c>
      <c r="CC332" s="130">
        <f t="shared" ref="CC332" si="5366">U332/U343</f>
        <v>2.784503631961259E-2</v>
      </c>
      <c r="CD332" s="131">
        <f t="shared" ref="CD332" si="5367">V332/V343</f>
        <v>7.3569482288828342E-2</v>
      </c>
      <c r="CE332" s="132">
        <f t="shared" ref="CE332" si="5368">W332/W343</f>
        <v>5.7703516611618419E-2</v>
      </c>
      <c r="CF332" s="129">
        <f t="shared" ref="CF332" si="5369">X332/X343</f>
        <v>8.3879919273461154E-2</v>
      </c>
      <c r="CG332" s="130">
        <f t="shared" ref="CG332" si="5370">Y332/Y343</f>
        <v>4.7677013593020894E-2</v>
      </c>
      <c r="CH332" s="131">
        <f t="shared" ref="CH332" si="5371">Z332/Z343</f>
        <v>8.0699439129000336E-2</v>
      </c>
      <c r="CI332" s="129">
        <f t="shared" ref="CI332" si="5372">AA332/AA343</f>
        <v>6.3825112600241679E-2</v>
      </c>
      <c r="CJ332" s="135">
        <f t="shared" ref="CJ332" si="5373">AB332/AB343</f>
        <v>7.1708784326079938E-2</v>
      </c>
      <c r="CK332" s="136">
        <f t="shared" ref="CK332" si="5374">AC332/AC343</f>
        <v>6.7276815594143169E-2</v>
      </c>
    </row>
    <row r="333" spans="1:89" x14ac:dyDescent="0.15">
      <c r="A333" s="146" t="s">
        <v>30</v>
      </c>
      <c r="B333" s="203">
        <v>724</v>
      </c>
      <c r="C333" s="197">
        <v>1129</v>
      </c>
      <c r="D333" s="198">
        <v>428</v>
      </c>
      <c r="E333" s="199">
        <v>477</v>
      </c>
      <c r="F333" s="196">
        <v>831</v>
      </c>
      <c r="G333" s="200">
        <v>1069</v>
      </c>
      <c r="H333" s="198">
        <v>1149</v>
      </c>
      <c r="I333" s="199">
        <v>1472</v>
      </c>
      <c r="J333" s="196">
        <v>398</v>
      </c>
      <c r="K333" s="197">
        <v>93</v>
      </c>
      <c r="L333" s="198">
        <v>938</v>
      </c>
      <c r="M333" s="196">
        <v>389</v>
      </c>
      <c r="N333" s="201">
        <v>1344</v>
      </c>
      <c r="O333" s="204">
        <v>999</v>
      </c>
      <c r="P333" s="196">
        <v>763</v>
      </c>
      <c r="Q333" s="197">
        <v>534</v>
      </c>
      <c r="R333" s="198">
        <v>669</v>
      </c>
      <c r="S333" s="199">
        <v>868</v>
      </c>
      <c r="T333" s="196">
        <v>355</v>
      </c>
      <c r="U333" s="200">
        <v>63</v>
      </c>
      <c r="V333" s="198">
        <v>1005</v>
      </c>
      <c r="W333" s="205">
        <v>595</v>
      </c>
      <c r="X333" s="196">
        <v>841</v>
      </c>
      <c r="Y333" s="200">
        <v>288</v>
      </c>
      <c r="Z333" s="198">
        <v>1132</v>
      </c>
      <c r="AA333" s="196">
        <v>1422</v>
      </c>
      <c r="AB333" s="172">
        <f t="shared" si="5018"/>
        <v>10577</v>
      </c>
      <c r="AC333" s="173">
        <f t="shared" si="5019"/>
        <v>9398</v>
      </c>
      <c r="BI333" s="146" t="s">
        <v>30</v>
      </c>
      <c r="BJ333" s="129">
        <f>B333/B343</f>
        <v>5.856183774164847E-2</v>
      </c>
      <c r="BK333" s="130">
        <f t="shared" ref="BK333" si="5375">C333/C343</f>
        <v>7.7685268010734193E-2</v>
      </c>
      <c r="BL333" s="131">
        <f t="shared" ref="BL333" si="5376">D333/D343</f>
        <v>8.8429752066115697E-2</v>
      </c>
      <c r="BM333" s="132">
        <f t="shared" ref="BM333" si="5377">E333/E343</f>
        <v>7.9460269865067462E-2</v>
      </c>
      <c r="BN333" s="129">
        <f t="shared" ref="BN333" si="5378">F333/F343</f>
        <v>5.9340188517566408E-2</v>
      </c>
      <c r="BO333" s="130">
        <f t="shared" ref="BO333" si="5379">G333/G343</f>
        <v>9.0693136506320521E-2</v>
      </c>
      <c r="BP333" s="131">
        <f t="shared" ref="BP333" si="5380">H333/H343</f>
        <v>6.8254722585244149E-2</v>
      </c>
      <c r="BQ333" s="132">
        <f t="shared" ref="BQ333" si="5381">I333/I343</f>
        <v>8.7686900577828075E-2</v>
      </c>
      <c r="BR333" s="129">
        <f t="shared" ref="BR333" si="5382">J333/J343</f>
        <v>0.11208110391439031</v>
      </c>
      <c r="BS333" s="130">
        <f t="shared" ref="BS333" si="5383">K333/K343</f>
        <v>2.8518859245630176E-2</v>
      </c>
      <c r="BT333" s="131">
        <f t="shared" ref="BT333" si="5384">L333/L343</f>
        <v>0.10254728326227178</v>
      </c>
      <c r="BU333" s="129">
        <f t="shared" ref="BU333" si="5385">M333/M343</f>
        <v>4.1706872520639003E-2</v>
      </c>
      <c r="BV333" s="133">
        <f t="shared" ref="BV333" si="5386">N333/N343</f>
        <v>7.9578423826159039E-2</v>
      </c>
      <c r="BW333" s="134">
        <f t="shared" ref="BW333" si="5387">O333/O343</f>
        <v>5.8743972715512169E-2</v>
      </c>
      <c r="BX333" s="129">
        <f t="shared" ref="BX333" si="5388">P333/P343</f>
        <v>8.6000901713255182E-2</v>
      </c>
      <c r="BY333" s="130">
        <f t="shared" ref="BY333" si="5389">Q333/Q343</f>
        <v>6.5249266862170086E-2</v>
      </c>
      <c r="BZ333" s="131">
        <f t="shared" ref="BZ333" si="5390">R333/R343</f>
        <v>6.1961656015559877E-2</v>
      </c>
      <c r="CA333" s="132">
        <f t="shared" ref="CA333" si="5391">S333/S343</f>
        <v>8.528198074277854E-2</v>
      </c>
      <c r="CB333" s="129">
        <f t="shared" ref="CB333" si="5392">T333/T343</f>
        <v>0.13340849304772642</v>
      </c>
      <c r="CC333" s="130">
        <f t="shared" ref="CC333" si="5393">U333/U343</f>
        <v>2.5423728813559324E-2</v>
      </c>
      <c r="CD333" s="131">
        <f t="shared" ref="CD333" si="5394">V333/V343</f>
        <v>9.7800700661736087E-2</v>
      </c>
      <c r="CE333" s="132">
        <f t="shared" ref="CE333" si="5395">W333/W343</f>
        <v>5.7800660578978043E-2</v>
      </c>
      <c r="CF333" s="129">
        <f t="shared" ref="CF333" si="5396">X333/X343</f>
        <v>0.10607971745711403</v>
      </c>
      <c r="CG333" s="130">
        <f t="shared" ref="CG333" si="5397">Y333/Y343</f>
        <v>5.8429701765063909E-2</v>
      </c>
      <c r="CH333" s="131">
        <f t="shared" ref="CH333" si="5398">Z333/Z343</f>
        <v>7.4694820191355982E-2</v>
      </c>
      <c r="CI333" s="129">
        <f t="shared" ref="CI333" si="5399">AA333/AA343</f>
        <v>7.8106118861913654E-2</v>
      </c>
      <c r="CJ333" s="135">
        <f t="shared" ref="CJ333" si="5400">AB333/AB343</f>
        <v>7.9337218809304139E-2</v>
      </c>
      <c r="CK333" s="136">
        <f t="shared" ref="CK333" si="5401">AC333/AC343</f>
        <v>7.0676001895121562E-2</v>
      </c>
    </row>
    <row r="334" spans="1:89" x14ac:dyDescent="0.15">
      <c r="A334" s="137" t="s">
        <v>31</v>
      </c>
      <c r="B334" s="206">
        <v>711</v>
      </c>
      <c r="C334" s="190">
        <v>1436</v>
      </c>
      <c r="D334" s="191">
        <v>328</v>
      </c>
      <c r="E334" s="192">
        <v>468</v>
      </c>
      <c r="F334" s="189">
        <v>660</v>
      </c>
      <c r="G334" s="193">
        <v>942</v>
      </c>
      <c r="H334" s="191">
        <v>1082</v>
      </c>
      <c r="I334" s="192">
        <v>1240</v>
      </c>
      <c r="J334" s="189">
        <v>300</v>
      </c>
      <c r="K334" s="190">
        <v>82</v>
      </c>
      <c r="L334" s="191">
        <v>755</v>
      </c>
      <c r="M334" s="189">
        <v>288</v>
      </c>
      <c r="N334" s="194">
        <v>1378</v>
      </c>
      <c r="O334" s="207">
        <v>890</v>
      </c>
      <c r="P334" s="189">
        <v>683</v>
      </c>
      <c r="Q334" s="190">
        <v>649</v>
      </c>
      <c r="R334" s="191">
        <v>640</v>
      </c>
      <c r="S334" s="192">
        <v>858</v>
      </c>
      <c r="T334" s="189">
        <v>291</v>
      </c>
      <c r="U334" s="193">
        <v>67</v>
      </c>
      <c r="V334" s="191">
        <v>1019</v>
      </c>
      <c r="W334" s="208">
        <v>617</v>
      </c>
      <c r="X334" s="189">
        <v>708</v>
      </c>
      <c r="Y334" s="193">
        <v>277</v>
      </c>
      <c r="Z334" s="191">
        <v>935</v>
      </c>
      <c r="AA334" s="189">
        <v>1599</v>
      </c>
      <c r="AB334" s="172">
        <f t="shared" si="5018"/>
        <v>9490</v>
      </c>
      <c r="AC334" s="173">
        <f t="shared" si="5019"/>
        <v>9413</v>
      </c>
      <c r="BI334" s="137" t="s">
        <v>31</v>
      </c>
      <c r="BJ334" s="129">
        <f>B334/B343</f>
        <v>5.7510313030817765E-2</v>
      </c>
      <c r="BK334" s="130">
        <f t="shared" ref="BK334" si="5402">C334/C343</f>
        <v>9.8809605724901953E-2</v>
      </c>
      <c r="BL334" s="131">
        <f t="shared" ref="BL334" si="5403">D334/D343</f>
        <v>6.7768595041322308E-2</v>
      </c>
      <c r="BM334" s="132">
        <f t="shared" ref="BM334" si="5404">E334/E343</f>
        <v>7.7961019490254871E-2</v>
      </c>
      <c r="BN334" s="129">
        <f t="shared" ref="BN334" si="5405">F334/F343</f>
        <v>4.7129391602399318E-2</v>
      </c>
      <c r="BO334" s="130">
        <f t="shared" ref="BO334" si="5406">G334/G343</f>
        <v>7.9918554339526604E-2</v>
      </c>
      <c r="BP334" s="131">
        <f t="shared" ref="BP334" si="5407">H334/H343</f>
        <v>6.427468219080433E-2</v>
      </c>
      <c r="BQ334" s="132">
        <f t="shared" ref="BQ334" si="5408">I334/I343</f>
        <v>7.3866682551974747E-2</v>
      </c>
      <c r="BR334" s="129">
        <f t="shared" ref="BR334" si="5409">J334/J343</f>
        <v>8.4483244156575613E-2</v>
      </c>
      <c r="BS334" s="130">
        <f t="shared" ref="BS334" si="5410">K334/K343</f>
        <v>2.5145660840233057E-2</v>
      </c>
      <c r="BT334" s="131">
        <f t="shared" ref="BT334" si="5411">L334/L343</f>
        <v>8.2540723734557772E-2</v>
      </c>
      <c r="BU334" s="129">
        <f t="shared" ref="BU334" si="5412">M334/M343</f>
        <v>3.087809585075587E-2</v>
      </c>
      <c r="BV334" s="133">
        <f t="shared" ref="BV334" si="5413">N334/N343</f>
        <v>8.1591568476523185E-2</v>
      </c>
      <c r="BW334" s="134">
        <f t="shared" ref="BW334" si="5414">O334/O343</f>
        <v>5.2334470186992825E-2</v>
      </c>
      <c r="BX334" s="129">
        <f t="shared" ref="BX334" si="5415">P334/P343</f>
        <v>7.6983769161406673E-2</v>
      </c>
      <c r="BY334" s="130">
        <f t="shared" ref="BY334" si="5416">Q334/Q343</f>
        <v>7.9301075268817203E-2</v>
      </c>
      <c r="BZ334" s="131">
        <f t="shared" ref="BZ334" si="5417">R334/R343</f>
        <v>5.9275724738353248E-2</v>
      </c>
      <c r="CA334" s="132">
        <f t="shared" ref="CA334" si="5418">S334/S343</f>
        <v>8.42994694438986E-2</v>
      </c>
      <c r="CB334" s="129">
        <f t="shared" ref="CB334" si="5419">T334/T343</f>
        <v>0.10935738444193913</v>
      </c>
      <c r="CC334" s="130">
        <f t="shared" ref="CC334" si="5420">U334/U343</f>
        <v>2.7037933817594836E-2</v>
      </c>
      <c r="CD334" s="131">
        <f t="shared" ref="CD334" si="5421">V334/V343</f>
        <v>9.9163098481899567E-2</v>
      </c>
      <c r="CE334" s="132">
        <f t="shared" ref="CE334" si="5422">W334/W343</f>
        <v>5.9937827860889838E-2</v>
      </c>
      <c r="CF334" s="129">
        <f t="shared" ref="CF334" si="5423">X334/X343</f>
        <v>8.9303733602421789E-2</v>
      </c>
      <c r="CG334" s="130">
        <f t="shared" ref="CG334" si="5424">Y334/Y343</f>
        <v>5.6198011767092715E-2</v>
      </c>
      <c r="CH334" s="131">
        <f t="shared" ref="CH334" si="5425">Z334/Z343</f>
        <v>6.1695809963708347E-2</v>
      </c>
      <c r="CI334" s="129">
        <f t="shared" ref="CI334" si="5426">AA334/AA343</f>
        <v>8.7828188509282659E-2</v>
      </c>
      <c r="CJ334" s="135">
        <f t="shared" ref="CJ334" si="5427">AB334/AB343</f>
        <v>7.1183720005700696E-2</v>
      </c>
      <c r="CK334" s="136">
        <f t="shared" ref="CK334" si="5428">AC334/AC343</f>
        <v>7.0788806750242531E-2</v>
      </c>
    </row>
    <row r="335" spans="1:89" x14ac:dyDescent="0.15">
      <c r="A335" s="146" t="s">
        <v>32</v>
      </c>
      <c r="B335" s="203">
        <v>813</v>
      </c>
      <c r="C335" s="197">
        <v>1423</v>
      </c>
      <c r="D335" s="198">
        <v>189</v>
      </c>
      <c r="E335" s="199">
        <v>447</v>
      </c>
      <c r="F335" s="196">
        <v>512</v>
      </c>
      <c r="G335" s="200">
        <v>1426</v>
      </c>
      <c r="H335" s="198">
        <v>1008</v>
      </c>
      <c r="I335" s="199">
        <v>1597</v>
      </c>
      <c r="J335" s="196">
        <v>281</v>
      </c>
      <c r="K335" s="197">
        <v>86</v>
      </c>
      <c r="L335" s="198">
        <v>771</v>
      </c>
      <c r="M335" s="196">
        <v>296</v>
      </c>
      <c r="N335" s="201">
        <v>1135</v>
      </c>
      <c r="O335" s="204">
        <v>887</v>
      </c>
      <c r="P335" s="196">
        <v>455</v>
      </c>
      <c r="Q335" s="197">
        <v>611</v>
      </c>
      <c r="R335" s="198">
        <v>557</v>
      </c>
      <c r="S335" s="199">
        <v>788</v>
      </c>
      <c r="T335" s="196">
        <v>188</v>
      </c>
      <c r="U335" s="200">
        <v>44</v>
      </c>
      <c r="V335" s="198">
        <v>924</v>
      </c>
      <c r="W335" s="205">
        <v>492</v>
      </c>
      <c r="X335" s="196">
        <v>437</v>
      </c>
      <c r="Y335" s="200">
        <v>233</v>
      </c>
      <c r="Z335" s="198">
        <v>690</v>
      </c>
      <c r="AA335" s="196">
        <v>1411</v>
      </c>
      <c r="AB335" s="172">
        <f t="shared" si="5018"/>
        <v>7960</v>
      </c>
      <c r="AC335" s="173">
        <f t="shared" si="5019"/>
        <v>9741</v>
      </c>
      <c r="BI335" s="146" t="s">
        <v>32</v>
      </c>
      <c r="BJ335" s="129">
        <f>B335/B343</f>
        <v>6.5760737685027909E-2</v>
      </c>
      <c r="BK335" s="130">
        <f t="shared" ref="BK335" si="5429">C335/C343</f>
        <v>9.7915089795637511E-2</v>
      </c>
      <c r="BL335" s="131">
        <f t="shared" ref="BL335" si="5430">D335/D343</f>
        <v>3.9049586776859505E-2</v>
      </c>
      <c r="BM335" s="132">
        <f t="shared" ref="BM335" si="5431">E335/E343</f>
        <v>7.4462768615692149E-2</v>
      </c>
      <c r="BN335" s="129">
        <f t="shared" ref="BN335" si="5432">F335/F343</f>
        <v>3.6560982576406741E-2</v>
      </c>
      <c r="BO335" s="130">
        <f t="shared" ref="BO335" si="5433">G335/G343</f>
        <v>0.12098074149486723</v>
      </c>
      <c r="BP335" s="131">
        <f t="shared" ref="BP335" si="5434">H335/H343</f>
        <v>5.9878816680527504E-2</v>
      </c>
      <c r="BQ335" s="132">
        <f t="shared" ref="BQ335" si="5435">I335/I343</f>
        <v>9.5133138738309406E-2</v>
      </c>
      <c r="BR335" s="129">
        <f t="shared" ref="BR335" si="5436">J335/J343</f>
        <v>7.9132638693325819E-2</v>
      </c>
      <c r="BS335" s="130">
        <f t="shared" ref="BS335" si="5437">K335/K343</f>
        <v>2.6372278442195647E-2</v>
      </c>
      <c r="BT335" s="131">
        <f t="shared" ref="BT335" si="5438">L335/L343</f>
        <v>8.4289931124959E-2</v>
      </c>
      <c r="BU335" s="129">
        <f t="shared" ref="BU335" si="5439">M335/M343</f>
        <v>3.173582073549909E-2</v>
      </c>
      <c r="BV335" s="133">
        <f t="shared" ref="BV335" si="5440">N335/N343</f>
        <v>6.7203505240097106E-2</v>
      </c>
      <c r="BW335" s="134">
        <f t="shared" ref="BW335" si="5441">O335/O343</f>
        <v>5.2158061860519814E-2</v>
      </c>
      <c r="BX335" s="129">
        <f t="shared" ref="BX335" si="5442">P335/P343</f>
        <v>5.1284941388638414E-2</v>
      </c>
      <c r="BY335" s="130">
        <f t="shared" ref="BY335" si="5443">Q335/Q343</f>
        <v>7.4657869012707725E-2</v>
      </c>
      <c r="BZ335" s="131">
        <f t="shared" ref="BZ335" si="5444">R335/R343</f>
        <v>5.1588404186348059E-2</v>
      </c>
      <c r="CA335" s="132">
        <f t="shared" ref="CA335" si="5445">S335/S343</f>
        <v>7.7421890351739048E-2</v>
      </c>
      <c r="CB335" s="129">
        <f t="shared" ref="CB335" si="5446">T335/T343</f>
        <v>7.0650131529500185E-2</v>
      </c>
      <c r="CC335" s="130">
        <f t="shared" ref="CC335" si="5447">U335/U343</f>
        <v>1.7756255044390639E-2</v>
      </c>
      <c r="CD335" s="131">
        <f t="shared" ref="CD335" si="5448">V335/V343</f>
        <v>8.9918256130790186E-2</v>
      </c>
      <c r="CE335" s="132">
        <f t="shared" ref="CE335" si="5449">W335/W343</f>
        <v>4.7794831940936471E-2</v>
      </c>
      <c r="CF335" s="129">
        <f t="shared" ref="CF335" si="5450">X335/X343</f>
        <v>5.5121089808274473E-2</v>
      </c>
      <c r="CG335" s="130">
        <f t="shared" ref="CG335" si="5451">Y335/Y343</f>
        <v>4.7271251775207954E-2</v>
      </c>
      <c r="CH335" s="131">
        <f t="shared" ref="CH335" si="5452">Z335/Z343</f>
        <v>4.5529528208512041E-2</v>
      </c>
      <c r="CI335" s="129">
        <f t="shared" ref="CI335" si="5453">AA335/AA343</f>
        <v>7.7501922443150614E-2</v>
      </c>
      <c r="CJ335" s="135">
        <f t="shared" ref="CJ335" si="5454">AB335/AB343</f>
        <v>5.9707314145982883E-2</v>
      </c>
      <c r="CK335" s="136">
        <f t="shared" ref="CK335" si="5455">AC335/AC343</f>
        <v>7.3255472915554287E-2</v>
      </c>
    </row>
    <row r="336" spans="1:89" x14ac:dyDescent="0.15">
      <c r="A336" s="137" t="s">
        <v>33</v>
      </c>
      <c r="B336" s="206">
        <v>597</v>
      </c>
      <c r="C336" s="190">
        <v>967</v>
      </c>
      <c r="D336" s="191">
        <v>148</v>
      </c>
      <c r="E336" s="192">
        <v>416</v>
      </c>
      <c r="F336" s="189">
        <v>406</v>
      </c>
      <c r="G336" s="193">
        <v>934</v>
      </c>
      <c r="H336" s="191">
        <v>823</v>
      </c>
      <c r="I336" s="192">
        <v>1060</v>
      </c>
      <c r="J336" s="189">
        <v>187</v>
      </c>
      <c r="K336" s="190">
        <v>70</v>
      </c>
      <c r="L336" s="191">
        <v>601</v>
      </c>
      <c r="M336" s="189">
        <v>306</v>
      </c>
      <c r="N336" s="194">
        <v>926</v>
      </c>
      <c r="O336" s="207">
        <v>1020</v>
      </c>
      <c r="P336" s="189">
        <v>345</v>
      </c>
      <c r="Q336" s="190">
        <v>563</v>
      </c>
      <c r="R336" s="191">
        <v>481</v>
      </c>
      <c r="S336" s="192">
        <v>635</v>
      </c>
      <c r="T336" s="189">
        <v>88</v>
      </c>
      <c r="U336" s="193">
        <v>69</v>
      </c>
      <c r="V336" s="191">
        <v>816</v>
      </c>
      <c r="W336" s="208">
        <v>408</v>
      </c>
      <c r="X336" s="189">
        <v>392</v>
      </c>
      <c r="Y336" s="193">
        <v>247</v>
      </c>
      <c r="Z336" s="191">
        <v>622</v>
      </c>
      <c r="AA336" s="189">
        <v>816</v>
      </c>
      <c r="AB336" s="172">
        <f t="shared" si="5018"/>
        <v>6432</v>
      </c>
      <c r="AC336" s="173">
        <f t="shared" si="5019"/>
        <v>7511</v>
      </c>
      <c r="BI336" s="137" t="s">
        <v>33</v>
      </c>
      <c r="BJ336" s="129">
        <f>B336/B343</f>
        <v>4.8289250181994661E-2</v>
      </c>
      <c r="BK336" s="130">
        <f t="shared" ref="BK336" si="5456">C336/C343</f>
        <v>6.6538223353746651E-2</v>
      </c>
      <c r="BL336" s="131">
        <f t="shared" ref="BL336" si="5457">D336/D343</f>
        <v>3.0578512396694214E-2</v>
      </c>
      <c r="BM336" s="132">
        <f t="shared" ref="BM336" si="5458">E336/E343</f>
        <v>6.9298683991337665E-2</v>
      </c>
      <c r="BN336" s="129">
        <f t="shared" ref="BN336" si="5459">F336/F343</f>
        <v>2.8991716652385032E-2</v>
      </c>
      <c r="BO336" s="130">
        <f t="shared" ref="BO336" si="5460">G336/G343</f>
        <v>7.9239840502248235E-2</v>
      </c>
      <c r="BP336" s="131">
        <f t="shared" ref="BP336" si="5461">H336/H343</f>
        <v>4.8889152904835455E-2</v>
      </c>
      <c r="BQ336" s="132">
        <f t="shared" ref="BQ336" si="5462">I336/I343</f>
        <v>6.3144099600881631E-2</v>
      </c>
      <c r="BR336" s="129">
        <f t="shared" ref="BR336" si="5463">J336/J343</f>
        <v>5.2661222190932132E-2</v>
      </c>
      <c r="BS336" s="130">
        <f t="shared" ref="BS336" si="5464">K336/K343</f>
        <v>2.1465808034345293E-2</v>
      </c>
      <c r="BT336" s="131">
        <f t="shared" ref="BT336" si="5465">L336/L343</f>
        <v>6.5704602601945994E-2</v>
      </c>
      <c r="BU336" s="129">
        <f t="shared" ref="BU336" si="5466">M336/M343</f>
        <v>3.280797684142811E-2</v>
      </c>
      <c r="BV336" s="133">
        <f t="shared" ref="BV336" si="5467">N336/N343</f>
        <v>5.4828586654035172E-2</v>
      </c>
      <c r="BW336" s="134">
        <f t="shared" ref="BW336" si="5468">O336/O343</f>
        <v>5.9978831000823241E-2</v>
      </c>
      <c r="BX336" s="129">
        <f t="shared" ref="BX336" si="5469">P336/P343</f>
        <v>3.8886384129846706E-2</v>
      </c>
      <c r="BY336" s="130">
        <f t="shared" ref="BY336" si="5470">Q336/Q343</f>
        <v>6.8792766373411529E-2</v>
      </c>
      <c r="BZ336" s="131">
        <f t="shared" ref="BZ336" si="5471">R336/R343</f>
        <v>4.4549411873668614E-2</v>
      </c>
      <c r="CA336" s="132">
        <f t="shared" ref="CA336" si="5472">S336/S343</f>
        <v>6.2389467478876005E-2</v>
      </c>
      <c r="CB336" s="129">
        <f t="shared" ref="CB336" si="5473">T336/T343</f>
        <v>3.3070274332957533E-2</v>
      </c>
      <c r="CC336" s="130">
        <f t="shared" ref="CC336" si="5474">U336/U343</f>
        <v>2.784503631961259E-2</v>
      </c>
      <c r="CD336" s="131">
        <f t="shared" ref="CD336" si="5475">V336/V343</f>
        <v>7.9408330089528995E-2</v>
      </c>
      <c r="CE336" s="132">
        <f t="shared" ref="CE336" si="5476">W336/W343</f>
        <v>3.9634738682727801E-2</v>
      </c>
      <c r="CF336" s="129">
        <f t="shared" ref="CF336" si="5477">X336/X343</f>
        <v>4.9445005045408677E-2</v>
      </c>
      <c r="CG336" s="130">
        <f t="shared" ref="CG336" si="5478">Y336/Y343</f>
        <v>5.0111584499898561E-2</v>
      </c>
      <c r="CH336" s="131">
        <f t="shared" ref="CH336" si="5479">Z336/Z343</f>
        <v>4.1042560211151435E-2</v>
      </c>
      <c r="CI336" s="129">
        <f t="shared" ref="CI336" si="5480">AA336/AA343</f>
        <v>4.4820388882785896E-2</v>
      </c>
      <c r="CJ336" s="135">
        <f t="shared" ref="CJ336" si="5481">AB336/AB343</f>
        <v>4.8245910123990189E-2</v>
      </c>
      <c r="CK336" s="136">
        <f t="shared" ref="CK336" si="5482">AC336/AC343</f>
        <v>5.6485151120904242E-2</v>
      </c>
    </row>
    <row r="337" spans="1:89" x14ac:dyDescent="0.15">
      <c r="A337" s="146" t="s">
        <v>34</v>
      </c>
      <c r="B337" s="203">
        <v>329</v>
      </c>
      <c r="C337" s="197">
        <v>567</v>
      </c>
      <c r="D337" s="198">
        <v>95</v>
      </c>
      <c r="E337" s="199">
        <v>265</v>
      </c>
      <c r="F337" s="196">
        <v>203</v>
      </c>
      <c r="G337" s="200">
        <v>668</v>
      </c>
      <c r="H337" s="198">
        <v>447</v>
      </c>
      <c r="I337" s="199">
        <v>724</v>
      </c>
      <c r="J337" s="196">
        <v>143</v>
      </c>
      <c r="K337" s="197">
        <v>37</v>
      </c>
      <c r="L337" s="198">
        <v>461</v>
      </c>
      <c r="M337" s="196">
        <v>216</v>
      </c>
      <c r="N337" s="201">
        <v>690</v>
      </c>
      <c r="O337" s="204">
        <v>599</v>
      </c>
      <c r="P337" s="196">
        <v>246</v>
      </c>
      <c r="Q337" s="197">
        <v>395</v>
      </c>
      <c r="R337" s="198">
        <v>358</v>
      </c>
      <c r="S337" s="199">
        <v>447</v>
      </c>
      <c r="T337" s="196">
        <v>70</v>
      </c>
      <c r="U337" s="200">
        <v>59</v>
      </c>
      <c r="V337" s="198">
        <v>589</v>
      </c>
      <c r="W337" s="205">
        <v>284</v>
      </c>
      <c r="X337" s="196">
        <v>170</v>
      </c>
      <c r="Y337" s="200">
        <v>236</v>
      </c>
      <c r="Z337" s="198">
        <v>443</v>
      </c>
      <c r="AA337" s="196">
        <v>637</v>
      </c>
      <c r="AB337" s="172">
        <f t="shared" si="5018"/>
        <v>4244</v>
      </c>
      <c r="AC337" s="173">
        <f t="shared" si="5019"/>
        <v>5134</v>
      </c>
      <c r="BI337" s="146" t="s">
        <v>34</v>
      </c>
      <c r="BJ337" s="129">
        <f>B337/B343</f>
        <v>2.6611663835638601E-2</v>
      </c>
      <c r="BK337" s="130">
        <f t="shared" ref="BK337" si="5483">C337/C343</f>
        <v>3.9014656299456413E-2</v>
      </c>
      <c r="BL337" s="131">
        <f t="shared" ref="BL337" si="5484">D337/D343</f>
        <v>1.962809917355372E-2</v>
      </c>
      <c r="BM337" s="132">
        <f t="shared" ref="BM337" si="5485">E337/E343</f>
        <v>4.4144594369481926E-2</v>
      </c>
      <c r="BN337" s="129">
        <f t="shared" ref="BN337" si="5486">F337/F343</f>
        <v>1.4495858326192516E-2</v>
      </c>
      <c r="BO337" s="130">
        <f t="shared" ref="BO337" si="5487">G337/G343</f>
        <v>5.6672605412742855E-2</v>
      </c>
      <c r="BP337" s="131">
        <f t="shared" ref="BP337" si="5488">H337/H343</f>
        <v>2.6553403825591064E-2</v>
      </c>
      <c r="BQ337" s="132">
        <f t="shared" ref="BQ337" si="5489">I337/I343</f>
        <v>4.3128611425507835E-2</v>
      </c>
      <c r="BR337" s="129">
        <f t="shared" ref="BR337" si="5490">J337/J343</f>
        <v>4.0270346381301045E-2</v>
      </c>
      <c r="BS337" s="130">
        <f t="shared" ref="BS337" si="5491">K337/K343</f>
        <v>1.134621281815394E-2</v>
      </c>
      <c r="BT337" s="131">
        <f t="shared" ref="BT337" si="5492">L337/L343</f>
        <v>5.0399037935935281E-2</v>
      </c>
      <c r="BU337" s="129">
        <f t="shared" ref="BU337" si="5493">M337/M343</f>
        <v>2.3158571888066904E-2</v>
      </c>
      <c r="BV337" s="133">
        <f t="shared" ref="BV337" si="5494">N337/N343</f>
        <v>4.0854994375037007E-2</v>
      </c>
      <c r="BW337" s="134">
        <f t="shared" ref="BW337" si="5495">O337/O343</f>
        <v>3.5222862519110901E-2</v>
      </c>
      <c r="BX337" s="129">
        <f t="shared" ref="BX337" si="5496">P337/P343</f>
        <v>2.7727682596934176E-2</v>
      </c>
      <c r="BY337" s="130">
        <f t="shared" ref="BY337" si="5497">Q337/Q343</f>
        <v>4.8264907135874877E-2</v>
      </c>
      <c r="BZ337" s="131">
        <f t="shared" ref="BZ337" si="5498">R337/R343</f>
        <v>3.3157358525516351E-2</v>
      </c>
      <c r="CA337" s="132">
        <f t="shared" ref="CA337" si="5499">S337/S343</f>
        <v>4.3918255059933187E-2</v>
      </c>
      <c r="CB337" s="129">
        <f t="shared" ref="CB337" si="5500">T337/T343</f>
        <v>2.6305900037579856E-2</v>
      </c>
      <c r="CC337" s="130">
        <f t="shared" ref="CC337" si="5501">U337/U343</f>
        <v>2.3809523809523808E-2</v>
      </c>
      <c r="CD337" s="131">
        <f t="shared" ref="CD337" si="5502">V337/V343</f>
        <v>5.731802257687816E-2</v>
      </c>
      <c r="CE337" s="132">
        <f t="shared" ref="CE337" si="5503">W337/W343</f>
        <v>2.7588886730134057E-2</v>
      </c>
      <c r="CF337" s="129">
        <f t="shared" ref="CF337" si="5504">X337/X343</f>
        <v>2.1442986881937437E-2</v>
      </c>
      <c r="CG337" s="130">
        <f t="shared" ref="CG337" si="5505">Y337/Y343</f>
        <v>4.7879894501927367E-2</v>
      </c>
      <c r="CH337" s="131">
        <f t="shared" ref="CH337" si="5506">Z337/Z343</f>
        <v>2.9231276806334545E-2</v>
      </c>
      <c r="CI337" s="129">
        <f t="shared" ref="CI337" si="5507">AA337/AA343</f>
        <v>3.4988465341096342E-2</v>
      </c>
      <c r="CJ337" s="135">
        <f t="shared" ref="CJ337" si="5508">AB337/AB343</f>
        <v>3.1833899652707456E-2</v>
      </c>
      <c r="CK337" s="136">
        <f t="shared" ref="CK337" si="5509">AC337/AC343</f>
        <v>3.8609341746068754E-2</v>
      </c>
    </row>
    <row r="338" spans="1:89" x14ac:dyDescent="0.15">
      <c r="A338" s="137" t="s">
        <v>35</v>
      </c>
      <c r="B338" s="206">
        <v>0</v>
      </c>
      <c r="C338" s="190">
        <v>438</v>
      </c>
      <c r="D338" s="191">
        <v>4</v>
      </c>
      <c r="E338" s="192">
        <v>220</v>
      </c>
      <c r="F338" s="189">
        <v>4</v>
      </c>
      <c r="G338" s="193">
        <v>585</v>
      </c>
      <c r="H338" s="191">
        <v>108</v>
      </c>
      <c r="I338" s="192">
        <v>512</v>
      </c>
      <c r="J338" s="189">
        <v>12</v>
      </c>
      <c r="K338" s="190">
        <v>42</v>
      </c>
      <c r="L338" s="191">
        <v>416</v>
      </c>
      <c r="M338" s="189">
        <v>41</v>
      </c>
      <c r="N338" s="194">
        <v>290</v>
      </c>
      <c r="O338" s="207">
        <v>197</v>
      </c>
      <c r="P338" s="189">
        <v>63</v>
      </c>
      <c r="Q338" s="190">
        <v>95</v>
      </c>
      <c r="R338" s="191">
        <v>85</v>
      </c>
      <c r="S338" s="192">
        <v>110</v>
      </c>
      <c r="T338" s="189">
        <v>9</v>
      </c>
      <c r="U338" s="193">
        <v>16</v>
      </c>
      <c r="V338" s="191">
        <v>236</v>
      </c>
      <c r="W338" s="208">
        <v>36</v>
      </c>
      <c r="X338" s="189">
        <v>18</v>
      </c>
      <c r="Y338" s="193">
        <v>36</v>
      </c>
      <c r="Z338" s="191">
        <v>39</v>
      </c>
      <c r="AA338" s="189">
        <v>139</v>
      </c>
      <c r="AB338" s="172">
        <f t="shared" si="5018"/>
        <v>1284</v>
      </c>
      <c r="AC338" s="173">
        <f t="shared" si="5019"/>
        <v>2467</v>
      </c>
      <c r="BI338" s="137" t="s">
        <v>35</v>
      </c>
      <c r="BJ338" s="129">
        <f>B338/B343</f>
        <v>0</v>
      </c>
      <c r="BK338" s="130">
        <f t="shared" ref="BK338" si="5510">C338/C343</f>
        <v>3.0138305924447807E-2</v>
      </c>
      <c r="BL338" s="131">
        <f t="shared" ref="BL338" si="5511">D338/D343</f>
        <v>8.2644628099173552E-4</v>
      </c>
      <c r="BM338" s="132">
        <f t="shared" ref="BM338" si="5512">E338/E343</f>
        <v>3.6648342495418956E-2</v>
      </c>
      <c r="BN338" s="129">
        <f t="shared" ref="BN338" si="5513">F338/F343</f>
        <v>2.8563267637817766E-4</v>
      </c>
      <c r="BO338" s="130">
        <f t="shared" ref="BO338" si="5514">G338/G343</f>
        <v>4.9630949350979892E-2</v>
      </c>
      <c r="BP338" s="131">
        <f t="shared" ref="BP338" si="5515">H338/H343</f>
        <v>6.4155875014850899E-3</v>
      </c>
      <c r="BQ338" s="132">
        <f t="shared" ref="BQ338" si="5516">I338/I343</f>
        <v>3.0499791505331508E-2</v>
      </c>
      <c r="BR338" s="129">
        <f t="shared" ref="BR338" si="5517">J338/J343</f>
        <v>3.3793297662630243E-3</v>
      </c>
      <c r="BS338" s="130">
        <f t="shared" ref="BS338" si="5518">K338/K343</f>
        <v>1.2879484820607176E-2</v>
      </c>
      <c r="BT338" s="131">
        <f t="shared" ref="BT338" si="5519">L338/L343</f>
        <v>4.5479392150431834E-2</v>
      </c>
      <c r="BU338" s="129">
        <f t="shared" ref="BU338" si="5520">M338/M343</f>
        <v>4.3958400343089956E-3</v>
      </c>
      <c r="BV338" s="133">
        <f t="shared" ref="BV338" si="5521">N338/N343</f>
        <v>1.7170939664870627E-2</v>
      </c>
      <c r="BW338" s="134">
        <f t="shared" ref="BW338" si="5522">O338/O343</f>
        <v>1.1584146771727626E-2</v>
      </c>
      <c r="BX338" s="129">
        <f t="shared" ref="BX338" si="5523">P338/P343</f>
        <v>7.100991884580703E-3</v>
      </c>
      <c r="BY338" s="130">
        <f t="shared" ref="BY338" si="5524">Q338/Q343</f>
        <v>1.1608015640273705E-2</v>
      </c>
      <c r="BZ338" s="131">
        <f t="shared" ref="BZ338" si="5525">R338/R343</f>
        <v>7.8725571918125403E-3</v>
      </c>
      <c r="CA338" s="132">
        <f t="shared" ref="CA338" si="5526">S338/S343</f>
        <v>1.0807624287679308E-2</v>
      </c>
      <c r="CB338" s="129">
        <f t="shared" ref="CB338" si="5527">T338/T343</f>
        <v>3.3821871476888386E-3</v>
      </c>
      <c r="CC338" s="130">
        <f t="shared" ref="CC338" si="5528">U338/U343</f>
        <v>6.4568200161420498E-3</v>
      </c>
      <c r="CD338" s="131">
        <f t="shared" ref="CD338" si="5529">V338/V343</f>
        <v>2.2966134682755938E-2</v>
      </c>
      <c r="CE338" s="132">
        <f t="shared" ref="CE338" si="5530">W338/W343</f>
        <v>3.4971828249465708E-3</v>
      </c>
      <c r="CF338" s="129">
        <f t="shared" ref="CF338" si="5531">X338/X343</f>
        <v>2.2704339051463169E-3</v>
      </c>
      <c r="CG338" s="130">
        <f t="shared" ref="CG338" si="5532">Y338/Y343</f>
        <v>7.3037127206329886E-3</v>
      </c>
      <c r="CH338" s="131">
        <f t="shared" ref="CH338" si="5533">Z338/Z343</f>
        <v>2.5734081161332893E-3</v>
      </c>
      <c r="CI338" s="129">
        <f t="shared" ref="CI338" si="5534">AA338/AA343</f>
        <v>7.6348456552784794E-3</v>
      </c>
      <c r="CJ338" s="135">
        <f t="shared" ref="CJ338" si="5535">AB338/AB343</f>
        <v>9.6311798195278919E-3</v>
      </c>
      <c r="CK338" s="136">
        <f t="shared" ref="CK338" si="5536">AC338/AC343</f>
        <v>1.855263850556128E-2</v>
      </c>
    </row>
    <row r="339" spans="1:89" x14ac:dyDescent="0.15">
      <c r="A339" s="146" t="s">
        <v>36</v>
      </c>
      <c r="B339" s="203">
        <v>0</v>
      </c>
      <c r="C339" s="197">
        <v>57</v>
      </c>
      <c r="D339" s="198">
        <v>0</v>
      </c>
      <c r="E339" s="199">
        <v>24</v>
      </c>
      <c r="F339" s="196">
        <v>0</v>
      </c>
      <c r="G339" s="200">
        <v>19</v>
      </c>
      <c r="H339" s="198">
        <v>1</v>
      </c>
      <c r="I339" s="199">
        <v>22</v>
      </c>
      <c r="J339" s="196">
        <v>0</v>
      </c>
      <c r="K339" s="200">
        <v>2</v>
      </c>
      <c r="L339" s="198">
        <v>2</v>
      </c>
      <c r="M339" s="196">
        <v>2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18"/>
        <v>3</v>
      </c>
      <c r="AC339" s="173">
        <f t="shared" si="5019"/>
        <v>126</v>
      </c>
      <c r="BI339" s="146" t="s">
        <v>36</v>
      </c>
      <c r="BJ339" s="129">
        <f>B339/B343</f>
        <v>0</v>
      </c>
      <c r="BK339" s="130">
        <f t="shared" ref="BK339" si="5537">C339/C343</f>
        <v>3.9221083052363584E-3</v>
      </c>
      <c r="BL339" s="131">
        <f t="shared" ref="BL339" si="5538">D339/D343</f>
        <v>0</v>
      </c>
      <c r="BM339" s="132">
        <f t="shared" ref="BM339" si="5539">E339/E343</f>
        <v>3.9980009995002497E-3</v>
      </c>
      <c r="BN339" s="129">
        <f t="shared" ref="BN339" si="5540">F339/F343</f>
        <v>0</v>
      </c>
      <c r="BO339" s="130">
        <f t="shared" ref="BO339" si="5541">G339/G343</f>
        <v>1.6119453635360991E-3</v>
      </c>
      <c r="BP339" s="131">
        <f t="shared" ref="BP339" si="5542">H339/H343</f>
        <v>5.9403587976713792E-5</v>
      </c>
      <c r="BQ339" s="132">
        <f t="shared" ref="BQ339" si="5543">I339/I343</f>
        <v>1.3105379162447132E-3</v>
      </c>
      <c r="BR339" s="129">
        <f t="shared" ref="BR339" si="5544">J339/J343</f>
        <v>0</v>
      </c>
      <c r="BS339" s="130">
        <f t="shared" ref="BS339" si="5545">K339/K343</f>
        <v>6.1330880098129411E-4</v>
      </c>
      <c r="BT339" s="131">
        <f t="shared" ref="BT339" si="5546">L339/L343</f>
        <v>2.1865092380015305E-4</v>
      </c>
      <c r="BU339" s="129">
        <f t="shared" ref="BU339" si="5547">M339/M343</f>
        <v>2.1443122118580465E-4</v>
      </c>
      <c r="BV339" s="133">
        <f t="shared" ref="BV339" si="5548">N339/N343</f>
        <v>0</v>
      </c>
      <c r="BW339" s="134">
        <f t="shared" ref="BW339" si="5549">O339/O343</f>
        <v>0</v>
      </c>
      <c r="BX339" s="129">
        <f t="shared" ref="BX339" si="5550">P339/P343</f>
        <v>0</v>
      </c>
      <c r="BY339" s="130">
        <f t="shared" ref="BY339" si="5551">Q339/Q343</f>
        <v>0</v>
      </c>
      <c r="BZ339" s="131">
        <f t="shared" ref="BZ339" si="5552">R339/R343</f>
        <v>0</v>
      </c>
      <c r="CA339" s="132">
        <f t="shared" ref="CA339" si="5553">S339/S343</f>
        <v>0</v>
      </c>
      <c r="CB339" s="129">
        <f t="shared" ref="CB339" si="5554">T339/T343</f>
        <v>0</v>
      </c>
      <c r="CC339" s="130">
        <f t="shared" ref="CC339" si="5555">U339/U343</f>
        <v>0</v>
      </c>
      <c r="CD339" s="131">
        <f t="shared" ref="CD339" si="5556">V339/V343</f>
        <v>0</v>
      </c>
      <c r="CE339" s="132">
        <f t="shared" ref="CE339" si="5557">W339/W343</f>
        <v>0</v>
      </c>
      <c r="CF339" s="129">
        <f t="shared" ref="CF339" si="5558">X339/X343</f>
        <v>0</v>
      </c>
      <c r="CG339" s="130">
        <f t="shared" ref="CG339" si="5559">Y339/Y343</f>
        <v>0</v>
      </c>
      <c r="CH339" s="131">
        <f t="shared" ref="CH339" si="5560">Z339/Z343</f>
        <v>0</v>
      </c>
      <c r="CI339" s="129">
        <f t="shared" ref="CI339" si="5561">AA339/AA343</f>
        <v>0</v>
      </c>
      <c r="CJ339" s="135">
        <f t="shared" ref="CJ339" si="5562">AB339/AB343</f>
        <v>2.250275658768199E-5</v>
      </c>
      <c r="CK339" s="136">
        <f t="shared" ref="CK339" si="5563">AC339/AC343</f>
        <v>9.4756078301610103E-4</v>
      </c>
    </row>
    <row r="340" spans="1:89" x14ac:dyDescent="0.15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/>
      <c r="AC340" s="173"/>
      <c r="BI340" s="137" t="s">
        <v>37</v>
      </c>
      <c r="BJ340" s="129">
        <f>B340/B343</f>
        <v>0</v>
      </c>
      <c r="BK340" s="130">
        <f t="shared" ref="BK340" si="5564">C340/C343</f>
        <v>0</v>
      </c>
      <c r="BL340" s="131">
        <f t="shared" ref="BL340" si="5565">D340/D343</f>
        <v>0</v>
      </c>
      <c r="BM340" s="132">
        <f t="shared" ref="BM340" si="5566">E340/E343</f>
        <v>0</v>
      </c>
      <c r="BN340" s="129">
        <f t="shared" ref="BN340" si="5567">F340/F343</f>
        <v>0</v>
      </c>
      <c r="BO340" s="130">
        <f t="shared" ref="BO340" si="5568">G340/G343</f>
        <v>0</v>
      </c>
      <c r="BP340" s="131">
        <f t="shared" ref="BP340" si="5569">H340/H343</f>
        <v>0</v>
      </c>
      <c r="BQ340" s="132">
        <f t="shared" ref="BQ340" si="5570">I340/I343</f>
        <v>0</v>
      </c>
      <c r="BR340" s="129">
        <f t="shared" ref="BR340" si="5571">J340/J343</f>
        <v>0</v>
      </c>
      <c r="BS340" s="130">
        <f t="shared" ref="BS340" si="5572">K340/K343</f>
        <v>0</v>
      </c>
      <c r="BT340" s="131">
        <f t="shared" ref="BT340" si="5573">L340/L343</f>
        <v>0</v>
      </c>
      <c r="BU340" s="129">
        <f t="shared" ref="BU340" si="5574">M340/M343</f>
        <v>0</v>
      </c>
      <c r="BV340" s="133">
        <f t="shared" ref="BV340" si="5575">N340/N343</f>
        <v>0</v>
      </c>
      <c r="BW340" s="134">
        <f t="shared" ref="BW340" si="5576">O340/O343</f>
        <v>0</v>
      </c>
      <c r="BX340" s="129">
        <f t="shared" ref="BX340" si="5577">P340/P343</f>
        <v>0</v>
      </c>
      <c r="BY340" s="130">
        <f t="shared" ref="BY340" si="5578">Q340/Q343</f>
        <v>0</v>
      </c>
      <c r="BZ340" s="131">
        <f t="shared" ref="BZ340" si="5579">R340/R343</f>
        <v>0</v>
      </c>
      <c r="CA340" s="132">
        <f t="shared" ref="CA340" si="5580">S340/S343</f>
        <v>0</v>
      </c>
      <c r="CB340" s="129">
        <f t="shared" ref="CB340" si="5581">T340/T343</f>
        <v>0</v>
      </c>
      <c r="CC340" s="130">
        <f t="shared" ref="CC340" si="5582">U340/U343</f>
        <v>0</v>
      </c>
      <c r="CD340" s="131">
        <f t="shared" ref="CD340" si="5583">V340/V343</f>
        <v>0</v>
      </c>
      <c r="CE340" s="132">
        <f t="shared" ref="CE340" si="5584">W340/W343</f>
        <v>0</v>
      </c>
      <c r="CF340" s="129">
        <f t="shared" ref="CF340" si="5585">X340/X343</f>
        <v>0</v>
      </c>
      <c r="CG340" s="130">
        <f t="shared" ref="CG340" si="5586">Y340/Y343</f>
        <v>0</v>
      </c>
      <c r="CH340" s="131">
        <f t="shared" ref="CH340" si="5587">Z340/Z343</f>
        <v>0</v>
      </c>
      <c r="CI340" s="129">
        <f t="shared" ref="CI340" si="5588">AA340/AA343</f>
        <v>0</v>
      </c>
      <c r="CJ340" s="135">
        <f t="shared" ref="CJ340" si="5589">AB340/AB343</f>
        <v>0</v>
      </c>
      <c r="CK340" s="136">
        <f t="shared" ref="CK340" si="5590">AC340/AC343</f>
        <v>0</v>
      </c>
    </row>
    <row r="341" spans="1:89" x14ac:dyDescent="0.15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>
        <f>B341/B343</f>
        <v>0</v>
      </c>
      <c r="BK341" s="130">
        <f t="shared" ref="BK341" si="5591">C341/C343</f>
        <v>0</v>
      </c>
      <c r="BL341" s="131">
        <f t="shared" ref="BL341" si="5592">D341/D343</f>
        <v>0</v>
      </c>
      <c r="BM341" s="132">
        <f t="shared" ref="BM341" si="5593">E341/E343</f>
        <v>0</v>
      </c>
      <c r="BN341" s="129">
        <f t="shared" ref="BN341" si="5594">F341/F343</f>
        <v>0</v>
      </c>
      <c r="BO341" s="130">
        <f t="shared" ref="BO341" si="5595">G341/G343</f>
        <v>0</v>
      </c>
      <c r="BP341" s="131">
        <f t="shared" ref="BP341" si="5596">H341/H343</f>
        <v>0</v>
      </c>
      <c r="BQ341" s="132">
        <f t="shared" ref="BQ341" si="5597">I341/I343</f>
        <v>0</v>
      </c>
      <c r="BR341" s="129">
        <f t="shared" ref="BR341" si="5598">J341/J343</f>
        <v>0</v>
      </c>
      <c r="BS341" s="130">
        <f t="shared" ref="BS341" si="5599">K341/K343</f>
        <v>0</v>
      </c>
      <c r="BT341" s="131">
        <f t="shared" ref="BT341" si="5600">L341/L343</f>
        <v>0</v>
      </c>
      <c r="BU341" s="129">
        <f t="shared" ref="BU341" si="5601">M341/M343</f>
        <v>0</v>
      </c>
      <c r="BV341" s="133">
        <f t="shared" ref="BV341" si="5602">N341/N343</f>
        <v>0</v>
      </c>
      <c r="BW341" s="134">
        <f t="shared" ref="BW341" si="5603">O341/O343</f>
        <v>0</v>
      </c>
      <c r="BX341" s="129">
        <f t="shared" ref="BX341" si="5604">P341/P343</f>
        <v>0</v>
      </c>
      <c r="BY341" s="130">
        <f t="shared" ref="BY341" si="5605">Q341/Q343</f>
        <v>0</v>
      </c>
      <c r="BZ341" s="131">
        <f t="shared" ref="BZ341" si="5606">R341/R343</f>
        <v>0</v>
      </c>
      <c r="CA341" s="132">
        <f t="shared" ref="CA341" si="5607">S341/S343</f>
        <v>0</v>
      </c>
      <c r="CB341" s="129">
        <f t="shared" ref="CB341" si="5608">T341/T343</f>
        <v>0</v>
      </c>
      <c r="CC341" s="130">
        <f t="shared" ref="CC341" si="5609">U341/U343</f>
        <v>0</v>
      </c>
      <c r="CD341" s="131">
        <f t="shared" ref="CD341" si="5610">V341/V343</f>
        <v>0</v>
      </c>
      <c r="CE341" s="132">
        <f t="shared" ref="CE341" si="5611">W341/W343</f>
        <v>0</v>
      </c>
      <c r="CF341" s="129">
        <f t="shared" ref="CF341" si="5612">X341/X343</f>
        <v>0</v>
      </c>
      <c r="CG341" s="130">
        <f t="shared" ref="CG341" si="5613">Y341/Y343</f>
        <v>0</v>
      </c>
      <c r="CH341" s="131">
        <f t="shared" ref="CH341" si="5614">Z341/Z343</f>
        <v>0</v>
      </c>
      <c r="CI341" s="129">
        <f t="shared" ref="CI341" si="5615">AA341/AA343</f>
        <v>0</v>
      </c>
      <c r="CJ341" s="135">
        <f t="shared" ref="CJ341" si="5616">AB341/AB343</f>
        <v>0</v>
      </c>
      <c r="CK341" s="136">
        <f t="shared" ref="CK341" si="5617">AC341/AC343</f>
        <v>0</v>
      </c>
    </row>
    <row r="342" spans="1:89" ht="14" thickBot="1" x14ac:dyDescent="0.2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18">C342/C343</f>
        <v>0</v>
      </c>
      <c r="BL342" s="131">
        <f t="shared" ref="BL342" si="5619">D342/D343</f>
        <v>0</v>
      </c>
      <c r="BM342" s="132">
        <f t="shared" ref="BM342" si="5620">E342/E343</f>
        <v>0</v>
      </c>
      <c r="BN342" s="129">
        <f t="shared" ref="BN342" si="5621">F342/F343</f>
        <v>0</v>
      </c>
      <c r="BO342" s="130">
        <f t="shared" ref="BO342" si="5622">G342/G343</f>
        <v>0</v>
      </c>
      <c r="BP342" s="131">
        <f t="shared" ref="BP342" si="5623">H342/H343</f>
        <v>0</v>
      </c>
      <c r="BQ342" s="132">
        <f t="shared" ref="BQ342" si="5624">I342/I343</f>
        <v>0</v>
      </c>
      <c r="BR342" s="129">
        <f t="shared" ref="BR342" si="5625">J342/J343</f>
        <v>0</v>
      </c>
      <c r="BS342" s="130">
        <f t="shared" ref="BS342" si="5626">K342/K343</f>
        <v>0</v>
      </c>
      <c r="BT342" s="131">
        <f t="shared" ref="BT342" si="5627">L342/L343</f>
        <v>0</v>
      </c>
      <c r="BU342" s="129">
        <f t="shared" ref="BU342" si="5628">M342/M343</f>
        <v>0</v>
      </c>
      <c r="BV342" s="133">
        <f t="shared" ref="BV342" si="5629">N342/N343</f>
        <v>0</v>
      </c>
      <c r="BW342" s="134">
        <f t="shared" ref="BW342" si="5630">O342/O343</f>
        <v>0</v>
      </c>
      <c r="BX342" s="129">
        <f t="shared" ref="BX342" si="5631">P342/P343</f>
        <v>0</v>
      </c>
      <c r="BY342" s="130">
        <f t="shared" ref="BY342" si="5632">Q342/Q343</f>
        <v>0</v>
      </c>
      <c r="BZ342" s="131">
        <f t="shared" ref="BZ342" si="5633">R342/R343</f>
        <v>0</v>
      </c>
      <c r="CA342" s="132">
        <f t="shared" ref="CA342" si="5634">S342/S343</f>
        <v>0</v>
      </c>
      <c r="CB342" s="129">
        <f t="shared" ref="CB342" si="5635">T342/T343</f>
        <v>0</v>
      </c>
      <c r="CC342" s="130">
        <f t="shared" ref="CC342" si="5636">U342/U343</f>
        <v>0</v>
      </c>
      <c r="CD342" s="131">
        <f t="shared" ref="CD342" si="5637">V342/V343</f>
        <v>0</v>
      </c>
      <c r="CE342" s="132">
        <f t="shared" ref="CE342" si="5638">W342/W343</f>
        <v>0</v>
      </c>
      <c r="CF342" s="129">
        <f t="shared" ref="CF342" si="5639">X342/X343</f>
        <v>0</v>
      </c>
      <c r="CG342" s="130">
        <f t="shared" ref="CG342" si="5640">Y342/Y343</f>
        <v>0</v>
      </c>
      <c r="CH342" s="131">
        <f t="shared" ref="CH342" si="5641">Z342/Z343</f>
        <v>0</v>
      </c>
      <c r="CI342" s="129">
        <f t="shared" ref="CI342" si="5642">AA342/AA343</f>
        <v>0</v>
      </c>
      <c r="CJ342" s="135">
        <f t="shared" ref="CJ342" si="5643">AB342/AB343</f>
        <v>0</v>
      </c>
      <c r="CK342" s="136">
        <f t="shared" ref="CK342" si="5644">AC342/AC343</f>
        <v>0</v>
      </c>
    </row>
    <row r="343" spans="1:89" ht="15" thickTop="1" thickBot="1" x14ac:dyDescent="0.2">
      <c r="A343" s="269" t="s">
        <v>13</v>
      </c>
      <c r="B343" s="20">
        <f>SUM(B320:B342)</f>
        <v>12363</v>
      </c>
      <c r="C343" s="21">
        <f t="shared" ref="C343" si="5645">SUM(C320:C342)</f>
        <v>14533</v>
      </c>
      <c r="D343" s="20">
        <f t="shared" ref="D343" si="5646">SUM(D320:D342)</f>
        <v>4840</v>
      </c>
      <c r="E343" s="21">
        <f t="shared" ref="E343" si="5647">SUM(E320:E342)</f>
        <v>6003</v>
      </c>
      <c r="F343" s="20">
        <f t="shared" ref="F343" si="5648">SUM(F320:F342)</f>
        <v>14004</v>
      </c>
      <c r="G343" s="21">
        <f t="shared" ref="G343" si="5649">SUM(G320:G342)</f>
        <v>11787</v>
      </c>
      <c r="H343" s="20">
        <f t="shared" ref="H343" si="5650">SUM(H320:H342)</f>
        <v>16834</v>
      </c>
      <c r="I343" s="21">
        <f t="shared" ref="I343" si="5651">SUM(I320:I342)</f>
        <v>16787</v>
      </c>
      <c r="J343" s="20">
        <f t="shared" ref="J343" si="5652">SUM(J320:J342)</f>
        <v>3551</v>
      </c>
      <c r="K343" s="21">
        <f t="shared" ref="K343" si="5653">SUM(K320:K342)</f>
        <v>3261</v>
      </c>
      <c r="L343" s="20">
        <f t="shared" ref="L343" si="5654">SUM(L320:L342)</f>
        <v>9147</v>
      </c>
      <c r="M343" s="21">
        <f t="shared" ref="M343" si="5655">SUM(M320:M342)</f>
        <v>9327</v>
      </c>
      <c r="N343" s="20">
        <f t="shared" ref="N343" si="5656">SUM(N320:N342)</f>
        <v>16889</v>
      </c>
      <c r="O343" s="21">
        <f t="shared" ref="O343" si="5657">SUM(O320:O342)</f>
        <v>17006</v>
      </c>
      <c r="P343" s="20">
        <f t="shared" ref="P343" si="5658">SUM(P320:P342)</f>
        <v>8872</v>
      </c>
      <c r="Q343" s="21">
        <f t="shared" ref="Q343" si="5659">SUM(Q320:Q342)</f>
        <v>8184</v>
      </c>
      <c r="R343" s="20">
        <f t="shared" ref="R343" si="5660">SUM(R320:R342)</f>
        <v>10797</v>
      </c>
      <c r="S343" s="21">
        <f t="shared" ref="S343" si="5661">SUM(S320:S342)</f>
        <v>10178</v>
      </c>
      <c r="T343" s="20">
        <f t="shared" ref="T343" si="5662">SUM(T320:T342)</f>
        <v>2661</v>
      </c>
      <c r="U343" s="21">
        <f t="shared" ref="U343" si="5663">SUM(U320:U342)</f>
        <v>2478</v>
      </c>
      <c r="V343" s="20">
        <f t="shared" ref="V343" si="5664">SUM(V320:V342)</f>
        <v>10276</v>
      </c>
      <c r="W343" s="21">
        <f t="shared" ref="W343" si="5665">SUM(W320:W342)</f>
        <v>10294</v>
      </c>
      <c r="X343" s="20">
        <f t="shared" ref="X343" si="5666">SUM(X320:X342)</f>
        <v>7928</v>
      </c>
      <c r="Y343" s="21">
        <f t="shared" ref="Y343" si="5667">SUM(Y320:Y342)</f>
        <v>4929</v>
      </c>
      <c r="Z343" s="20">
        <f t="shared" ref="Z343" si="5668">SUM(Z320:Z342)</f>
        <v>15155</v>
      </c>
      <c r="AA343" s="21">
        <f t="shared" ref="AA343" si="5669">SUM(AA320:AA342)</f>
        <v>18206</v>
      </c>
      <c r="AB343" s="174">
        <f t="shared" ref="AB343:AC343" si="5670">SUM(AB319:AB342)</f>
        <v>133317</v>
      </c>
      <c r="AC343" s="175">
        <f t="shared" si="5670"/>
        <v>132973</v>
      </c>
      <c r="BI343" s="269" t="s">
        <v>13</v>
      </c>
      <c r="BJ343" s="155" t="e">
        <f>SUM(BJ319:BJ342)</f>
        <v>#REF!</v>
      </c>
      <c r="BK343" s="156">
        <f t="shared" ref="BK343:CK343" si="5671">SUM(BK319:BK342)</f>
        <v>0.99999999999999978</v>
      </c>
      <c r="BL343" s="155">
        <f t="shared" si="5671"/>
        <v>1</v>
      </c>
      <c r="BM343" s="156">
        <f t="shared" si="5671"/>
        <v>1</v>
      </c>
      <c r="BN343" s="155">
        <f t="shared" si="5671"/>
        <v>0.99999999999999978</v>
      </c>
      <c r="BO343" s="156">
        <f t="shared" si="5671"/>
        <v>1</v>
      </c>
      <c r="BP343" s="155">
        <f t="shared" si="5671"/>
        <v>0.99999999999999989</v>
      </c>
      <c r="BQ343" s="156">
        <f t="shared" si="5671"/>
        <v>0.99999999999999989</v>
      </c>
      <c r="BR343" s="155">
        <f t="shared" si="5671"/>
        <v>1</v>
      </c>
      <c r="BS343" s="156">
        <f t="shared" si="5671"/>
        <v>1</v>
      </c>
      <c r="BT343" s="155">
        <f t="shared" si="5671"/>
        <v>0.99999999999999989</v>
      </c>
      <c r="BU343" s="156">
        <f t="shared" si="5671"/>
        <v>1</v>
      </c>
      <c r="BV343" s="155">
        <f t="shared" si="5671"/>
        <v>0.99999999999999978</v>
      </c>
      <c r="BW343" s="156">
        <f t="shared" si="5671"/>
        <v>1</v>
      </c>
      <c r="BX343" s="155">
        <f t="shared" si="5671"/>
        <v>0.99999999999999989</v>
      </c>
      <c r="BY343" s="156">
        <f t="shared" si="5671"/>
        <v>1</v>
      </c>
      <c r="BZ343" s="155">
        <f t="shared" si="5671"/>
        <v>1</v>
      </c>
      <c r="CA343" s="156">
        <f t="shared" si="5671"/>
        <v>0.99999999999999989</v>
      </c>
      <c r="CB343" s="155">
        <f t="shared" si="5671"/>
        <v>0.99999999999999978</v>
      </c>
      <c r="CC343" s="156">
        <f t="shared" si="5671"/>
        <v>0.99999999999999978</v>
      </c>
      <c r="CD343" s="155">
        <f t="shared" si="5671"/>
        <v>0.99999999999999989</v>
      </c>
      <c r="CE343" s="156">
        <f t="shared" si="5671"/>
        <v>1</v>
      </c>
      <c r="CF343" s="155">
        <f t="shared" si="5671"/>
        <v>1</v>
      </c>
      <c r="CG343" s="156">
        <f t="shared" si="5671"/>
        <v>1.0000000000000002</v>
      </c>
      <c r="CH343" s="155">
        <f t="shared" si="5671"/>
        <v>1</v>
      </c>
      <c r="CI343" s="156">
        <f t="shared" si="5671"/>
        <v>1</v>
      </c>
      <c r="CJ343" s="155">
        <f t="shared" si="5671"/>
        <v>0.99999999999999989</v>
      </c>
      <c r="CK343" s="156">
        <f t="shared" si="5671"/>
        <v>1.0000000000000002</v>
      </c>
    </row>
    <row r="344" spans="1:89" ht="14" thickTop="1" x14ac:dyDescent="0.15">
      <c r="A344" s="187"/>
    </row>
    <row r="346" spans="1:89" x14ac:dyDescent="0.15">
      <c r="A346" s="296">
        <f>+A315+1</f>
        <v>44177</v>
      </c>
      <c r="B346" s="296"/>
      <c r="C346" s="296"/>
      <c r="D346" s="296"/>
      <c r="BI346" s="301">
        <f>+BI315+1</f>
        <v>44177</v>
      </c>
      <c r="BJ346" s="301"/>
      <c r="BK346" s="301"/>
      <c r="BL346" s="301"/>
    </row>
    <row r="347" spans="1:89" ht="14" thickBot="1" x14ac:dyDescent="0.2">
      <c r="AE347" s="272" t="s">
        <v>84</v>
      </c>
    </row>
    <row r="348" spans="1:89" ht="15" thickTop="1" thickBot="1" x14ac:dyDescent="0.2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 x14ac:dyDescent="0.2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 x14ac:dyDescent="0.15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767</v>
      </c>
      <c r="AG350" s="186">
        <f t="shared" ref="AG350:AV351" si="5672">SUMIF($A$9:$A$32,$AE350,C$350:C$373)</f>
        <v>861</v>
      </c>
      <c r="AH350" s="127">
        <f t="shared" si="5672"/>
        <v>254</v>
      </c>
      <c r="AI350" s="180">
        <f t="shared" si="5672"/>
        <v>311</v>
      </c>
      <c r="AJ350" s="126">
        <f t="shared" si="5672"/>
        <v>1080</v>
      </c>
      <c r="AK350" s="128">
        <f t="shared" si="5672"/>
        <v>632</v>
      </c>
      <c r="AL350" s="127">
        <f t="shared" si="5672"/>
        <v>925</v>
      </c>
      <c r="AM350" s="180">
        <f t="shared" si="5672"/>
        <v>972</v>
      </c>
      <c r="AN350" s="126">
        <f t="shared" si="5672"/>
        <v>79</v>
      </c>
      <c r="AO350" s="128">
        <f t="shared" si="5672"/>
        <v>241</v>
      </c>
      <c r="AP350" s="127">
        <f t="shared" si="5672"/>
        <v>321</v>
      </c>
      <c r="AQ350" s="126">
        <f t="shared" si="5672"/>
        <v>644</v>
      </c>
      <c r="AR350" s="179">
        <f t="shared" si="5672"/>
        <v>875</v>
      </c>
      <c r="AS350" s="181">
        <f t="shared" si="5672"/>
        <v>1095</v>
      </c>
      <c r="AT350" s="126">
        <f t="shared" si="5672"/>
        <v>463</v>
      </c>
      <c r="AU350" s="128">
        <f t="shared" si="5672"/>
        <v>458</v>
      </c>
      <c r="AV350" s="127">
        <f t="shared" si="5672"/>
        <v>626</v>
      </c>
      <c r="AW350" s="180">
        <f t="shared" ref="AW350:BE351" si="5673">SUMIF($A$9:$A$32,$AE350,S$350:S$373)</f>
        <v>457</v>
      </c>
      <c r="AX350" s="126">
        <f t="shared" si="5673"/>
        <v>76</v>
      </c>
      <c r="AY350" s="128">
        <f t="shared" si="5673"/>
        <v>166</v>
      </c>
      <c r="AZ350" s="127">
        <f t="shared" si="5673"/>
        <v>431</v>
      </c>
      <c r="BA350" s="180">
        <f t="shared" si="5673"/>
        <v>494</v>
      </c>
      <c r="BB350" s="126">
        <f t="shared" si="5673"/>
        <v>481</v>
      </c>
      <c r="BC350" s="128">
        <f t="shared" si="5673"/>
        <v>302</v>
      </c>
      <c r="BD350" s="184">
        <f t="shared" si="5673"/>
        <v>737</v>
      </c>
      <c r="BE350" s="185">
        <f t="shared" si="5673"/>
        <v>792</v>
      </c>
      <c r="BF350" s="170">
        <f>AF350+AH350+AJ350+AL350+AN350+AP350+AR350+AT350+AV350+AX350+AZ350+BB350+BD350</f>
        <v>7115</v>
      </c>
      <c r="BG350" s="171">
        <f>AG350+AI350+AK350+AM350+AO350+AQ350+AS350+AU350+AW350+AY350+BA350+BC350+BE350</f>
        <v>7425</v>
      </c>
      <c r="BI350" s="125" t="s">
        <v>16</v>
      </c>
      <c r="BJ350" s="129">
        <f>B350/B374</f>
        <v>0</v>
      </c>
      <c r="BK350" s="130">
        <f t="shared" ref="BK350" si="5674">C350/C374</f>
        <v>0</v>
      </c>
      <c r="BL350" s="131">
        <f t="shared" ref="BL350" si="5675">D350/D374</f>
        <v>0</v>
      </c>
      <c r="BM350" s="132">
        <f t="shared" ref="BM350" si="5676">E350/E374</f>
        <v>0</v>
      </c>
      <c r="BN350" s="129">
        <f t="shared" ref="BN350" si="5677">F350/F374</f>
        <v>0</v>
      </c>
      <c r="BO350" s="130">
        <f t="shared" ref="BO350" si="5678">G350/G374</f>
        <v>0</v>
      </c>
      <c r="BP350" s="131">
        <f t="shared" ref="BP350" si="5679">H350/H374</f>
        <v>0</v>
      </c>
      <c r="BQ350" s="132">
        <f t="shared" ref="BQ350" si="5680">I350/I374</f>
        <v>0</v>
      </c>
      <c r="BR350" s="129">
        <f t="shared" ref="BR350" si="5681">J350/J374</f>
        <v>0</v>
      </c>
      <c r="BS350" s="130">
        <f t="shared" ref="BS350" si="5682">K350/K374</f>
        <v>0</v>
      </c>
      <c r="BT350" s="131">
        <f t="shared" ref="BT350" si="5683">L350/L374</f>
        <v>0</v>
      </c>
      <c r="BU350" s="129">
        <f t="shared" ref="BU350" si="5684">M350/M374</f>
        <v>0</v>
      </c>
      <c r="BV350" s="133">
        <f t="shared" ref="BV350" si="5685">N350/N374</f>
        <v>0</v>
      </c>
      <c r="BW350" s="134">
        <f t="shared" ref="BW350" si="5686">O350/O374</f>
        <v>0</v>
      </c>
      <c r="BX350" s="129">
        <f t="shared" ref="BX350" si="5687">P350/P374</f>
        <v>0</v>
      </c>
      <c r="BY350" s="130">
        <f t="shared" ref="BY350" si="5688">Q350/Q374</f>
        <v>0</v>
      </c>
      <c r="BZ350" s="131">
        <f t="shared" ref="BZ350" si="5689">R350/R374</f>
        <v>0</v>
      </c>
      <c r="CA350" s="132">
        <f t="shared" ref="CA350" si="5690">S350/S374</f>
        <v>0</v>
      </c>
      <c r="CB350" s="129">
        <f t="shared" ref="CB350" si="5691">T350/T374</f>
        <v>0</v>
      </c>
      <c r="CC350" s="130">
        <f t="shared" ref="CC350" si="5692">U350/U374</f>
        <v>0</v>
      </c>
      <c r="CD350" s="131">
        <f t="shared" ref="CD350" si="5693">V350/V374</f>
        <v>0</v>
      </c>
      <c r="CE350" s="132">
        <f t="shared" ref="CE350" si="5694">W350/W374</f>
        <v>0</v>
      </c>
      <c r="CF350" s="129">
        <f t="shared" ref="CF350" si="5695">X350/X374</f>
        <v>0</v>
      </c>
      <c r="CG350" s="130">
        <f t="shared" ref="CG350" si="5696">Y350/Y374</f>
        <v>0</v>
      </c>
      <c r="CH350" s="131">
        <f t="shared" ref="CH350" si="5697">Z350/Z374</f>
        <v>0</v>
      </c>
      <c r="CI350" s="129">
        <f t="shared" ref="CI350" si="5698">AA350/AA374</f>
        <v>0</v>
      </c>
      <c r="CJ350" s="135">
        <f t="shared" ref="CJ350" si="5699">AB350/AB374</f>
        <v>0</v>
      </c>
      <c r="CK350" s="136">
        <f t="shared" ref="CK350" si="5700">AC350/AC374</f>
        <v>0</v>
      </c>
    </row>
    <row r="351" spans="1:89" x14ac:dyDescent="0.15">
      <c r="A351" s="137" t="s">
        <v>17</v>
      </c>
      <c r="B351" s="189">
        <v>99</v>
      </c>
      <c r="C351" s="190">
        <v>0</v>
      </c>
      <c r="D351" s="191">
        <v>33</v>
      </c>
      <c r="E351" s="192">
        <v>0</v>
      </c>
      <c r="F351" s="189">
        <v>161</v>
      </c>
      <c r="G351" s="193">
        <v>1</v>
      </c>
      <c r="H351" s="191">
        <v>104</v>
      </c>
      <c r="I351" s="192">
        <v>16</v>
      </c>
      <c r="J351" s="189">
        <v>11</v>
      </c>
      <c r="K351" s="193">
        <v>8</v>
      </c>
      <c r="L351" s="191">
        <v>10</v>
      </c>
      <c r="M351" s="189">
        <v>19</v>
      </c>
      <c r="N351" s="194">
        <v>49</v>
      </c>
      <c r="O351" s="195">
        <v>41</v>
      </c>
      <c r="P351" s="189">
        <v>11</v>
      </c>
      <c r="Q351" s="193">
        <v>0</v>
      </c>
      <c r="R351" s="191">
        <v>8</v>
      </c>
      <c r="S351" s="192">
        <v>0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2">
        <f t="shared" ref="AB351:AB370" si="5701">SUM(B351,D351,F351,H351,J351,L351,N351,P351,R351,T351,V351,X351,Z351)</f>
        <v>486</v>
      </c>
      <c r="AC351" s="173">
        <f t="shared" ref="AC351:AC370" si="5702">SUM(C351,E351,G351,I351,K351,M351,O351,Q351,S351,U351,W351,Y351,AA351)</f>
        <v>85</v>
      </c>
      <c r="AE351" s="277" t="str">
        <f>$AE$10</f>
        <v>08:00 - 08:59</v>
      </c>
      <c r="AF351" s="126">
        <f>SUMIF($A$9:$A$32,$AE351,B$350:B$373)</f>
        <v>753</v>
      </c>
      <c r="AG351" s="190">
        <f t="shared" si="5672"/>
        <v>787</v>
      </c>
      <c r="AH351" s="191">
        <f t="shared" si="5672"/>
        <v>233</v>
      </c>
      <c r="AI351" s="192">
        <f t="shared" si="5672"/>
        <v>248</v>
      </c>
      <c r="AJ351" s="278">
        <f t="shared" si="5672"/>
        <v>1059</v>
      </c>
      <c r="AK351" s="193">
        <f t="shared" si="5672"/>
        <v>414</v>
      </c>
      <c r="AL351" s="191">
        <f t="shared" si="5672"/>
        <v>1033</v>
      </c>
      <c r="AM351" s="192">
        <f t="shared" si="5672"/>
        <v>800</v>
      </c>
      <c r="AN351" s="278">
        <f t="shared" si="5672"/>
        <v>113</v>
      </c>
      <c r="AO351" s="193">
        <f t="shared" si="5672"/>
        <v>255</v>
      </c>
      <c r="AP351" s="191">
        <f t="shared" si="5672"/>
        <v>284</v>
      </c>
      <c r="AQ351" s="278">
        <f t="shared" si="5672"/>
        <v>750</v>
      </c>
      <c r="AR351" s="194">
        <f t="shared" si="5672"/>
        <v>943</v>
      </c>
      <c r="AS351" s="195">
        <f t="shared" si="5672"/>
        <v>994</v>
      </c>
      <c r="AT351" s="278">
        <f t="shared" si="5672"/>
        <v>508</v>
      </c>
      <c r="AU351" s="193">
        <f t="shared" si="5672"/>
        <v>464</v>
      </c>
      <c r="AV351" s="191">
        <f t="shared" si="5672"/>
        <v>723</v>
      </c>
      <c r="AW351" s="192">
        <f t="shared" si="5673"/>
        <v>568</v>
      </c>
      <c r="AX351" s="278">
        <f t="shared" si="5673"/>
        <v>136</v>
      </c>
      <c r="AY351" s="193">
        <f t="shared" si="5673"/>
        <v>143</v>
      </c>
      <c r="AZ351" s="191">
        <f t="shared" si="5673"/>
        <v>334</v>
      </c>
      <c r="BA351" s="192">
        <f t="shared" si="5673"/>
        <v>635</v>
      </c>
      <c r="BB351" s="278">
        <f t="shared" si="5673"/>
        <v>474</v>
      </c>
      <c r="BC351" s="193">
        <f t="shared" si="5673"/>
        <v>279</v>
      </c>
      <c r="BD351" s="191">
        <f t="shared" si="5673"/>
        <v>794</v>
      </c>
      <c r="BE351" s="278">
        <f t="shared" si="5673"/>
        <v>987</v>
      </c>
      <c r="BF351" s="172">
        <f>SUM(AF351,AH351,AJ351,AL351,AN351,AP351,AR351,AT351,AV351,AX351,AZ351,BB351,BD351)</f>
        <v>7387</v>
      </c>
      <c r="BG351" s="173">
        <f>SUM(AG351,AI351,AK351,AM351,AO351,AQ351,AS351,AU351,AW351,AY351,BA351,BC351,BE351)</f>
        <v>7324</v>
      </c>
      <c r="BI351" s="137" t="s">
        <v>17</v>
      </c>
      <c r="BJ351" s="129">
        <f>B351/B374</f>
        <v>8.7843833185448084E-3</v>
      </c>
      <c r="BK351" s="130">
        <f t="shared" ref="BK351" si="5703">C351/C374</f>
        <v>0</v>
      </c>
      <c r="BL351" s="131">
        <f t="shared" ref="BL351" si="5704">D351/D374</f>
        <v>9.8243524858588858E-3</v>
      </c>
      <c r="BM351" s="132">
        <f t="shared" ref="BM351" si="5705">E351/E374</f>
        <v>0</v>
      </c>
      <c r="BN351" s="129">
        <f t="shared" ref="BN351" si="5706">F351/F374</f>
        <v>1.4285714285714285E-2</v>
      </c>
      <c r="BO351" s="130">
        <f t="shared" ref="BO351" si="5707">G351/G374</f>
        <v>9.2429984286902667E-5</v>
      </c>
      <c r="BP351" s="131">
        <f t="shared" ref="BP351" si="5708">H351/H374</f>
        <v>7.0279767536153533E-3</v>
      </c>
      <c r="BQ351" s="132">
        <f t="shared" ref="BQ351" si="5709">I351/I374</f>
        <v>1.0327911179963851E-3</v>
      </c>
      <c r="BR351" s="129">
        <f t="shared" ref="BR351" si="5710">J351/J374</f>
        <v>4.552980132450331E-3</v>
      </c>
      <c r="BS351" s="130">
        <f t="shared" ref="BS351" si="5711">K351/K374</f>
        <v>3.840614498319731E-3</v>
      </c>
      <c r="BT351" s="131">
        <f t="shared" ref="BT351" si="5712">L351/L374</f>
        <v>1.3607293509320995E-3</v>
      </c>
      <c r="BU351" s="129">
        <f t="shared" ref="BU351" si="5713">M351/M374</f>
        <v>2.7053965541791259E-3</v>
      </c>
      <c r="BV351" s="133">
        <f t="shared" ref="BV351" si="5714">N351/N374</f>
        <v>3.243529489640564E-3</v>
      </c>
      <c r="BW351" s="134">
        <f t="shared" ref="BW351" si="5715">O351/O374</f>
        <v>2.9961999415375621E-3</v>
      </c>
      <c r="BX351" s="129">
        <f t="shared" ref="BX351" si="5716">P351/P374</f>
        <v>1.4224751066856331E-3</v>
      </c>
      <c r="BY351" s="130">
        <f t="shared" ref="BY351" si="5717">Q351/Q374</f>
        <v>0</v>
      </c>
      <c r="BZ351" s="131">
        <f t="shared" ref="BZ351" si="5718">R351/R374</f>
        <v>8.2508250825082509E-4</v>
      </c>
      <c r="CA351" s="132">
        <f t="shared" ref="CA351" si="5719">S351/S374</f>
        <v>0</v>
      </c>
      <c r="CB351" s="129">
        <f t="shared" ref="CB351" si="5720">T351/T374</f>
        <v>0</v>
      </c>
      <c r="CC351" s="130">
        <f t="shared" ref="CC351" si="5721">U351/U374</f>
        <v>0</v>
      </c>
      <c r="CD351" s="131">
        <f t="shared" ref="CD351" si="5722">V351/V374</f>
        <v>0</v>
      </c>
      <c r="CE351" s="132">
        <f t="shared" ref="CE351" si="5723">W351/W374</f>
        <v>0</v>
      </c>
      <c r="CF351" s="129">
        <f t="shared" ref="CF351" si="5724">X351/X374</f>
        <v>0</v>
      </c>
      <c r="CG351" s="130">
        <f t="shared" ref="CG351" si="5725">Y351/Y374</f>
        <v>0</v>
      </c>
      <c r="CH351" s="131">
        <f t="shared" ref="CH351" si="5726">Z351/Z374</f>
        <v>0</v>
      </c>
      <c r="CI351" s="129">
        <f t="shared" ref="CI351" si="5727">AA351/AA374</f>
        <v>0</v>
      </c>
      <c r="CJ351" s="135">
        <f t="shared" ref="CJ351" si="5728">AB351/AB374</f>
        <v>4.3195776412972954E-3</v>
      </c>
      <c r="CK351" s="136">
        <f t="shared" ref="CK351" si="5729">AC351/AC374</f>
        <v>7.5739349710853899E-4</v>
      </c>
    </row>
    <row r="352" spans="1:89" ht="14" thickBot="1" x14ac:dyDescent="0.2">
      <c r="A352" s="146" t="s">
        <v>18</v>
      </c>
      <c r="B352" s="196">
        <v>377</v>
      </c>
      <c r="C352" s="197">
        <v>0</v>
      </c>
      <c r="D352" s="198">
        <v>126</v>
      </c>
      <c r="E352" s="199">
        <v>42</v>
      </c>
      <c r="F352" s="196">
        <v>682</v>
      </c>
      <c r="G352" s="200">
        <v>106</v>
      </c>
      <c r="H352" s="198">
        <v>434</v>
      </c>
      <c r="I352" s="199">
        <v>192</v>
      </c>
      <c r="J352" s="196">
        <v>29</v>
      </c>
      <c r="K352" s="200">
        <v>70</v>
      </c>
      <c r="L352" s="198">
        <v>101</v>
      </c>
      <c r="M352" s="196">
        <v>185</v>
      </c>
      <c r="N352" s="201">
        <v>385</v>
      </c>
      <c r="O352" s="202">
        <v>406</v>
      </c>
      <c r="P352" s="196">
        <v>206</v>
      </c>
      <c r="Q352" s="200">
        <v>296</v>
      </c>
      <c r="R352" s="198">
        <v>235</v>
      </c>
      <c r="S352" s="199">
        <v>207</v>
      </c>
      <c r="T352" s="196">
        <v>17</v>
      </c>
      <c r="U352" s="200">
        <v>105</v>
      </c>
      <c r="V352" s="198">
        <v>105</v>
      </c>
      <c r="W352" s="199">
        <v>258</v>
      </c>
      <c r="X352" s="196">
        <v>202</v>
      </c>
      <c r="Y352" s="200">
        <v>152</v>
      </c>
      <c r="Z352" s="198">
        <v>407</v>
      </c>
      <c r="AA352" s="196">
        <v>339</v>
      </c>
      <c r="AB352" s="172">
        <f t="shared" si="5701"/>
        <v>3306</v>
      </c>
      <c r="AC352" s="173">
        <f t="shared" si="5702"/>
        <v>2358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3.3451641526175691E-2</v>
      </c>
      <c r="BK352" s="130">
        <f t="shared" ref="BK352" si="5730">C352/C374</f>
        <v>0</v>
      </c>
      <c r="BL352" s="131">
        <f t="shared" ref="BL352" si="5731">D352/D374</f>
        <v>3.7511164036915748E-2</v>
      </c>
      <c r="BM352" s="132">
        <f t="shared" ref="BM352" si="5732">E352/E374</f>
        <v>7.9666160849772381E-3</v>
      </c>
      <c r="BN352" s="129">
        <f t="shared" ref="BN352" si="5733">F352/F374</f>
        <v>6.0514640638864241E-2</v>
      </c>
      <c r="BO352" s="130">
        <f t="shared" ref="BO352" si="5734">G352/G374</f>
        <v>9.7975783344116836E-3</v>
      </c>
      <c r="BP352" s="131">
        <f t="shared" ref="BP352" si="5735">H352/H374</f>
        <v>2.9328287606433301E-2</v>
      </c>
      <c r="BQ352" s="132">
        <f t="shared" ref="BQ352" si="5736">I352/I374</f>
        <v>1.2393493415956624E-2</v>
      </c>
      <c r="BR352" s="129">
        <f t="shared" ref="BR352" si="5737">J352/J374</f>
        <v>1.2003311258278146E-2</v>
      </c>
      <c r="BS352" s="130">
        <f t="shared" ref="BS352" si="5738">K352/K374</f>
        <v>3.3605376860297645E-2</v>
      </c>
      <c r="BT352" s="131">
        <f t="shared" ref="BT352" si="5739">L352/L374</f>
        <v>1.3743366444414207E-2</v>
      </c>
      <c r="BU352" s="129">
        <f t="shared" ref="BU352" si="5740">M352/M374</f>
        <v>2.6342019080165171E-2</v>
      </c>
      <c r="BV352" s="133">
        <f t="shared" ref="BV352" si="5741">N352/N374</f>
        <v>2.5484874561461573E-2</v>
      </c>
      <c r="BW352" s="134">
        <f t="shared" ref="BW352" si="5742">O352/O374</f>
        <v>2.9669687225957322E-2</v>
      </c>
      <c r="BX352" s="129">
        <f t="shared" ref="BX352" si="5743">P352/P374</f>
        <v>2.6639079270658218E-2</v>
      </c>
      <c r="BY352" s="130">
        <f t="shared" ref="BY352" si="5744">Q352/Q374</f>
        <v>4.8628224084113686E-2</v>
      </c>
      <c r="BZ352" s="131">
        <f t="shared" ref="BZ352" si="5745">R352/R374</f>
        <v>2.4236798679867985E-2</v>
      </c>
      <c r="CA352" s="132">
        <f t="shared" ref="CA352" si="5746">S352/S374</f>
        <v>2.3922339073153821E-2</v>
      </c>
      <c r="CB352" s="129">
        <f t="shared" ref="CB352" si="5747">T352/T374</f>
        <v>1.0807374443738081E-2</v>
      </c>
      <c r="CC352" s="130">
        <f t="shared" ref="CC352" si="5748">U352/U374</f>
        <v>8.3465818759936403E-2</v>
      </c>
      <c r="CD352" s="131">
        <f t="shared" ref="CD352" si="5749">V352/V374</f>
        <v>1.2408414086504373E-2</v>
      </c>
      <c r="CE352" s="132">
        <f t="shared" ref="CE352" si="5750">W352/W374</f>
        <v>2.8830036875628563E-2</v>
      </c>
      <c r="CF352" s="129">
        <f t="shared" ref="CF352" si="5751">X352/X374</f>
        <v>3.2439376907017828E-2</v>
      </c>
      <c r="CG352" s="130">
        <f t="shared" ref="CG352" si="5752">Y352/Y374</f>
        <v>4.4548651817116064E-2</v>
      </c>
      <c r="CH352" s="131">
        <f t="shared" ref="CH352" si="5753">Z352/Z374</f>
        <v>3.0714663044298544E-2</v>
      </c>
      <c r="CI352" s="129">
        <f t="shared" ref="CI352" si="5754">AA352/AA374</f>
        <v>2.2117831278136622E-2</v>
      </c>
      <c r="CJ352" s="135">
        <f t="shared" ref="CJ352" si="5755">AB352/AB374</f>
        <v>2.9383793584627282E-2</v>
      </c>
      <c r="CK352" s="136">
        <f t="shared" ref="CK352" si="5756">AC352/AC374</f>
        <v>2.1010986660963939E-2</v>
      </c>
    </row>
    <row r="353" spans="1:89" ht="15" thickTop="1" thickBot="1" x14ac:dyDescent="0.2">
      <c r="A353" s="137" t="s">
        <v>19</v>
      </c>
      <c r="B353" s="189">
        <v>599</v>
      </c>
      <c r="C353" s="190">
        <v>220</v>
      </c>
      <c r="D353" s="191">
        <v>230</v>
      </c>
      <c r="E353" s="192">
        <v>106</v>
      </c>
      <c r="F353" s="189">
        <v>807</v>
      </c>
      <c r="G353" s="193">
        <v>233</v>
      </c>
      <c r="H353" s="191">
        <v>711</v>
      </c>
      <c r="I353" s="192">
        <v>374</v>
      </c>
      <c r="J353" s="189">
        <v>70</v>
      </c>
      <c r="K353" s="193">
        <v>138</v>
      </c>
      <c r="L353" s="191">
        <v>215</v>
      </c>
      <c r="M353" s="189">
        <v>351</v>
      </c>
      <c r="N353" s="194">
        <v>817</v>
      </c>
      <c r="O353" s="195">
        <v>664</v>
      </c>
      <c r="P353" s="189">
        <v>428</v>
      </c>
      <c r="Q353" s="193">
        <v>373</v>
      </c>
      <c r="R353" s="191">
        <v>435</v>
      </c>
      <c r="S353" s="192">
        <v>380</v>
      </c>
      <c r="T353" s="189">
        <v>67</v>
      </c>
      <c r="U353" s="193">
        <v>123</v>
      </c>
      <c r="V353" s="191">
        <v>326</v>
      </c>
      <c r="W353" s="192">
        <v>389</v>
      </c>
      <c r="X353" s="189">
        <v>324</v>
      </c>
      <c r="Y353" s="193">
        <v>249</v>
      </c>
      <c r="Z353" s="191">
        <v>617</v>
      </c>
      <c r="AA353" s="189">
        <v>625</v>
      </c>
      <c r="AB353" s="172">
        <f t="shared" si="5701"/>
        <v>5646</v>
      </c>
      <c r="AC353" s="173">
        <f t="shared" si="5702"/>
        <v>4225</v>
      </c>
      <c r="AE353" s="269" t="s">
        <v>13</v>
      </c>
      <c r="AF353" s="20">
        <f t="shared" ref="AF353:BG353" si="5757">SUM(AF350:AF352)</f>
        <v>1520</v>
      </c>
      <c r="AG353" s="21">
        <f t="shared" si="5757"/>
        <v>1648</v>
      </c>
      <c r="AH353" s="20">
        <f t="shared" si="5757"/>
        <v>487</v>
      </c>
      <c r="AI353" s="21">
        <f t="shared" si="5757"/>
        <v>559</v>
      </c>
      <c r="AJ353" s="20">
        <f t="shared" si="5757"/>
        <v>2139</v>
      </c>
      <c r="AK353" s="21">
        <f t="shared" si="5757"/>
        <v>1046</v>
      </c>
      <c r="AL353" s="20">
        <f t="shared" si="5757"/>
        <v>1958</v>
      </c>
      <c r="AM353" s="21">
        <f t="shared" si="5757"/>
        <v>1772</v>
      </c>
      <c r="AN353" s="20">
        <f t="shared" si="5757"/>
        <v>192</v>
      </c>
      <c r="AO353" s="21">
        <f t="shared" si="5757"/>
        <v>496</v>
      </c>
      <c r="AP353" s="20">
        <f t="shared" si="5757"/>
        <v>605</v>
      </c>
      <c r="AQ353" s="21">
        <f t="shared" si="5757"/>
        <v>1394</v>
      </c>
      <c r="AR353" s="20">
        <f t="shared" si="5757"/>
        <v>1818</v>
      </c>
      <c r="AS353" s="21">
        <f t="shared" si="5757"/>
        <v>2089</v>
      </c>
      <c r="AT353" s="20">
        <f t="shared" si="5757"/>
        <v>971</v>
      </c>
      <c r="AU353" s="21">
        <f t="shared" si="5757"/>
        <v>922</v>
      </c>
      <c r="AV353" s="20">
        <f t="shared" si="5757"/>
        <v>1349</v>
      </c>
      <c r="AW353" s="21">
        <f t="shared" si="5757"/>
        <v>1025</v>
      </c>
      <c r="AX353" s="20">
        <f t="shared" si="5757"/>
        <v>212</v>
      </c>
      <c r="AY353" s="21">
        <f t="shared" si="5757"/>
        <v>309</v>
      </c>
      <c r="AZ353" s="20">
        <f t="shared" si="5757"/>
        <v>765</v>
      </c>
      <c r="BA353" s="21">
        <f t="shared" si="5757"/>
        <v>1129</v>
      </c>
      <c r="BB353" s="20">
        <f t="shared" si="5757"/>
        <v>955</v>
      </c>
      <c r="BC353" s="21">
        <f t="shared" si="5757"/>
        <v>581</v>
      </c>
      <c r="BD353" s="20">
        <f t="shared" si="5757"/>
        <v>1531</v>
      </c>
      <c r="BE353" s="21">
        <f t="shared" si="5757"/>
        <v>1779</v>
      </c>
      <c r="BF353" s="174">
        <f t="shared" si="5757"/>
        <v>14502</v>
      </c>
      <c r="BG353" s="175">
        <f t="shared" si="5757"/>
        <v>14749</v>
      </c>
      <c r="BI353" s="137" t="s">
        <v>19</v>
      </c>
      <c r="BJ353" s="129">
        <f>B353/B374</f>
        <v>5.3149955634427683E-2</v>
      </c>
      <c r="BK353" s="130">
        <f t="shared" ref="BK353" si="5758">C353/C374</f>
        <v>1.5527950310559006E-2</v>
      </c>
      <c r="BL353" s="131">
        <f t="shared" ref="BL353" si="5759">D353/D374</f>
        <v>6.8472759749925574E-2</v>
      </c>
      <c r="BM353" s="132">
        <f t="shared" ref="BM353" si="5760">E353/E374</f>
        <v>2.0106221547799695E-2</v>
      </c>
      <c r="BN353" s="129">
        <f t="shared" ref="BN353" si="5761">F353/F374</f>
        <v>7.1606033717834958E-2</v>
      </c>
      <c r="BO353" s="130">
        <f t="shared" ref="BO353" si="5762">G353/G374</f>
        <v>2.1536186338848323E-2</v>
      </c>
      <c r="BP353" s="131">
        <f t="shared" ref="BP353" si="5763">H353/H374</f>
        <v>4.8047033382889577E-2</v>
      </c>
      <c r="BQ353" s="132">
        <f t="shared" ref="BQ353" si="5764">I353/I374</f>
        <v>2.4141492383165503E-2</v>
      </c>
      <c r="BR353" s="129">
        <f t="shared" ref="BR353" si="5765">J353/J374</f>
        <v>2.8973509933774833E-2</v>
      </c>
      <c r="BS353" s="130">
        <f t="shared" ref="BS353" si="5766">K353/K374</f>
        <v>6.6250600096015369E-2</v>
      </c>
      <c r="BT353" s="131">
        <f t="shared" ref="BT353" si="5767">L353/L374</f>
        <v>2.925568104504014E-2</v>
      </c>
      <c r="BU353" s="129">
        <f t="shared" ref="BU353" si="5768">M353/M374</f>
        <v>4.9978641606151217E-2</v>
      </c>
      <c r="BV353" s="133">
        <f t="shared" ref="BV353" si="5769">N353/N374</f>
        <v>5.4080889653802873E-2</v>
      </c>
      <c r="BW353" s="134">
        <f t="shared" ref="BW353" si="5770">O353/O374</f>
        <v>4.8523823443437593E-2</v>
      </c>
      <c r="BX353" s="129">
        <f t="shared" ref="BX353" si="5771">P353/P374</f>
        <v>5.5347213241950084E-2</v>
      </c>
      <c r="BY353" s="130">
        <f t="shared" ref="BY353" si="5772">Q353/Q374</f>
        <v>6.127813372761623E-2</v>
      </c>
      <c r="BZ353" s="131">
        <f t="shared" ref="BZ353" si="5773">R353/R374</f>
        <v>4.4863861386138612E-2</v>
      </c>
      <c r="CA353" s="132">
        <f t="shared" ref="CA353" si="5774">S353/S374</f>
        <v>4.3915405061828269E-2</v>
      </c>
      <c r="CB353" s="129">
        <f t="shared" ref="CB353" si="5775">T353/T374</f>
        <v>4.2593769866497141E-2</v>
      </c>
      <c r="CC353" s="130">
        <f t="shared" ref="CC353" si="5776">U353/U374</f>
        <v>9.7774244833068361E-2</v>
      </c>
      <c r="CD353" s="131">
        <f t="shared" ref="CD353" si="5777">V353/V374</f>
        <v>3.8525171354289768E-2</v>
      </c>
      <c r="CE353" s="132">
        <f t="shared" ref="CE353" si="5778">W353/W374</f>
        <v>4.346854397139345E-2</v>
      </c>
      <c r="CF353" s="129">
        <f t="shared" ref="CF353" si="5779">X353/X374</f>
        <v>5.2031475831058292E-2</v>
      </c>
      <c r="CG353" s="130">
        <f t="shared" ref="CG353" si="5780">Y353/Y374</f>
        <v>7.2977725674091443E-2</v>
      </c>
      <c r="CH353" s="131">
        <f t="shared" ref="CH353" si="5781">Z353/Z374</f>
        <v>4.6562523583125799E-2</v>
      </c>
      <c r="CI353" s="129">
        <f t="shared" ref="CI353" si="5782">AA353/AA374</f>
        <v>4.0777712533437725E-2</v>
      </c>
      <c r="CJ353" s="135">
        <f t="shared" ref="CJ353" si="5783">AB353/AB374</f>
        <v>5.0181760005688331E-2</v>
      </c>
      <c r="CK353" s="136">
        <f t="shared" ref="CK353" si="5784">AC353/AC374</f>
        <v>3.7646912062159726E-2</v>
      </c>
    </row>
    <row r="354" spans="1:89" ht="14" thickTop="1" x14ac:dyDescent="0.15">
      <c r="A354" s="146" t="s">
        <v>20</v>
      </c>
      <c r="B354" s="196">
        <v>767</v>
      </c>
      <c r="C354" s="197">
        <v>861</v>
      </c>
      <c r="D354" s="198">
        <v>254</v>
      </c>
      <c r="E354" s="199">
        <v>311</v>
      </c>
      <c r="F354" s="196">
        <v>1080</v>
      </c>
      <c r="G354" s="200">
        <v>632</v>
      </c>
      <c r="H354" s="198">
        <v>925</v>
      </c>
      <c r="I354" s="199">
        <v>972</v>
      </c>
      <c r="J354" s="196">
        <v>79</v>
      </c>
      <c r="K354" s="200">
        <v>241</v>
      </c>
      <c r="L354" s="198">
        <v>321</v>
      </c>
      <c r="M354" s="196">
        <v>644</v>
      </c>
      <c r="N354" s="201">
        <v>875</v>
      </c>
      <c r="O354" s="202">
        <v>1095</v>
      </c>
      <c r="P354" s="196">
        <v>463</v>
      </c>
      <c r="Q354" s="200">
        <v>458</v>
      </c>
      <c r="R354" s="198">
        <v>626</v>
      </c>
      <c r="S354" s="199">
        <v>457</v>
      </c>
      <c r="T354" s="196">
        <v>76</v>
      </c>
      <c r="U354" s="200">
        <v>166</v>
      </c>
      <c r="V354" s="198">
        <v>431</v>
      </c>
      <c r="W354" s="199">
        <v>494</v>
      </c>
      <c r="X354" s="196">
        <v>481</v>
      </c>
      <c r="Y354" s="200">
        <v>302</v>
      </c>
      <c r="Z354" s="198">
        <v>737</v>
      </c>
      <c r="AA354" s="196">
        <v>792</v>
      </c>
      <c r="AB354" s="172">
        <f t="shared" si="5701"/>
        <v>7115</v>
      </c>
      <c r="AC354" s="173">
        <f t="shared" si="5702"/>
        <v>7425</v>
      </c>
      <c r="BI354" s="146" t="s">
        <v>20</v>
      </c>
      <c r="BJ354" s="129">
        <f>B354/B374</f>
        <v>6.8056787932564325E-2</v>
      </c>
      <c r="BK354" s="130">
        <f t="shared" ref="BK354" si="5785">C354/C374</f>
        <v>6.0770750988142296E-2</v>
      </c>
      <c r="BL354" s="131">
        <f t="shared" ref="BL354" si="5786">D354/D374</f>
        <v>7.561774337600477E-2</v>
      </c>
      <c r="BM354" s="132">
        <f t="shared" ref="BM354" si="5787">E354/E374</f>
        <v>5.899089529590288E-2</v>
      </c>
      <c r="BN354" s="129">
        <f t="shared" ref="BN354" si="5788">F354/F374</f>
        <v>9.5829636202307014E-2</v>
      </c>
      <c r="BO354" s="130">
        <f t="shared" ref="BO354" si="5789">G354/G374</f>
        <v>5.8415750069322488E-2</v>
      </c>
      <c r="BP354" s="131">
        <f t="shared" ref="BP354" si="5790">H354/H374</f>
        <v>6.2508447087444255E-2</v>
      </c>
      <c r="BQ354" s="132">
        <f t="shared" ref="BQ354" si="5791">I354/I374</f>
        <v>6.2742060418280399E-2</v>
      </c>
      <c r="BR354" s="129">
        <f t="shared" ref="BR354" si="5792">J354/J374</f>
        <v>3.2698675496688742E-2</v>
      </c>
      <c r="BS354" s="130">
        <f t="shared" ref="BS354" si="5793">K354/K374</f>
        <v>0.11569851176188189</v>
      </c>
      <c r="BT354" s="131">
        <f t="shared" ref="BT354" si="5794">L354/L374</f>
        <v>4.3679412164920398E-2</v>
      </c>
      <c r="BU354" s="129">
        <f t="shared" ref="BU354" si="5795">M354/M374</f>
        <v>9.1698704257439839E-2</v>
      </c>
      <c r="BV354" s="133">
        <f t="shared" ref="BV354" si="5796">N354/N374</f>
        <v>5.7920169457867217E-2</v>
      </c>
      <c r="BW354" s="134">
        <f t="shared" ref="BW354" si="5797">O354/O374</f>
        <v>8.0020461853259284E-2</v>
      </c>
      <c r="BX354" s="129">
        <f t="shared" ref="BX354" si="5798">P354/P374</f>
        <v>5.987327039958619E-2</v>
      </c>
      <c r="BY354" s="130">
        <f t="shared" ref="BY354" si="5799">Q354/Q374</f>
        <v>7.5242319697716442E-2</v>
      </c>
      <c r="BZ354" s="131">
        <f t="shared" ref="BZ354" si="5800">R354/R374</f>
        <v>6.456270627062706E-2</v>
      </c>
      <c r="CA354" s="132">
        <f t="shared" ref="CA354" si="5801">S354/S374</f>
        <v>5.2814052929619784E-2</v>
      </c>
      <c r="CB354" s="129">
        <f t="shared" ref="CB354" si="5802">T354/T374</f>
        <v>4.831532104259377E-2</v>
      </c>
      <c r="CC354" s="130">
        <f t="shared" ref="CC354" si="5803">U354/U374</f>
        <v>0.13195548489666137</v>
      </c>
      <c r="CD354" s="131">
        <f t="shared" ref="CD354" si="5804">V354/V374</f>
        <v>5.0933585440794141E-2</v>
      </c>
      <c r="CE354" s="132">
        <f t="shared" ref="CE354" si="5805">W354/W374</f>
        <v>5.5201698513800426E-2</v>
      </c>
      <c r="CF354" s="129">
        <f t="shared" ref="CF354" si="5806">X354/X374</f>
        <v>7.724425887265135E-2</v>
      </c>
      <c r="CG354" s="130">
        <f t="shared" ref="CG354" si="5807">Y354/Y374</f>
        <v>8.8511137162954279E-2</v>
      </c>
      <c r="CH354" s="131">
        <f t="shared" ref="CH354" si="5808">Z354/Z374</f>
        <v>5.5618443891027089E-2</v>
      </c>
      <c r="CI354" s="129">
        <f t="shared" ref="CI354" si="5809">AA354/AA374</f>
        <v>5.1673517322372284E-2</v>
      </c>
      <c r="CJ354" s="135">
        <f t="shared" ref="CJ354" si="5810">AB354/AB374</f>
        <v>6.3238261147798888E-2</v>
      </c>
      <c r="CK354" s="136">
        <f t="shared" ref="CK354" si="5811">AC354/AC374</f>
        <v>6.616054960036355E-2</v>
      </c>
    </row>
    <row r="355" spans="1:89" ht="14" thickBot="1" x14ac:dyDescent="0.2">
      <c r="A355" s="137" t="s">
        <v>21</v>
      </c>
      <c r="B355" s="189">
        <v>753</v>
      </c>
      <c r="C355" s="190">
        <v>787</v>
      </c>
      <c r="D355" s="191">
        <v>233</v>
      </c>
      <c r="E355" s="192">
        <v>248</v>
      </c>
      <c r="F355" s="189">
        <v>1059</v>
      </c>
      <c r="G355" s="193">
        <v>414</v>
      </c>
      <c r="H355" s="191">
        <v>1033</v>
      </c>
      <c r="I355" s="192">
        <v>800</v>
      </c>
      <c r="J355" s="189">
        <v>113</v>
      </c>
      <c r="K355" s="193">
        <v>255</v>
      </c>
      <c r="L355" s="191">
        <v>284</v>
      </c>
      <c r="M355" s="189">
        <v>750</v>
      </c>
      <c r="N355" s="194">
        <v>943</v>
      </c>
      <c r="O355" s="195">
        <v>994</v>
      </c>
      <c r="P355" s="189">
        <v>508</v>
      </c>
      <c r="Q355" s="193">
        <v>464</v>
      </c>
      <c r="R355" s="191">
        <v>723</v>
      </c>
      <c r="S355" s="192">
        <v>568</v>
      </c>
      <c r="T355" s="189">
        <v>136</v>
      </c>
      <c r="U355" s="193">
        <v>143</v>
      </c>
      <c r="V355" s="191">
        <v>334</v>
      </c>
      <c r="W355" s="192">
        <v>635</v>
      </c>
      <c r="X355" s="189">
        <v>474</v>
      </c>
      <c r="Y355" s="193">
        <v>279</v>
      </c>
      <c r="Z355" s="191">
        <v>794</v>
      </c>
      <c r="AA355" s="189">
        <v>987</v>
      </c>
      <c r="AB355" s="172">
        <f t="shared" si="5701"/>
        <v>7387</v>
      </c>
      <c r="AC355" s="173">
        <f t="shared" si="5702"/>
        <v>7324</v>
      </c>
      <c r="AE355" s="272" t="s">
        <v>85</v>
      </c>
      <c r="BI355" s="137" t="s">
        <v>21</v>
      </c>
      <c r="BJ355" s="129">
        <f>B355/B374</f>
        <v>6.6814551907719608E-2</v>
      </c>
      <c r="BK355" s="130">
        <f t="shared" ref="BK355" si="5812">C355/C374</f>
        <v>5.5547713156408808E-2</v>
      </c>
      <c r="BL355" s="131">
        <f t="shared" ref="BL355" si="5813">D355/D374</f>
        <v>6.9365882703185472E-2</v>
      </c>
      <c r="BM355" s="132">
        <f t="shared" ref="BM355" si="5814">E355/E374</f>
        <v>4.7040971168437029E-2</v>
      </c>
      <c r="BN355" s="129">
        <f t="shared" ref="BN355" si="5815">F355/F374</f>
        <v>9.3966282165039924E-2</v>
      </c>
      <c r="BO355" s="130">
        <f t="shared" ref="BO355" si="5816">G355/G374</f>
        <v>3.8266013494777706E-2</v>
      </c>
      <c r="BP355" s="131">
        <f t="shared" ref="BP355" si="5817">H355/H374</f>
        <v>6.9806730639275574E-2</v>
      </c>
      <c r="BQ355" s="132">
        <f t="shared" ref="BQ355" si="5818">I355/I374</f>
        <v>5.1639555899819264E-2</v>
      </c>
      <c r="BR355" s="129">
        <f t="shared" ref="BR355" si="5819">J355/J374</f>
        <v>4.677152317880795E-2</v>
      </c>
      <c r="BS355" s="130">
        <f t="shared" ref="BS355" si="5820">K355/K374</f>
        <v>0.12241958713394142</v>
      </c>
      <c r="BT355" s="131">
        <f t="shared" ref="BT355" si="5821">L355/L374</f>
        <v>3.8644713566471631E-2</v>
      </c>
      <c r="BU355" s="129">
        <f t="shared" ref="BU355" si="5822">M355/M374</f>
        <v>0.10679196924391286</v>
      </c>
      <c r="BV355" s="133">
        <f t="shared" ref="BV355" si="5823">N355/N374</f>
        <v>6.2421394055735754E-2</v>
      </c>
      <c r="BW355" s="134">
        <f t="shared" ref="BW355" si="5824">O355/O374</f>
        <v>7.2639579070447241E-2</v>
      </c>
      <c r="BX355" s="129">
        <f t="shared" ref="BX355" si="5825">P355/P374</f>
        <v>6.5692486745118323E-2</v>
      </c>
      <c r="BY355" s="130">
        <f t="shared" ref="BY355" si="5826">Q355/Q374</f>
        <v>7.6228026942664701E-2</v>
      </c>
      <c r="BZ355" s="131">
        <f t="shared" ref="BZ355" si="5827">R355/R374</f>
        <v>7.4566831683168314E-2</v>
      </c>
      <c r="CA355" s="132">
        <f t="shared" ref="CA355" si="5828">S355/S374</f>
        <v>6.5641973881890678E-2</v>
      </c>
      <c r="CB355" s="129">
        <f t="shared" ref="CB355" si="5829">T355/T374</f>
        <v>8.6458995549904646E-2</v>
      </c>
      <c r="CC355" s="130">
        <f t="shared" ref="CC355" si="5830">U355/U374</f>
        <v>0.11367249602543721</v>
      </c>
      <c r="CD355" s="131">
        <f t="shared" ref="CD355" si="5831">V355/V374</f>
        <v>3.9470574332309147E-2</v>
      </c>
      <c r="CE355" s="132">
        <f t="shared" ref="CE355" si="5832">W355/W374</f>
        <v>7.0957648899318354E-2</v>
      </c>
      <c r="CF355" s="129">
        <f t="shared" ref="CF355" si="5833">X355/X374</f>
        <v>7.6120122049140843E-2</v>
      </c>
      <c r="CG355" s="130">
        <f t="shared" ref="CG355" si="5834">Y355/Y374</f>
        <v>8.1770222743259083E-2</v>
      </c>
      <c r="CH355" s="131">
        <f t="shared" ref="CH355" si="5835">Z355/Z374</f>
        <v>5.9920006037280205E-2</v>
      </c>
      <c r="CI355" s="129">
        <f t="shared" ref="CI355" si="5836">AA355/AA374</f>
        <v>6.4396163632804856E-2</v>
      </c>
      <c r="CJ355" s="135">
        <f t="shared" ref="CJ355" si="5837">AB355/AB374</f>
        <v>6.5655802543751279E-2</v>
      </c>
      <c r="CK355" s="136">
        <f t="shared" ref="CK355" si="5838">AC355/AC374</f>
        <v>6.5260587915563995E-2</v>
      </c>
    </row>
    <row r="356" spans="1:89" ht="15" thickTop="1" thickBot="1" x14ac:dyDescent="0.2">
      <c r="A356" s="146" t="s">
        <v>22</v>
      </c>
      <c r="B356" s="196">
        <v>756</v>
      </c>
      <c r="C356" s="197">
        <v>933</v>
      </c>
      <c r="D356" s="198">
        <v>247</v>
      </c>
      <c r="E356" s="199">
        <v>264</v>
      </c>
      <c r="F356" s="196">
        <v>1058</v>
      </c>
      <c r="G356" s="200">
        <v>360</v>
      </c>
      <c r="H356" s="198">
        <v>1062</v>
      </c>
      <c r="I356" s="199">
        <v>841</v>
      </c>
      <c r="J356" s="196">
        <v>123</v>
      </c>
      <c r="K356" s="200">
        <v>267</v>
      </c>
      <c r="L356" s="198">
        <v>230</v>
      </c>
      <c r="M356" s="196">
        <v>803</v>
      </c>
      <c r="N356" s="201">
        <v>852</v>
      </c>
      <c r="O356" s="202">
        <v>1063</v>
      </c>
      <c r="P356" s="196">
        <v>527</v>
      </c>
      <c r="Q356" s="200">
        <v>353</v>
      </c>
      <c r="R356" s="198">
        <v>743</v>
      </c>
      <c r="S356" s="199">
        <v>455</v>
      </c>
      <c r="T356" s="196">
        <v>84</v>
      </c>
      <c r="U356" s="200">
        <v>89</v>
      </c>
      <c r="V356" s="198">
        <v>291</v>
      </c>
      <c r="W356" s="199">
        <v>683</v>
      </c>
      <c r="X356" s="196">
        <v>412</v>
      </c>
      <c r="Y356" s="200">
        <v>235</v>
      </c>
      <c r="Z356" s="198">
        <v>823</v>
      </c>
      <c r="AA356" s="196">
        <v>945</v>
      </c>
      <c r="AB356" s="172">
        <f t="shared" si="5701"/>
        <v>7208</v>
      </c>
      <c r="AC356" s="173">
        <f t="shared" si="5702"/>
        <v>7291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6.70807453416149E-2</v>
      </c>
      <c r="BK356" s="130">
        <f t="shared" ref="BK356" si="5839">C356/C374</f>
        <v>6.5852625635234335E-2</v>
      </c>
      <c r="BL356" s="131">
        <f t="shared" ref="BL356" si="5840">D356/D374</f>
        <v>7.3533789818398337E-2</v>
      </c>
      <c r="BM356" s="132">
        <f t="shared" ref="BM356" si="5841">E356/E374</f>
        <v>5.007587253414264E-2</v>
      </c>
      <c r="BN356" s="129">
        <f t="shared" ref="BN356" si="5842">F356/F374</f>
        <v>9.3877551020408165E-2</v>
      </c>
      <c r="BO356" s="130">
        <f t="shared" ref="BO356" si="5843">G356/G374</f>
        <v>3.3274794343284959E-2</v>
      </c>
      <c r="BP356" s="131">
        <f t="shared" ref="BP356" si="5844">H356/H374</f>
        <v>7.17664549263414E-2</v>
      </c>
      <c r="BQ356" s="132">
        <f t="shared" ref="BQ356" si="5845">I356/I374</f>
        <v>5.4286083139684999E-2</v>
      </c>
      <c r="BR356" s="129">
        <f t="shared" ref="BR356" si="5846">J356/J374</f>
        <v>5.0910596026490069E-2</v>
      </c>
      <c r="BS356" s="130">
        <f t="shared" ref="BS356" si="5847">K356/K374</f>
        <v>0.12818050888142102</v>
      </c>
      <c r="BT356" s="131">
        <f t="shared" ref="BT356" si="5848">L356/L374</f>
        <v>3.1296775071438292E-2</v>
      </c>
      <c r="BU356" s="129">
        <f t="shared" ref="BU356" si="5849">M356/M374</f>
        <v>0.11433860173714937</v>
      </c>
      <c r="BV356" s="133">
        <f t="shared" ref="BV356" si="5850">N356/N374</f>
        <v>5.6397696432117561E-2</v>
      </c>
      <c r="BW356" s="134">
        <f t="shared" ref="BW356" si="5851">O356/O374</f>
        <v>7.7681964337912884E-2</v>
      </c>
      <c r="BX356" s="129">
        <f t="shared" ref="BX356" si="5852">P356/P374</f>
        <v>6.8149489202120786E-2</v>
      </c>
      <c r="BY356" s="130">
        <f t="shared" ref="BY356" si="5853">Q356/Q374</f>
        <v>5.7992442911122065E-2</v>
      </c>
      <c r="BZ356" s="131">
        <f t="shared" ref="BZ356" si="5854">R356/R374</f>
        <v>7.6629537953795374E-2</v>
      </c>
      <c r="CA356" s="132">
        <f t="shared" ref="CA356" si="5855">S356/S374</f>
        <v>5.2582919218768058E-2</v>
      </c>
      <c r="CB356" s="129">
        <f t="shared" ref="CB356" si="5856">T356/T374</f>
        <v>5.3401144310235217E-2</v>
      </c>
      <c r="CC356" s="130">
        <f t="shared" ref="CC356" si="5857">U356/U374</f>
        <v>7.0747217806041332E-2</v>
      </c>
      <c r="CD356" s="131">
        <f t="shared" ref="CD356" si="5858">V356/V374</f>
        <v>3.4389033325454975E-2</v>
      </c>
      <c r="CE356" s="132">
        <f t="shared" ref="CE356" si="5859">W356/W374</f>
        <v>7.6321376690132975E-2</v>
      </c>
      <c r="CF356" s="129">
        <f t="shared" ref="CF356" si="5860">X356/X374</f>
        <v>6.6163481612333389E-2</v>
      </c>
      <c r="CG356" s="130">
        <f t="shared" ref="CG356" si="5861">Y356/Y374</f>
        <v>6.887456037514654E-2</v>
      </c>
      <c r="CH356" s="131">
        <f t="shared" ref="CH356" si="5862">Z356/Z374</f>
        <v>6.2108520111689686E-2</v>
      </c>
      <c r="CI356" s="129">
        <f t="shared" ref="CI356" si="5863">AA356/AA374</f>
        <v>6.1655901350557839E-2</v>
      </c>
      <c r="CJ356" s="135">
        <f t="shared" ref="CJ356" si="5864">AB356/AB374</f>
        <v>6.4064846992738483E-2</v>
      </c>
      <c r="CK356" s="136">
        <f t="shared" ref="CK356" si="5865">AC356/AC374</f>
        <v>6.4966541028451258E-2</v>
      </c>
    </row>
    <row r="357" spans="1:89" ht="15" thickTop="1" thickBot="1" x14ac:dyDescent="0.2">
      <c r="A357" s="137" t="s">
        <v>23</v>
      </c>
      <c r="B357" s="189">
        <v>682</v>
      </c>
      <c r="C357" s="190">
        <v>774</v>
      </c>
      <c r="D357" s="191">
        <v>199</v>
      </c>
      <c r="E357" s="192">
        <v>240</v>
      </c>
      <c r="F357" s="189">
        <v>846</v>
      </c>
      <c r="G357" s="193">
        <v>312</v>
      </c>
      <c r="H357" s="191">
        <v>942</v>
      </c>
      <c r="I357" s="192">
        <v>725</v>
      </c>
      <c r="J357" s="189">
        <v>95</v>
      </c>
      <c r="K357" s="193">
        <v>179</v>
      </c>
      <c r="L357" s="191">
        <v>209</v>
      </c>
      <c r="M357" s="189">
        <v>685</v>
      </c>
      <c r="N357" s="194">
        <v>695</v>
      </c>
      <c r="O357" s="195">
        <v>1030</v>
      </c>
      <c r="P357" s="189">
        <v>445</v>
      </c>
      <c r="Q357" s="193">
        <v>225</v>
      </c>
      <c r="R357" s="191">
        <v>714</v>
      </c>
      <c r="S357" s="192">
        <v>427</v>
      </c>
      <c r="T357" s="189">
        <v>59</v>
      </c>
      <c r="U357" s="193">
        <v>72</v>
      </c>
      <c r="V357" s="191">
        <v>306</v>
      </c>
      <c r="W357" s="192">
        <v>681</v>
      </c>
      <c r="X357" s="189">
        <v>367</v>
      </c>
      <c r="Y357" s="193">
        <v>203</v>
      </c>
      <c r="Z357" s="191">
        <v>873</v>
      </c>
      <c r="AA357" s="189">
        <v>840</v>
      </c>
      <c r="AB357" s="172">
        <f t="shared" si="5701"/>
        <v>6432</v>
      </c>
      <c r="AC357" s="173">
        <f t="shared" si="5702"/>
        <v>6393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6.0514640638864241E-2</v>
      </c>
      <c r="BK357" s="130">
        <f t="shared" ref="BK357" si="5866">C357/C374</f>
        <v>5.4630152456239416E-2</v>
      </c>
      <c r="BL357" s="131">
        <f t="shared" ref="BL357" si="5867">D357/D374</f>
        <v>5.9243822566239952E-2</v>
      </c>
      <c r="BM357" s="132">
        <f t="shared" ref="BM357" si="5868">E357/E374</f>
        <v>4.5523520485584217E-2</v>
      </c>
      <c r="BN357" s="129">
        <f t="shared" ref="BN357" si="5869">F357/F374</f>
        <v>7.5066548358473831E-2</v>
      </c>
      <c r="BO357" s="130">
        <f t="shared" ref="BO357" si="5870">G357/G374</f>
        <v>2.8838155097513633E-2</v>
      </c>
      <c r="BP357" s="131">
        <f t="shared" ref="BP357" si="5871">H357/H374</f>
        <v>6.3657250979862148E-2</v>
      </c>
      <c r="BQ357" s="132">
        <f t="shared" ref="BQ357" si="5872">I357/I374</f>
        <v>4.6798347534211207E-2</v>
      </c>
      <c r="BR357" s="129">
        <f t="shared" ref="BR357" si="5873">J357/J374</f>
        <v>3.9321192052980132E-2</v>
      </c>
      <c r="BS357" s="130">
        <f t="shared" ref="BS357" si="5874">K357/K374</f>
        <v>8.5933749399903989E-2</v>
      </c>
      <c r="BT357" s="131">
        <f t="shared" ref="BT357" si="5875">L357/L374</f>
        <v>2.8439243434480881E-2</v>
      </c>
      <c r="BU357" s="129">
        <f t="shared" ref="BU357" si="5876">M357/M374</f>
        <v>9.753666524277374E-2</v>
      </c>
      <c r="BV357" s="133">
        <f t="shared" ref="BV357" si="5877">N357/N374</f>
        <v>4.6005163169391676E-2</v>
      </c>
      <c r="BW357" s="134">
        <f t="shared" ref="BW357" si="5878">O357/O374</f>
        <v>7.527038877521193E-2</v>
      </c>
      <c r="BX357" s="129">
        <f t="shared" ref="BX357" si="5879">P357/P374</f>
        <v>5.7545583861373338E-2</v>
      </c>
      <c r="BY357" s="130">
        <f t="shared" ref="BY357" si="5880">Q357/Q374</f>
        <v>3.6964021685559387E-2</v>
      </c>
      <c r="BZ357" s="131">
        <f t="shared" ref="BZ357" si="5881">R357/R374</f>
        <v>7.3638613861386135E-2</v>
      </c>
      <c r="CA357" s="132">
        <f t="shared" ref="CA357" si="5882">S357/S374</f>
        <v>4.9347047266843871E-2</v>
      </c>
      <c r="CB357" s="129">
        <f t="shared" ref="CB357" si="5883">T357/T374</f>
        <v>3.7507946598855688E-2</v>
      </c>
      <c r="CC357" s="130">
        <f t="shared" ref="CC357" si="5884">U357/U374</f>
        <v>5.7233704292527825E-2</v>
      </c>
      <c r="CD357" s="131">
        <f t="shared" ref="CD357" si="5885">V357/V374</f>
        <v>3.6161663909241311E-2</v>
      </c>
      <c r="CE357" s="132">
        <f t="shared" ref="CE357" si="5886">W357/W374</f>
        <v>7.609788803218237E-2</v>
      </c>
      <c r="CF357" s="129">
        <f t="shared" ref="CF357" si="5887">X357/X374</f>
        <v>5.8936887746908626E-2</v>
      </c>
      <c r="CG357" s="130">
        <f t="shared" ref="CG357" si="5888">Y357/Y374</f>
        <v>5.9495896834701058E-2</v>
      </c>
      <c r="CH357" s="131">
        <f t="shared" ref="CH357" si="5889">Z357/Z374</f>
        <v>6.5881820239981889E-2</v>
      </c>
      <c r="CI357" s="129">
        <f t="shared" ref="CI357" si="5890">AA357/AA374</f>
        <v>5.4805245644940298E-2</v>
      </c>
      <c r="CJ357" s="135">
        <f t="shared" ref="CJ357" si="5891">AB357/AB374</f>
        <v>5.7167743598403709E-2</v>
      </c>
      <c r="CK357" s="136">
        <f t="shared" ref="CK357" si="5892">AC357/AC374</f>
        <v>5.696490149429282E-2</v>
      </c>
    </row>
    <row r="358" spans="1:89" ht="14" thickTop="1" x14ac:dyDescent="0.15">
      <c r="A358" s="146" t="s">
        <v>24</v>
      </c>
      <c r="B358" s="203">
        <v>643</v>
      </c>
      <c r="C358" s="197">
        <v>954</v>
      </c>
      <c r="D358" s="198">
        <v>200</v>
      </c>
      <c r="E358" s="199">
        <v>267</v>
      </c>
      <c r="F358" s="196">
        <v>792</v>
      </c>
      <c r="G358" s="200">
        <v>339</v>
      </c>
      <c r="H358" s="198">
        <v>988</v>
      </c>
      <c r="I358" s="199">
        <v>782</v>
      </c>
      <c r="J358" s="196">
        <v>105</v>
      </c>
      <c r="K358" s="200">
        <v>125</v>
      </c>
      <c r="L358" s="198">
        <v>233</v>
      </c>
      <c r="M358" s="196">
        <v>572</v>
      </c>
      <c r="N358" s="201">
        <v>688</v>
      </c>
      <c r="O358" s="204">
        <v>959</v>
      </c>
      <c r="P358" s="196">
        <v>451</v>
      </c>
      <c r="Q358" s="200">
        <v>262</v>
      </c>
      <c r="R358" s="198">
        <v>615</v>
      </c>
      <c r="S358" s="199">
        <v>457</v>
      </c>
      <c r="T358" s="196">
        <v>91</v>
      </c>
      <c r="U358" s="200">
        <v>69</v>
      </c>
      <c r="V358" s="198">
        <v>333</v>
      </c>
      <c r="W358" s="205">
        <v>748</v>
      </c>
      <c r="X358" s="196">
        <v>337</v>
      </c>
      <c r="Y358" s="200">
        <v>173</v>
      </c>
      <c r="Z358" s="198">
        <v>843</v>
      </c>
      <c r="AA358" s="196">
        <v>887</v>
      </c>
      <c r="AB358" s="172">
        <f t="shared" si="5701"/>
        <v>6319</v>
      </c>
      <c r="AC358" s="173">
        <f t="shared" si="5702"/>
        <v>6594</v>
      </c>
      <c r="AE358" s="275" t="str">
        <f>$AE$17</f>
        <v>17:00 - 17:59</v>
      </c>
      <c r="AF358" s="126">
        <f t="shared" ref="AF358:AU359" si="5893">SUMIF($A$9:$A$32,$AE358,B$350:B$373)</f>
        <v>769</v>
      </c>
      <c r="AG358" s="186">
        <f t="shared" si="5893"/>
        <v>1232</v>
      </c>
      <c r="AH358" s="127">
        <f t="shared" si="5893"/>
        <v>257</v>
      </c>
      <c r="AI358" s="180">
        <f t="shared" si="5893"/>
        <v>487</v>
      </c>
      <c r="AJ358" s="126">
        <f t="shared" si="5893"/>
        <v>630</v>
      </c>
      <c r="AK358" s="128">
        <f t="shared" si="5893"/>
        <v>1236</v>
      </c>
      <c r="AL358" s="127">
        <f t="shared" si="5893"/>
        <v>1034</v>
      </c>
      <c r="AM358" s="180">
        <f t="shared" si="5893"/>
        <v>1428</v>
      </c>
      <c r="AN358" s="126">
        <f t="shared" si="5893"/>
        <v>297</v>
      </c>
      <c r="AO358" s="128">
        <f t="shared" si="5893"/>
        <v>95</v>
      </c>
      <c r="AP358" s="127">
        <f t="shared" si="5893"/>
        <v>723</v>
      </c>
      <c r="AQ358" s="126">
        <f t="shared" si="5893"/>
        <v>327</v>
      </c>
      <c r="AR358" s="179">
        <f t="shared" si="5893"/>
        <v>1282</v>
      </c>
      <c r="AS358" s="181">
        <f t="shared" si="5893"/>
        <v>1000</v>
      </c>
      <c r="AT358" s="126">
        <f t="shared" si="5893"/>
        <v>720</v>
      </c>
      <c r="AU358" s="128">
        <f t="shared" si="5893"/>
        <v>467</v>
      </c>
      <c r="AV358" s="127">
        <f t="shared" ref="AP358:BE359" si="5894">SUMIF($A$9:$A$32,$AE358,R$350:R$373)</f>
        <v>723</v>
      </c>
      <c r="AW358" s="180">
        <f t="shared" si="5894"/>
        <v>785</v>
      </c>
      <c r="AX358" s="126">
        <f t="shared" si="5894"/>
        <v>194</v>
      </c>
      <c r="AY358" s="128">
        <f t="shared" si="5894"/>
        <v>51</v>
      </c>
      <c r="AZ358" s="127">
        <f t="shared" si="5894"/>
        <v>740</v>
      </c>
      <c r="BA358" s="180">
        <f t="shared" si="5894"/>
        <v>634</v>
      </c>
      <c r="BB358" s="126">
        <f t="shared" si="5894"/>
        <v>562</v>
      </c>
      <c r="BC358" s="128">
        <f t="shared" si="5894"/>
        <v>198</v>
      </c>
      <c r="BD358" s="184">
        <f t="shared" si="5894"/>
        <v>1145</v>
      </c>
      <c r="BE358" s="185">
        <f t="shared" si="5894"/>
        <v>1298</v>
      </c>
      <c r="BF358" s="170">
        <f>AF358+AH358+AJ358+AL358+AN358+AP358+AR358+AT358+AV358+AX358+AZ358+BB358+BD358</f>
        <v>9076</v>
      </c>
      <c r="BG358" s="171">
        <f>AG358+AI358+AK358+AM358+AO358+AQ358+AS358+AU358+AW358+AY358+BA358+BC358+BE358</f>
        <v>9238</v>
      </c>
      <c r="BI358" s="146" t="s">
        <v>24</v>
      </c>
      <c r="BJ358" s="129">
        <f>B358/B374</f>
        <v>5.7054125998225375E-2</v>
      </c>
      <c r="BK358" s="130">
        <f t="shared" ref="BK358" si="5895">C358/C374</f>
        <v>6.7334839073969505E-2</v>
      </c>
      <c r="BL358" s="131">
        <f t="shared" ref="BL358" si="5896">D358/D374</f>
        <v>5.9541530217326583E-2</v>
      </c>
      <c r="BM358" s="132">
        <f t="shared" ref="BM358" si="5897">E358/E374</f>
        <v>5.0644916540212442E-2</v>
      </c>
      <c r="BN358" s="129">
        <f t="shared" ref="BN358" si="5898">F358/F374</f>
        <v>7.0275066548358467E-2</v>
      </c>
      <c r="BO358" s="130">
        <f t="shared" ref="BO358" si="5899">G358/G374</f>
        <v>3.1333764673260003E-2</v>
      </c>
      <c r="BP358" s="131">
        <f t="shared" ref="BP358" si="5900">H358/H374</f>
        <v>6.6765779159345853E-2</v>
      </c>
      <c r="BQ358" s="132">
        <f t="shared" ref="BQ358" si="5901">I358/I374</f>
        <v>5.047766589207333E-2</v>
      </c>
      <c r="BR358" s="129">
        <f t="shared" ref="BR358" si="5902">J358/J374</f>
        <v>4.3460264900662252E-2</v>
      </c>
      <c r="BS358" s="130">
        <f t="shared" ref="BS358" si="5903">K358/K374</f>
        <v>6.00096015362458E-2</v>
      </c>
      <c r="BT358" s="131">
        <f t="shared" ref="BT358" si="5904">L358/L374</f>
        <v>3.1704993876717921E-2</v>
      </c>
      <c r="BU358" s="129">
        <f t="shared" ref="BU358" si="5905">M358/M374</f>
        <v>8.1446675210024203E-2</v>
      </c>
      <c r="BV358" s="133">
        <f t="shared" ref="BV358" si="5906">N358/N374</f>
        <v>4.5541801813728737E-2</v>
      </c>
      <c r="BW358" s="134">
        <f t="shared" ref="BW358" si="5907">O358/O374</f>
        <v>7.0081847413037121E-2</v>
      </c>
      <c r="BX358" s="129">
        <f t="shared" ref="BX358" si="5908">P358/P374</f>
        <v>5.8321479374110953E-2</v>
      </c>
      <c r="BY358" s="130">
        <f t="shared" ref="BY358" si="5909">Q358/Q374</f>
        <v>4.3042549696073601E-2</v>
      </c>
      <c r="BZ358" s="131">
        <f t="shared" ref="BZ358" si="5910">R358/R374</f>
        <v>6.3428217821782179E-2</v>
      </c>
      <c r="CA358" s="132">
        <f t="shared" ref="CA358" si="5911">S358/S374</f>
        <v>5.2814052929619784E-2</v>
      </c>
      <c r="CB358" s="129">
        <f t="shared" ref="CB358" si="5912">T358/T374</f>
        <v>5.7851239669421489E-2</v>
      </c>
      <c r="CC358" s="130">
        <f t="shared" ref="CC358" si="5913">U358/U374</f>
        <v>5.4848966613672494E-2</v>
      </c>
      <c r="CD358" s="131">
        <f t="shared" ref="CD358" si="5914">V358/V374</f>
        <v>3.9352398960056725E-2</v>
      </c>
      <c r="CE358" s="132">
        <f t="shared" ref="CE358" si="5915">W358/W374</f>
        <v>8.3584758073527762E-2</v>
      </c>
      <c r="CF358" s="129">
        <f t="shared" ref="CF358" si="5916">X358/X374</f>
        <v>5.4119158503292117E-2</v>
      </c>
      <c r="CG358" s="130">
        <f t="shared" ref="CG358" si="5917">Y358/Y374</f>
        <v>5.0703399765533411E-2</v>
      </c>
      <c r="CH358" s="131">
        <f t="shared" ref="CH358" si="5918">Z358/Z374</f>
        <v>6.3617840163006562E-2</v>
      </c>
      <c r="CI358" s="129">
        <f t="shared" ref="CI358" si="5919">AA358/AA374</f>
        <v>5.7871729627454821E-2</v>
      </c>
      <c r="CJ358" s="135">
        <f t="shared" ref="CJ358" si="5920">AB358/AB374</f>
        <v>5.61633973567029E-2</v>
      </c>
      <c r="CK358" s="136">
        <f t="shared" ref="CK358" si="5921">AC358/AC374</f>
        <v>5.8755914352161244E-2</v>
      </c>
    </row>
    <row r="359" spans="1:89" x14ac:dyDescent="0.15">
      <c r="A359" s="137" t="s">
        <v>25</v>
      </c>
      <c r="B359" s="206">
        <v>615</v>
      </c>
      <c r="C359" s="190">
        <v>997</v>
      </c>
      <c r="D359" s="191">
        <v>218</v>
      </c>
      <c r="E359" s="192">
        <v>251</v>
      </c>
      <c r="F359" s="189">
        <v>710</v>
      </c>
      <c r="G359" s="193">
        <v>324</v>
      </c>
      <c r="H359" s="191">
        <v>911</v>
      </c>
      <c r="I359" s="192">
        <v>836</v>
      </c>
      <c r="J359" s="189">
        <v>131</v>
      </c>
      <c r="K359" s="190">
        <v>118</v>
      </c>
      <c r="L359" s="191">
        <v>320</v>
      </c>
      <c r="M359" s="189">
        <v>572</v>
      </c>
      <c r="N359" s="194">
        <v>745</v>
      </c>
      <c r="O359" s="207">
        <v>834</v>
      </c>
      <c r="P359" s="189">
        <v>451</v>
      </c>
      <c r="Q359" s="190">
        <v>316</v>
      </c>
      <c r="R359" s="191">
        <v>646</v>
      </c>
      <c r="S359" s="192">
        <v>407</v>
      </c>
      <c r="T359" s="198">
        <v>77</v>
      </c>
      <c r="U359" s="189">
        <v>69</v>
      </c>
      <c r="V359" s="191">
        <v>468</v>
      </c>
      <c r="W359" s="208">
        <v>681</v>
      </c>
      <c r="X359" s="189">
        <v>333</v>
      </c>
      <c r="Y359" s="193">
        <v>141</v>
      </c>
      <c r="Z359" s="191">
        <v>793</v>
      </c>
      <c r="AA359" s="189">
        <v>970</v>
      </c>
      <c r="AB359" s="172">
        <f t="shared" si="5701"/>
        <v>6418</v>
      </c>
      <c r="AC359" s="173">
        <f t="shared" si="5702"/>
        <v>6516</v>
      </c>
      <c r="AE359" s="277" t="str">
        <f>$AE$18</f>
        <v>18:00 - 18:59</v>
      </c>
      <c r="AF359" s="126">
        <f t="shared" si="5893"/>
        <v>752</v>
      </c>
      <c r="AG359" s="190">
        <f t="shared" si="5893"/>
        <v>1176</v>
      </c>
      <c r="AH359" s="191">
        <f t="shared" si="5893"/>
        <v>202</v>
      </c>
      <c r="AI359" s="192">
        <f t="shared" si="5893"/>
        <v>503</v>
      </c>
      <c r="AJ359" s="278">
        <f t="shared" si="5893"/>
        <v>523</v>
      </c>
      <c r="AK359" s="193">
        <f t="shared" si="5893"/>
        <v>1250</v>
      </c>
      <c r="AL359" s="191">
        <f t="shared" si="5893"/>
        <v>960</v>
      </c>
      <c r="AM359" s="192">
        <f t="shared" si="5893"/>
        <v>1320</v>
      </c>
      <c r="AN359" s="278">
        <f t="shared" si="5893"/>
        <v>186</v>
      </c>
      <c r="AO359" s="193">
        <f t="shared" si="5893"/>
        <v>65</v>
      </c>
      <c r="AP359" s="191">
        <f t="shared" si="5894"/>
        <v>717</v>
      </c>
      <c r="AQ359" s="278">
        <f t="shared" si="5894"/>
        <v>221</v>
      </c>
      <c r="AR359" s="194">
        <f t="shared" si="5894"/>
        <v>1251</v>
      </c>
      <c r="AS359" s="195">
        <f t="shared" si="5894"/>
        <v>770</v>
      </c>
      <c r="AT359" s="278">
        <f t="shared" si="5894"/>
        <v>508</v>
      </c>
      <c r="AU359" s="193">
        <f t="shared" si="5894"/>
        <v>463</v>
      </c>
      <c r="AV359" s="191">
        <f t="shared" si="5894"/>
        <v>591</v>
      </c>
      <c r="AW359" s="192">
        <f t="shared" si="5894"/>
        <v>671</v>
      </c>
      <c r="AX359" s="278">
        <f t="shared" si="5894"/>
        <v>107</v>
      </c>
      <c r="AY359" s="193">
        <f t="shared" si="5894"/>
        <v>43</v>
      </c>
      <c r="AZ359" s="191">
        <f t="shared" si="5894"/>
        <v>790</v>
      </c>
      <c r="BA359" s="192">
        <f t="shared" si="5894"/>
        <v>564</v>
      </c>
      <c r="BB359" s="278">
        <f t="shared" si="5894"/>
        <v>451</v>
      </c>
      <c r="BC359" s="193">
        <f t="shared" si="5894"/>
        <v>253</v>
      </c>
      <c r="BD359" s="191">
        <f t="shared" si="5894"/>
        <v>853</v>
      </c>
      <c r="BE359" s="278">
        <f t="shared" si="5894"/>
        <v>1099</v>
      </c>
      <c r="BF359" s="172">
        <f>SUM(AF359,AH359,AJ359,AL359,AN359,AP359,AR359,AT359,AV359,AX359,AZ359,BB359,BD359)</f>
        <v>7891</v>
      </c>
      <c r="BG359" s="173">
        <f>SUM(AG359,AI359,AK359,AM359,AO359,AQ359,AS359,AU359,AW359,AY359,BA359,BC359,BE359)</f>
        <v>8398</v>
      </c>
      <c r="BI359" s="137" t="s">
        <v>25</v>
      </c>
      <c r="BJ359" s="129">
        <f>B359/B374</f>
        <v>5.4569653948535933E-2</v>
      </c>
      <c r="BK359" s="130">
        <f t="shared" ref="BK359" si="5922">C359/C374</f>
        <v>7.0369847543760591E-2</v>
      </c>
      <c r="BL359" s="131">
        <f t="shared" ref="BL359" si="5923">D359/D374</f>
        <v>6.4900267936885983E-2</v>
      </c>
      <c r="BM359" s="132">
        <f t="shared" ref="BM359" si="5924">E359/E374</f>
        <v>4.7610015174506831E-2</v>
      </c>
      <c r="BN359" s="129">
        <f t="shared" ref="BN359" si="5925">F359/F374</f>
        <v>6.2999112688553682E-2</v>
      </c>
      <c r="BO359" s="130">
        <f t="shared" ref="BO359" si="5926">G359/G374</f>
        <v>2.9947314908956465E-2</v>
      </c>
      <c r="BP359" s="131">
        <f t="shared" ref="BP359" si="5927">H359/H374</f>
        <v>6.1562373293688334E-2</v>
      </c>
      <c r="BQ359" s="132">
        <f t="shared" ref="BQ359" si="5928">I359/I374</f>
        <v>5.3963335915311127E-2</v>
      </c>
      <c r="BR359" s="129">
        <f t="shared" ref="BR359" si="5929">J359/J374</f>
        <v>5.4221854304635761E-2</v>
      </c>
      <c r="BS359" s="130">
        <f t="shared" ref="BS359" si="5930">K359/K374</f>
        <v>5.6649063850216036E-2</v>
      </c>
      <c r="BT359" s="131">
        <f t="shared" ref="BT359" si="5931">L359/L374</f>
        <v>4.3543339229827185E-2</v>
      </c>
      <c r="BU359" s="129">
        <f t="shared" ref="BU359" si="5932">M359/M374</f>
        <v>8.1446675210024203E-2</v>
      </c>
      <c r="BV359" s="133">
        <f t="shared" ref="BV359" si="5933">N359/N374</f>
        <v>4.9314887138412658E-2</v>
      </c>
      <c r="BW359" s="134">
        <f t="shared" ref="BW359" si="5934">O359/O374</f>
        <v>6.0947091493715286E-2</v>
      </c>
      <c r="BX359" s="129">
        <f t="shared" ref="BX359" si="5935">P359/P374</f>
        <v>5.8321479374110953E-2</v>
      </c>
      <c r="BY359" s="130">
        <f t="shared" ref="BY359" si="5936">Q359/Q374</f>
        <v>5.1913914900607851E-2</v>
      </c>
      <c r="BZ359" s="131">
        <f t="shared" ref="BZ359" si="5937">R359/R374</f>
        <v>6.662541254125412E-2</v>
      </c>
      <c r="CA359" s="132">
        <f t="shared" ref="CA359" si="5938">S359/S374</f>
        <v>4.7035710158326589E-2</v>
      </c>
      <c r="CB359" s="129">
        <f t="shared" ref="CB359" si="5939">T359/T374</f>
        <v>4.8951048951048952E-2</v>
      </c>
      <c r="CC359" s="130">
        <f t="shared" ref="CC359" si="5940">U359/U374</f>
        <v>5.4848966613672494E-2</v>
      </c>
      <c r="CD359" s="131">
        <f t="shared" ref="CD359" si="5941">V359/V374</f>
        <v>5.5306074214133777E-2</v>
      </c>
      <c r="CE359" s="132">
        <f t="shared" ref="CE359" si="5942">W359/W374</f>
        <v>7.609788803218237E-2</v>
      </c>
      <c r="CF359" s="129">
        <f t="shared" ref="CF359" si="5943">X359/X374</f>
        <v>5.347679460414325E-2</v>
      </c>
      <c r="CG359" s="130">
        <f t="shared" ref="CG359" si="5944">Y359/Y374</f>
        <v>4.1324736225087928E-2</v>
      </c>
      <c r="CH359" s="131">
        <f t="shared" ref="CH359" si="5945">Z359/Z374</f>
        <v>5.9844540034714358E-2</v>
      </c>
      <c r="CI359" s="129">
        <f t="shared" ref="CI359" si="5946">AA359/AA374</f>
        <v>6.3287009851895351E-2</v>
      </c>
      <c r="CJ359" s="135">
        <f t="shared" ref="CJ359" si="5947">AB359/AB374</f>
        <v>5.7043311320670871E-2</v>
      </c>
      <c r="CK359" s="136">
        <f t="shared" ref="CK359" si="5948">AC359/AC374</f>
        <v>5.8060894437167526E-2</v>
      </c>
    </row>
    <row r="360" spans="1:89" ht="14" thickBot="1" x14ac:dyDescent="0.2">
      <c r="A360" s="146" t="s">
        <v>26</v>
      </c>
      <c r="B360" s="203">
        <v>618</v>
      </c>
      <c r="C360" s="197">
        <v>823</v>
      </c>
      <c r="D360" s="198">
        <v>182</v>
      </c>
      <c r="E360" s="199">
        <v>297</v>
      </c>
      <c r="F360" s="196">
        <v>483</v>
      </c>
      <c r="G360" s="200">
        <v>386</v>
      </c>
      <c r="H360" s="198">
        <v>822</v>
      </c>
      <c r="I360" s="199">
        <v>837</v>
      </c>
      <c r="J360" s="196">
        <v>123</v>
      </c>
      <c r="K360" s="197">
        <v>103</v>
      </c>
      <c r="L360" s="198">
        <v>289</v>
      </c>
      <c r="M360" s="196">
        <v>388</v>
      </c>
      <c r="N360" s="201">
        <v>700</v>
      </c>
      <c r="O360" s="204">
        <v>695</v>
      </c>
      <c r="P360" s="196">
        <v>421</v>
      </c>
      <c r="Q360" s="197">
        <v>238</v>
      </c>
      <c r="R360" s="198">
        <v>589</v>
      </c>
      <c r="S360" s="199">
        <v>421</v>
      </c>
      <c r="T360" s="196">
        <v>69</v>
      </c>
      <c r="U360" s="200">
        <v>45</v>
      </c>
      <c r="V360" s="198">
        <v>443</v>
      </c>
      <c r="W360" s="205">
        <v>475</v>
      </c>
      <c r="X360" s="196">
        <v>358</v>
      </c>
      <c r="Y360" s="200">
        <v>125</v>
      </c>
      <c r="Z360" s="198">
        <v>844</v>
      </c>
      <c r="AA360" s="196">
        <v>934</v>
      </c>
      <c r="AB360" s="172">
        <f t="shared" si="5701"/>
        <v>5941</v>
      </c>
      <c r="AC360" s="173">
        <f t="shared" si="5702"/>
        <v>5767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5.4835847382431233E-2</v>
      </c>
      <c r="BK360" s="130">
        <f t="shared" ref="BK360" si="5949">C360/C374</f>
        <v>5.8088650479954825E-2</v>
      </c>
      <c r="BL360" s="131">
        <f t="shared" ref="BL360" si="5950">D360/D374</f>
        <v>5.4182792497767196E-2</v>
      </c>
      <c r="BM360" s="132">
        <f t="shared" ref="BM360" si="5951">E360/E374</f>
        <v>5.633535660091047E-2</v>
      </c>
      <c r="BN360" s="129">
        <f t="shared" ref="BN360" si="5952">F360/F374</f>
        <v>4.2857142857142858E-2</v>
      </c>
      <c r="BO360" s="130">
        <f t="shared" ref="BO360" si="5953">G360/G374</f>
        <v>3.5677973934744429E-2</v>
      </c>
      <c r="BP360" s="131">
        <f t="shared" ref="BP360" si="5954">H360/H374</f>
        <v>5.554804703338289E-2</v>
      </c>
      <c r="BQ360" s="132">
        <f t="shared" ref="BQ360" si="5955">I360/I374</f>
        <v>5.40278853601859E-2</v>
      </c>
      <c r="BR360" s="129">
        <f t="shared" ref="BR360" si="5956">J360/J374</f>
        <v>5.0910596026490069E-2</v>
      </c>
      <c r="BS360" s="130">
        <f t="shared" ref="BS360" si="5957">K360/K374</f>
        <v>4.944791166586654E-2</v>
      </c>
      <c r="BT360" s="131">
        <f t="shared" ref="BT360" si="5958">L360/L374</f>
        <v>3.9325078241937678E-2</v>
      </c>
      <c r="BU360" s="129">
        <f t="shared" ref="BU360" si="5959">M360/M374</f>
        <v>5.5247045422184254E-2</v>
      </c>
      <c r="BV360" s="133">
        <f t="shared" ref="BV360" si="5960">N360/N374</f>
        <v>4.6336135566293769E-2</v>
      </c>
      <c r="BW360" s="134">
        <f t="shared" ref="BW360" si="5961">O360/O374</f>
        <v>5.0789242911429409E-2</v>
      </c>
      <c r="BX360" s="129">
        <f t="shared" ref="BX360" si="5962">P360/P374</f>
        <v>5.4442001810422865E-2</v>
      </c>
      <c r="BY360" s="130">
        <f t="shared" ref="BY360" si="5963">Q360/Q374</f>
        <v>3.9099720716280595E-2</v>
      </c>
      <c r="BZ360" s="131">
        <f t="shared" ref="BZ360" si="5964">R360/R374</f>
        <v>6.0746699669967E-2</v>
      </c>
      <c r="CA360" s="132">
        <f t="shared" ref="CA360" si="5965">S360/S374</f>
        <v>4.8653646134288686E-2</v>
      </c>
      <c r="CB360" s="129">
        <f t="shared" ref="CB360" si="5966">T360/T374</f>
        <v>4.3865225683407505E-2</v>
      </c>
      <c r="CC360" s="130">
        <f t="shared" ref="CC360" si="5967">U360/U374</f>
        <v>3.5771065182829888E-2</v>
      </c>
      <c r="CD360" s="131">
        <f t="shared" ref="CD360" si="5968">V360/V374</f>
        <v>5.2351689907823212E-2</v>
      </c>
      <c r="CE360" s="132">
        <f t="shared" ref="CE360" si="5969">W360/W374</f>
        <v>5.3078556263269641E-2</v>
      </c>
      <c r="CF360" s="129">
        <f t="shared" ref="CF360" si="5970">X360/X374</f>
        <v>5.7491568973823674E-2</v>
      </c>
      <c r="CG360" s="130">
        <f t="shared" ref="CG360" si="5971">Y360/Y374</f>
        <v>3.6635404454865184E-2</v>
      </c>
      <c r="CH360" s="131">
        <f t="shared" ref="CH360" si="5972">Z360/Z374</f>
        <v>6.3693306165572408E-2</v>
      </c>
      <c r="CI360" s="129">
        <f t="shared" ref="CI360" si="5973">AA360/AA374</f>
        <v>6.0938213609969337E-2</v>
      </c>
      <c r="CJ360" s="135">
        <f t="shared" ref="CJ360" si="5974">AB360/AB374</f>
        <v>5.2803725857916116E-2</v>
      </c>
      <c r="CK360" s="136">
        <f t="shared" ref="CK360" si="5975">AC360/AC374</f>
        <v>5.1386921150881698E-2</v>
      </c>
    </row>
    <row r="361" spans="1:89" ht="15" thickTop="1" thickBot="1" x14ac:dyDescent="0.2">
      <c r="A361" s="137" t="s">
        <v>27</v>
      </c>
      <c r="B361" s="206">
        <v>565</v>
      </c>
      <c r="C361" s="190">
        <v>754</v>
      </c>
      <c r="D361" s="191">
        <v>172</v>
      </c>
      <c r="E361" s="192">
        <v>320</v>
      </c>
      <c r="F361" s="189">
        <v>509</v>
      </c>
      <c r="G361" s="193">
        <v>510</v>
      </c>
      <c r="H361" s="191">
        <v>864</v>
      </c>
      <c r="I361" s="192">
        <v>830</v>
      </c>
      <c r="J361" s="189">
        <v>124</v>
      </c>
      <c r="K361" s="190">
        <v>65</v>
      </c>
      <c r="L361" s="191">
        <v>376</v>
      </c>
      <c r="M361" s="189">
        <v>322</v>
      </c>
      <c r="N361" s="194">
        <v>822</v>
      </c>
      <c r="O361" s="207">
        <v>673</v>
      </c>
      <c r="P361" s="189">
        <v>442</v>
      </c>
      <c r="Q361" s="190">
        <v>230</v>
      </c>
      <c r="R361" s="191">
        <v>545</v>
      </c>
      <c r="S361" s="192">
        <v>449</v>
      </c>
      <c r="T361" s="189">
        <v>114</v>
      </c>
      <c r="U361" s="193">
        <v>64</v>
      </c>
      <c r="V361" s="191">
        <v>433</v>
      </c>
      <c r="W361" s="208">
        <v>462</v>
      </c>
      <c r="X361" s="189">
        <v>321</v>
      </c>
      <c r="Y361" s="193">
        <v>149</v>
      </c>
      <c r="Z361" s="191">
        <v>861</v>
      </c>
      <c r="AA361" s="189">
        <v>718</v>
      </c>
      <c r="AB361" s="172">
        <f t="shared" si="5701"/>
        <v>6148</v>
      </c>
      <c r="AC361" s="173">
        <f t="shared" si="5702"/>
        <v>5546</v>
      </c>
      <c r="AE361" s="269" t="s">
        <v>13</v>
      </c>
      <c r="AF361" s="20">
        <f t="shared" ref="AF361:BG361" si="5976">SUM(AF358:AF360)</f>
        <v>1521</v>
      </c>
      <c r="AG361" s="21">
        <f t="shared" si="5976"/>
        <v>2408</v>
      </c>
      <c r="AH361" s="20">
        <f t="shared" si="5976"/>
        <v>459</v>
      </c>
      <c r="AI361" s="21">
        <f t="shared" si="5976"/>
        <v>990</v>
      </c>
      <c r="AJ361" s="20">
        <f t="shared" si="5976"/>
        <v>1153</v>
      </c>
      <c r="AK361" s="21">
        <f t="shared" si="5976"/>
        <v>2486</v>
      </c>
      <c r="AL361" s="20">
        <f t="shared" si="5976"/>
        <v>1994</v>
      </c>
      <c r="AM361" s="21">
        <f t="shared" si="5976"/>
        <v>2748</v>
      </c>
      <c r="AN361" s="20">
        <f t="shared" si="5976"/>
        <v>483</v>
      </c>
      <c r="AO361" s="21">
        <f t="shared" si="5976"/>
        <v>160</v>
      </c>
      <c r="AP361" s="20">
        <f t="shared" si="5976"/>
        <v>1440</v>
      </c>
      <c r="AQ361" s="21">
        <f t="shared" si="5976"/>
        <v>548</v>
      </c>
      <c r="AR361" s="20">
        <f t="shared" si="5976"/>
        <v>2533</v>
      </c>
      <c r="AS361" s="21">
        <f t="shared" si="5976"/>
        <v>1770</v>
      </c>
      <c r="AT361" s="20">
        <f t="shared" si="5976"/>
        <v>1228</v>
      </c>
      <c r="AU361" s="21">
        <f t="shared" si="5976"/>
        <v>930</v>
      </c>
      <c r="AV361" s="20">
        <f t="shared" si="5976"/>
        <v>1314</v>
      </c>
      <c r="AW361" s="21">
        <f t="shared" si="5976"/>
        <v>1456</v>
      </c>
      <c r="AX361" s="20">
        <f t="shared" si="5976"/>
        <v>301</v>
      </c>
      <c r="AY361" s="21">
        <f t="shared" si="5976"/>
        <v>94</v>
      </c>
      <c r="AZ361" s="20">
        <f t="shared" si="5976"/>
        <v>1530</v>
      </c>
      <c r="BA361" s="21">
        <f t="shared" si="5976"/>
        <v>1198</v>
      </c>
      <c r="BB361" s="20">
        <f t="shared" si="5976"/>
        <v>1013</v>
      </c>
      <c r="BC361" s="21">
        <f t="shared" si="5976"/>
        <v>451</v>
      </c>
      <c r="BD361" s="20">
        <f t="shared" si="5976"/>
        <v>1998</v>
      </c>
      <c r="BE361" s="21">
        <f t="shared" si="5976"/>
        <v>2397</v>
      </c>
      <c r="BF361" s="174">
        <f t="shared" si="5976"/>
        <v>16967</v>
      </c>
      <c r="BG361" s="175">
        <f t="shared" si="5976"/>
        <v>17636</v>
      </c>
      <c r="BI361" s="137" t="s">
        <v>27</v>
      </c>
      <c r="BJ361" s="129">
        <f>B361/B374</f>
        <v>5.0133096716947649E-2</v>
      </c>
      <c r="BK361" s="130">
        <f t="shared" ref="BK361" si="5977">C361/C374</f>
        <v>5.321852060982496E-2</v>
      </c>
      <c r="BL361" s="131">
        <f t="shared" ref="BL361" si="5978">D361/D374</f>
        <v>5.1205715986900865E-2</v>
      </c>
      <c r="BM361" s="132">
        <f t="shared" ref="BM361" si="5979">E361/E374</f>
        <v>6.0698027314112293E-2</v>
      </c>
      <c r="BN361" s="129">
        <f t="shared" ref="BN361" si="5980">F361/F374</f>
        <v>4.5164152617568766E-2</v>
      </c>
      <c r="BO361" s="130">
        <f t="shared" ref="BO361" si="5981">G361/G374</f>
        <v>4.7139291986320365E-2</v>
      </c>
      <c r="BP361" s="131">
        <f t="shared" ref="BP361" si="5982">H361/H374</f>
        <v>5.8386268414650631E-2</v>
      </c>
      <c r="BQ361" s="132">
        <f t="shared" ref="BQ361" si="5983">I361/I374</f>
        <v>5.3576039246062482E-2</v>
      </c>
      <c r="BR361" s="129">
        <f t="shared" ref="BR361" si="5984">J361/J374</f>
        <v>5.1324503311258277E-2</v>
      </c>
      <c r="BS361" s="130">
        <f t="shared" ref="BS361" si="5985">K361/K374</f>
        <v>3.1204992798847815E-2</v>
      </c>
      <c r="BT361" s="131">
        <f t="shared" ref="BT361" si="5986">L361/L374</f>
        <v>5.1163423595046942E-2</v>
      </c>
      <c r="BU361" s="129">
        <f t="shared" ref="BU361" si="5987">M361/M374</f>
        <v>4.584935212871992E-2</v>
      </c>
      <c r="BV361" s="133">
        <f t="shared" ref="BV361" si="5988">N361/N374</f>
        <v>5.4411862050704973E-2</v>
      </c>
      <c r="BW361" s="134">
        <f t="shared" ref="BW361" si="5989">O361/O374</f>
        <v>4.9181525869628762E-2</v>
      </c>
      <c r="BX361" s="129">
        <f t="shared" ref="BX361" si="5990">P361/P374</f>
        <v>5.7157636105004524E-2</v>
      </c>
      <c r="BY361" s="130">
        <f t="shared" ref="BY361" si="5991">Q361/Q374</f>
        <v>3.7785444389682933E-2</v>
      </c>
      <c r="BZ361" s="131">
        <f t="shared" ref="BZ361" si="5992">R361/R374</f>
        <v>5.6208745874587455E-2</v>
      </c>
      <c r="CA361" s="132">
        <f t="shared" ref="CA361" si="5993">S361/S374</f>
        <v>5.1889518086212873E-2</v>
      </c>
      <c r="CB361" s="129">
        <f t="shared" ref="CB361" si="5994">T361/T374</f>
        <v>7.2472981563890648E-2</v>
      </c>
      <c r="CC361" s="130">
        <f t="shared" ref="CC361" si="5995">U361/U374</f>
        <v>5.0874403815580289E-2</v>
      </c>
      <c r="CD361" s="131">
        <f t="shared" ref="CD361" si="5996">V361/V374</f>
        <v>5.1169936185298984E-2</v>
      </c>
      <c r="CE361" s="132">
        <f t="shared" ref="CE361" si="5997">W361/W374</f>
        <v>5.1625879986590684E-2</v>
      </c>
      <c r="CF361" s="129">
        <f t="shared" ref="CF361" si="5998">X361/X374</f>
        <v>5.1549702906696644E-2</v>
      </c>
      <c r="CG361" s="130">
        <f t="shared" ref="CG361" si="5999">Y361/Y374</f>
        <v>4.3669402110199297E-2</v>
      </c>
      <c r="CH361" s="131">
        <f t="shared" ref="CH361" si="6000">Z361/Z374</f>
        <v>6.4976228209191758E-2</v>
      </c>
      <c r="CI361" s="129">
        <f t="shared" ref="CI361" si="6001">AA361/AA374</f>
        <v>4.6845436158413259E-2</v>
      </c>
      <c r="CJ361" s="135">
        <f t="shared" ref="CJ361" si="6002">AB361/AB374</f>
        <v>5.4643545964394594E-2</v>
      </c>
      <c r="CK361" s="136">
        <f t="shared" ref="CK361" si="6003">AC361/AC374</f>
        <v>4.9417698058399497E-2</v>
      </c>
    </row>
    <row r="362" spans="1:89" ht="14" thickTop="1" x14ac:dyDescent="0.15">
      <c r="A362" s="146" t="s">
        <v>28</v>
      </c>
      <c r="B362" s="203">
        <v>701</v>
      </c>
      <c r="C362" s="197">
        <v>1131</v>
      </c>
      <c r="D362" s="198">
        <v>221</v>
      </c>
      <c r="E362" s="199">
        <v>376</v>
      </c>
      <c r="F362" s="196">
        <v>473</v>
      </c>
      <c r="G362" s="200">
        <v>791</v>
      </c>
      <c r="H362" s="198">
        <v>905</v>
      </c>
      <c r="I362" s="199">
        <v>1038</v>
      </c>
      <c r="J362" s="196">
        <v>160</v>
      </c>
      <c r="K362" s="197">
        <v>80</v>
      </c>
      <c r="L362" s="198">
        <v>495</v>
      </c>
      <c r="M362" s="196">
        <v>375</v>
      </c>
      <c r="N362" s="201">
        <v>975</v>
      </c>
      <c r="O362" s="204">
        <v>739</v>
      </c>
      <c r="P362" s="196">
        <v>617</v>
      </c>
      <c r="Q362" s="197">
        <v>327</v>
      </c>
      <c r="R362" s="198">
        <v>652</v>
      </c>
      <c r="S362" s="199">
        <v>537</v>
      </c>
      <c r="T362" s="196">
        <v>143</v>
      </c>
      <c r="U362" s="200">
        <v>47</v>
      </c>
      <c r="V362" s="198">
        <v>597</v>
      </c>
      <c r="W362" s="205">
        <v>649</v>
      </c>
      <c r="X362" s="196">
        <v>407</v>
      </c>
      <c r="Y362" s="200">
        <v>203</v>
      </c>
      <c r="Z362" s="198">
        <v>970</v>
      </c>
      <c r="AA362" s="196">
        <v>1118</v>
      </c>
      <c r="AB362" s="172">
        <f t="shared" si="5701"/>
        <v>7316</v>
      </c>
      <c r="AC362" s="173">
        <f t="shared" si="5702"/>
        <v>7411</v>
      </c>
      <c r="BI362" s="146" t="s">
        <v>28</v>
      </c>
      <c r="BJ362" s="129">
        <f>B362/B374</f>
        <v>6.2200532386867791E-2</v>
      </c>
      <c r="BK362" s="130">
        <f t="shared" ref="BK362" si="6004">C362/C374</f>
        <v>7.982778091473744E-2</v>
      </c>
      <c r="BL362" s="131">
        <f t="shared" ref="BL362" si="6005">D362/D374</f>
        <v>6.5793390890145881E-2</v>
      </c>
      <c r="BM362" s="132">
        <f t="shared" ref="BM362" si="6006">E362/E374</f>
        <v>7.1320182094081946E-2</v>
      </c>
      <c r="BN362" s="129">
        <f t="shared" ref="BN362" si="6007">F362/F374</f>
        <v>4.1969831410825199E-2</v>
      </c>
      <c r="BO362" s="130">
        <f t="shared" ref="BO362" si="6008">G362/G374</f>
        <v>7.3112117570940008E-2</v>
      </c>
      <c r="BP362" s="131">
        <f t="shared" ref="BP362" si="6009">H362/H374</f>
        <v>6.1156913096364375E-2</v>
      </c>
      <c r="BQ362" s="132">
        <f t="shared" ref="BQ362" si="6010">I362/I374</f>
        <v>6.7002323780015485E-2</v>
      </c>
      <c r="BR362" s="129">
        <f t="shared" ref="BR362" si="6011">J362/J374</f>
        <v>6.6225165562913912E-2</v>
      </c>
      <c r="BS362" s="130">
        <f t="shared" ref="BS362" si="6012">K362/K374</f>
        <v>3.8406144983197311E-2</v>
      </c>
      <c r="BT362" s="131">
        <f t="shared" ref="BT362" si="6013">L362/L374</f>
        <v>6.7356102871138926E-2</v>
      </c>
      <c r="BU362" s="129">
        <f t="shared" ref="BU362" si="6014">M362/M374</f>
        <v>5.3395984621956431E-2</v>
      </c>
      <c r="BV362" s="133">
        <f t="shared" ref="BV362" si="6015">N362/N374</f>
        <v>6.4539617395909188E-2</v>
      </c>
      <c r="BW362" s="134">
        <f t="shared" ref="BW362" si="6016">O362/O374</f>
        <v>5.4004676995030691E-2</v>
      </c>
      <c r="BX362" s="129">
        <f t="shared" ref="BX362" si="6017">P362/P374</f>
        <v>7.9787921893185051E-2</v>
      </c>
      <c r="BY362" s="130">
        <f t="shared" ref="BY362" si="6018">Q362/Q374</f>
        <v>5.3721044849679649E-2</v>
      </c>
      <c r="BZ362" s="131">
        <f t="shared" ref="BZ362" si="6019">R362/R374</f>
        <v>6.7244224422442239E-2</v>
      </c>
      <c r="CA362" s="132">
        <f t="shared" ref="CA362" si="6020">S362/S374</f>
        <v>6.2059401363688892E-2</v>
      </c>
      <c r="CB362" s="129">
        <f t="shared" ref="CB362" si="6021">T362/T374</f>
        <v>9.0909090909090912E-2</v>
      </c>
      <c r="CC362" s="130">
        <f t="shared" ref="CC362" si="6022">U362/U374</f>
        <v>3.7360890302066775E-2</v>
      </c>
      <c r="CD362" s="131">
        <f t="shared" ref="CD362" si="6023">V362/V374</f>
        <v>7.0550697234696286E-2</v>
      </c>
      <c r="CE362" s="132">
        <f t="shared" ref="CE362" si="6024">W362/W374</f>
        <v>7.2522069504972628E-2</v>
      </c>
      <c r="CF362" s="129">
        <f t="shared" ref="CF362" si="6025">X362/X374</f>
        <v>6.5360526738397304E-2</v>
      </c>
      <c r="CG362" s="130">
        <f t="shared" ref="CG362" si="6026">Y362/Y374</f>
        <v>5.9495896834701058E-2</v>
      </c>
      <c r="CH362" s="131">
        <f t="shared" ref="CH362" si="6027">Z362/Z374</f>
        <v>7.320202248886877E-2</v>
      </c>
      <c r="CI362" s="129">
        <f t="shared" ref="CI362" si="6028">AA362/AA374</f>
        <v>7.2943172179813401E-2</v>
      </c>
      <c r="CJ362" s="135">
        <f t="shared" ref="CJ362" si="6029">AB362/AB374</f>
        <v>6.5024753135248997E-2</v>
      </c>
      <c r="CK362" s="136">
        <f t="shared" ref="CK362" si="6030">AC362/AC374</f>
        <v>6.6035802436133911E-2</v>
      </c>
    </row>
    <row r="363" spans="1:89" x14ac:dyDescent="0.15">
      <c r="A363" s="137" t="s">
        <v>29</v>
      </c>
      <c r="B363" s="206">
        <v>804</v>
      </c>
      <c r="C363" s="190">
        <v>1080</v>
      </c>
      <c r="D363" s="191">
        <v>282</v>
      </c>
      <c r="E363" s="192">
        <v>426</v>
      </c>
      <c r="F363" s="189">
        <v>617</v>
      </c>
      <c r="G363" s="193">
        <v>1050</v>
      </c>
      <c r="H363" s="191">
        <v>1076</v>
      </c>
      <c r="I363" s="192">
        <v>1202</v>
      </c>
      <c r="J363" s="189">
        <v>226</v>
      </c>
      <c r="K363" s="190">
        <v>67</v>
      </c>
      <c r="L363" s="191">
        <v>725</v>
      </c>
      <c r="M363" s="189">
        <v>322</v>
      </c>
      <c r="N363" s="194">
        <v>1205</v>
      </c>
      <c r="O363" s="207">
        <v>710</v>
      </c>
      <c r="P363" s="189">
        <v>671</v>
      </c>
      <c r="Q363" s="190">
        <v>339</v>
      </c>
      <c r="R363" s="191">
        <v>632</v>
      </c>
      <c r="S363" s="192">
        <v>629</v>
      </c>
      <c r="T363" s="189">
        <v>179</v>
      </c>
      <c r="U363" s="193">
        <v>44</v>
      </c>
      <c r="V363" s="191">
        <v>666</v>
      </c>
      <c r="W363" s="208">
        <v>557</v>
      </c>
      <c r="X363" s="189">
        <v>528</v>
      </c>
      <c r="Y363" s="193">
        <v>179</v>
      </c>
      <c r="Z363" s="191">
        <v>998</v>
      </c>
      <c r="AA363" s="189">
        <v>1241</v>
      </c>
      <c r="AB363" s="172">
        <f t="shared" si="5701"/>
        <v>8609</v>
      </c>
      <c r="AC363" s="173">
        <f t="shared" si="5702"/>
        <v>7846</v>
      </c>
      <c r="BI363" s="137" t="s">
        <v>29</v>
      </c>
      <c r="BJ363" s="129">
        <f>B363/B374</f>
        <v>7.1339840283939665E-2</v>
      </c>
      <c r="BK363" s="130">
        <f t="shared" ref="BK363" si="6031">C363/C374</f>
        <v>7.6228119706380576E-2</v>
      </c>
      <c r="BL363" s="131">
        <f t="shared" ref="BL363" si="6032">D363/D374</f>
        <v>8.3953557606430487E-2</v>
      </c>
      <c r="BM363" s="132">
        <f t="shared" ref="BM363" si="6033">E363/E374</f>
        <v>8.0804248861911981E-2</v>
      </c>
      <c r="BN363" s="129">
        <f t="shared" ref="BN363" si="6034">F363/F374</f>
        <v>5.4747116237799466E-2</v>
      </c>
      <c r="BO363" s="130">
        <f t="shared" ref="BO363" si="6035">G363/G374</f>
        <v>9.7051483501247801E-2</v>
      </c>
      <c r="BP363" s="131">
        <f t="shared" ref="BP363" si="6036">H363/H374</f>
        <v>7.2712528720097314E-2</v>
      </c>
      <c r="BQ363" s="132">
        <f t="shared" ref="BQ363" si="6037">I363/I374</f>
        <v>7.7588432739478436E-2</v>
      </c>
      <c r="BR363" s="129">
        <f t="shared" ref="BR363" si="6038">J363/J374</f>
        <v>9.35430463576159E-2</v>
      </c>
      <c r="BS363" s="130">
        <f t="shared" ref="BS363" si="6039">K363/K374</f>
        <v>3.216514642342775E-2</v>
      </c>
      <c r="BT363" s="131">
        <f t="shared" ref="BT363" si="6040">L363/L374</f>
        <v>9.8652877942577225E-2</v>
      </c>
      <c r="BU363" s="129">
        <f t="shared" ref="BU363" si="6041">M363/M374</f>
        <v>4.584935212871992E-2</v>
      </c>
      <c r="BV363" s="133">
        <f t="shared" ref="BV363" si="6042">N363/N374</f>
        <v>7.9764347653405704E-2</v>
      </c>
      <c r="BW363" s="134">
        <f t="shared" ref="BW363" si="6043">O363/O374</f>
        <v>5.1885413621748026E-2</v>
      </c>
      <c r="BX363" s="129">
        <f t="shared" ref="BX363" si="6044">P363/P374</f>
        <v>8.6770981507823614E-2</v>
      </c>
      <c r="BY363" s="130">
        <f t="shared" ref="BY363" si="6045">Q363/Q374</f>
        <v>5.5692459339576145E-2</v>
      </c>
      <c r="BZ363" s="131">
        <f t="shared" ref="BZ363" si="6046">R363/R374</f>
        <v>6.5181518151815179E-2</v>
      </c>
      <c r="CA363" s="132">
        <f t="shared" ref="CA363" si="6047">S363/S374</f>
        <v>7.269155206286837E-2</v>
      </c>
      <c r="CB363" s="129">
        <f t="shared" ref="CB363" si="6048">T363/T374</f>
        <v>0.11379529561347743</v>
      </c>
      <c r="CC363" s="130">
        <f t="shared" ref="CC363" si="6049">U363/U374</f>
        <v>3.4976152623211444E-2</v>
      </c>
      <c r="CD363" s="131">
        <f t="shared" ref="CD363" si="6050">V363/V374</f>
        <v>7.8704797920113451E-2</v>
      </c>
      <c r="CE363" s="132">
        <f t="shared" ref="CE363" si="6051">W363/W374</f>
        <v>6.2241591239244609E-2</v>
      </c>
      <c r="CF363" s="129">
        <f t="shared" ref="CF363" si="6052">X363/X374</f>
        <v>8.479203468765055E-2</v>
      </c>
      <c r="CG363" s="130">
        <f t="shared" ref="CG363" si="6053">Y363/Y374</f>
        <v>5.2461899179366937E-2</v>
      </c>
      <c r="CH363" s="131">
        <f t="shared" ref="CH363" si="6054">Z363/Z374</f>
        <v>7.5315070560712405E-2</v>
      </c>
      <c r="CI363" s="129">
        <f t="shared" ref="CI363" si="6055">AA363/AA374</f>
        <v>8.0968226006393945E-2</v>
      </c>
      <c r="CJ363" s="135">
        <f t="shared" ref="CJ363" si="6056">AB363/AB374</f>
        <v>7.651696278586094E-2</v>
      </c>
      <c r="CK363" s="136">
        <f t="shared" ref="CK363" si="6057">AC363/AC374</f>
        <v>6.9911875038983495E-2</v>
      </c>
    </row>
    <row r="364" spans="1:89" x14ac:dyDescent="0.15">
      <c r="A364" s="146" t="s">
        <v>30</v>
      </c>
      <c r="B364" s="203">
        <v>769</v>
      </c>
      <c r="C364" s="197">
        <v>1232</v>
      </c>
      <c r="D364" s="198">
        <v>257</v>
      </c>
      <c r="E364" s="199">
        <v>487</v>
      </c>
      <c r="F364" s="196">
        <v>630</v>
      </c>
      <c r="G364" s="200">
        <v>1236</v>
      </c>
      <c r="H364" s="198">
        <v>1034</v>
      </c>
      <c r="I364" s="199">
        <v>1428</v>
      </c>
      <c r="J364" s="196">
        <v>297</v>
      </c>
      <c r="K364" s="197">
        <v>95</v>
      </c>
      <c r="L364" s="198">
        <v>723</v>
      </c>
      <c r="M364" s="196">
        <v>327</v>
      </c>
      <c r="N364" s="201">
        <v>1282</v>
      </c>
      <c r="O364" s="204">
        <v>1000</v>
      </c>
      <c r="P364" s="196">
        <v>720</v>
      </c>
      <c r="Q364" s="197">
        <v>467</v>
      </c>
      <c r="R364" s="198">
        <v>723</v>
      </c>
      <c r="S364" s="199">
        <v>785</v>
      </c>
      <c r="T364" s="196">
        <v>194</v>
      </c>
      <c r="U364" s="200">
        <v>51</v>
      </c>
      <c r="V364" s="198">
        <v>740</v>
      </c>
      <c r="W364" s="205">
        <v>634</v>
      </c>
      <c r="X364" s="196">
        <v>562</v>
      </c>
      <c r="Y364" s="200">
        <v>198</v>
      </c>
      <c r="Z364" s="198">
        <v>1145</v>
      </c>
      <c r="AA364" s="196">
        <v>1298</v>
      </c>
      <c r="AB364" s="172">
        <f t="shared" si="5701"/>
        <v>9076</v>
      </c>
      <c r="AC364" s="173">
        <f t="shared" si="5702"/>
        <v>9238</v>
      </c>
      <c r="BI364" s="146" t="s">
        <v>30</v>
      </c>
      <c r="BJ364" s="129">
        <f>B364/B374</f>
        <v>6.8234250221827858E-2</v>
      </c>
      <c r="BK364" s="130">
        <f t="shared" ref="BK364" si="6058">C364/C374</f>
        <v>8.6956521739130432E-2</v>
      </c>
      <c r="BL364" s="131">
        <f t="shared" ref="BL364" si="6059">D364/D374</f>
        <v>7.6510866329264668E-2</v>
      </c>
      <c r="BM364" s="132">
        <f t="shared" ref="BM364" si="6060">E364/E374</f>
        <v>9.2374810318664638E-2</v>
      </c>
      <c r="BN364" s="129">
        <f t="shared" ref="BN364" si="6061">F364/F374</f>
        <v>5.5900621118012424E-2</v>
      </c>
      <c r="BO364" s="130">
        <f t="shared" ref="BO364" si="6062">G364/G374</f>
        <v>0.11424346057861171</v>
      </c>
      <c r="BP364" s="131">
        <f t="shared" ref="BP364" si="6063">H364/H374</f>
        <v>6.9874307338829572E-2</v>
      </c>
      <c r="BQ364" s="132">
        <f t="shared" ref="BQ364" si="6064">I364/I374</f>
        <v>9.2176607281177381E-2</v>
      </c>
      <c r="BR364" s="129">
        <f t="shared" ref="BR364" si="6065">J364/J374</f>
        <v>0.12293046357615894</v>
      </c>
      <c r="BS364" s="130">
        <f t="shared" ref="BS364" si="6066">K364/K374</f>
        <v>4.5607297167546808E-2</v>
      </c>
      <c r="BT364" s="131">
        <f t="shared" ref="BT364" si="6067">L364/L374</f>
        <v>9.83807320723908E-2</v>
      </c>
      <c r="BU364" s="129">
        <f t="shared" ref="BU364" si="6068">M364/M374</f>
        <v>4.6561298590346009E-2</v>
      </c>
      <c r="BV364" s="133">
        <f t="shared" ref="BV364" si="6069">N364/N374</f>
        <v>8.4861322565698019E-2</v>
      </c>
      <c r="BW364" s="134">
        <f t="shared" ref="BW364" si="6070">O364/O374</f>
        <v>7.3078047354574682E-2</v>
      </c>
      <c r="BX364" s="129">
        <f t="shared" ref="BX364" si="6071">P364/P374</f>
        <v>9.3107461528514165E-2</v>
      </c>
      <c r="BY364" s="130">
        <f t="shared" ref="BY364" si="6072">Q364/Q374</f>
        <v>7.6720880565138816E-2</v>
      </c>
      <c r="BZ364" s="131">
        <f t="shared" ref="BZ364" si="6073">R364/R374</f>
        <v>7.4566831683168314E-2</v>
      </c>
      <c r="CA364" s="132">
        <f t="shared" ref="CA364" si="6074">S364/S374</f>
        <v>9.0719981509303133E-2</v>
      </c>
      <c r="CB364" s="129">
        <f t="shared" ref="CB364" si="6075">T364/T374</f>
        <v>0.12333121424030515</v>
      </c>
      <c r="CC364" s="130">
        <f t="shared" ref="CC364" si="6076">U364/U374</f>
        <v>4.0540540540540543E-2</v>
      </c>
      <c r="CD364" s="131">
        <f t="shared" ref="CD364" si="6077">V364/V374</f>
        <v>8.7449775466792723E-2</v>
      </c>
      <c r="CE364" s="132">
        <f t="shared" ref="CE364" si="6078">W364/W374</f>
        <v>7.0845904570343052E-2</v>
      </c>
      <c r="CF364" s="129">
        <f t="shared" ref="CF364" si="6079">X364/X374</f>
        <v>9.0252127830415932E-2</v>
      </c>
      <c r="CG364" s="130">
        <f t="shared" ref="CG364" si="6080">Y364/Y374</f>
        <v>5.8030480656506449E-2</v>
      </c>
      <c r="CH364" s="131">
        <f t="shared" ref="CH364" si="6081">Z364/Z374</f>
        <v>8.6408572937891476E-2</v>
      </c>
      <c r="CI364" s="129">
        <f t="shared" ref="CI364" si="6082">AA364/AA374</f>
        <v>8.4687153389443465E-2</v>
      </c>
      <c r="CJ364" s="135">
        <f t="shared" ref="CJ364" si="6083">AB364/AB374</f>
        <v>8.0667668050235092E-2</v>
      </c>
      <c r="CK364" s="136">
        <f t="shared" ref="CK364" si="6084">AC364/AC374</f>
        <v>8.231530736810215E-2</v>
      </c>
    </row>
    <row r="365" spans="1:89" x14ac:dyDescent="0.15">
      <c r="A365" s="137" t="s">
        <v>31</v>
      </c>
      <c r="B365" s="206">
        <v>752</v>
      </c>
      <c r="C365" s="190">
        <v>1176</v>
      </c>
      <c r="D365" s="191">
        <v>202</v>
      </c>
      <c r="E365" s="192">
        <v>503</v>
      </c>
      <c r="F365" s="189">
        <v>523</v>
      </c>
      <c r="G365" s="193">
        <v>1250</v>
      </c>
      <c r="H365" s="191">
        <v>960</v>
      </c>
      <c r="I365" s="192">
        <v>1320</v>
      </c>
      <c r="J365" s="189">
        <v>186</v>
      </c>
      <c r="K365" s="190">
        <v>65</v>
      </c>
      <c r="L365" s="191">
        <v>717</v>
      </c>
      <c r="M365" s="189">
        <v>221</v>
      </c>
      <c r="N365" s="194">
        <v>1251</v>
      </c>
      <c r="O365" s="207">
        <v>770</v>
      </c>
      <c r="P365" s="189">
        <v>508</v>
      </c>
      <c r="Q365" s="190">
        <v>463</v>
      </c>
      <c r="R365" s="191">
        <v>591</v>
      </c>
      <c r="S365" s="192">
        <v>671</v>
      </c>
      <c r="T365" s="189">
        <v>107</v>
      </c>
      <c r="U365" s="193">
        <v>43</v>
      </c>
      <c r="V365" s="191">
        <v>790</v>
      </c>
      <c r="W365" s="208">
        <v>564</v>
      </c>
      <c r="X365" s="189">
        <v>451</v>
      </c>
      <c r="Y365" s="193">
        <v>253</v>
      </c>
      <c r="Z365" s="191">
        <v>853</v>
      </c>
      <c r="AA365" s="189">
        <v>1099</v>
      </c>
      <c r="AB365" s="172">
        <f t="shared" si="5701"/>
        <v>7891</v>
      </c>
      <c r="AC365" s="173">
        <f t="shared" si="5702"/>
        <v>8398</v>
      </c>
      <c r="BI365" s="137" t="s">
        <v>31</v>
      </c>
      <c r="BJ365" s="129">
        <f>B365/B374</f>
        <v>6.6725820763087848E-2</v>
      </c>
      <c r="BK365" s="130">
        <f t="shared" ref="BK365" si="6085">C365/C374</f>
        <v>8.3003952569169967E-2</v>
      </c>
      <c r="BL365" s="131">
        <f t="shared" ref="BL365" si="6086">D365/D374</f>
        <v>6.013694551949985E-2</v>
      </c>
      <c r="BM365" s="132">
        <f t="shared" ref="BM365" si="6087">E365/E374</f>
        <v>9.5409711684370263E-2</v>
      </c>
      <c r="BN365" s="129">
        <f t="shared" ref="BN365" si="6088">F365/F374</f>
        <v>4.640638864241349E-2</v>
      </c>
      <c r="BO365" s="130">
        <f t="shared" ref="BO365" si="6089">G365/G374</f>
        <v>0.11553748035862833</v>
      </c>
      <c r="BP365" s="131">
        <f t="shared" ref="BP365" si="6090">H365/H374</f>
        <v>6.4873631571834026E-2</v>
      </c>
      <c r="BQ365" s="132">
        <f t="shared" ref="BQ365" si="6091">I365/I374</f>
        <v>8.5205267234701787E-2</v>
      </c>
      <c r="BR365" s="129">
        <f t="shared" ref="BR365" si="6092">J365/J374</f>
        <v>7.6986754966887422E-2</v>
      </c>
      <c r="BS365" s="130">
        <f t="shared" ref="BS365" si="6093">K365/K374</f>
        <v>3.1204992798847815E-2</v>
      </c>
      <c r="BT365" s="131">
        <f t="shared" ref="BT365" si="6094">L365/L374</f>
        <v>9.7564294461831541E-2</v>
      </c>
      <c r="BU365" s="129">
        <f t="shared" ref="BU365" si="6095">M365/M374</f>
        <v>3.1468033603872986E-2</v>
      </c>
      <c r="BV365" s="133">
        <f t="shared" ref="BV365" si="6096">N365/N374</f>
        <v>8.2809293704905015E-2</v>
      </c>
      <c r="BW365" s="134">
        <f t="shared" ref="BW365" si="6097">O365/O374</f>
        <v>5.6270096463022508E-2</v>
      </c>
      <c r="BX365" s="129">
        <f t="shared" ref="BX365" si="6098">P365/P374</f>
        <v>6.5692486745118323E-2</v>
      </c>
      <c r="BY365" s="130">
        <f t="shared" ref="BY365" si="6099">Q365/Q374</f>
        <v>7.6063742401839982E-2</v>
      </c>
      <c r="BZ365" s="131">
        <f t="shared" ref="BZ365" si="6100">R365/R374</f>
        <v>6.0952970297029702E-2</v>
      </c>
      <c r="CA365" s="132">
        <f t="shared" ref="CA365" si="6101">S365/S374</f>
        <v>7.7545359990754653E-2</v>
      </c>
      <c r="CB365" s="129">
        <f t="shared" ref="CB365" si="6102">T365/T374</f>
        <v>6.8022886204704383E-2</v>
      </c>
      <c r="CC365" s="130">
        <f t="shared" ref="CC365" si="6103">U365/U374</f>
        <v>3.4181240063593007E-2</v>
      </c>
      <c r="CD365" s="131">
        <f t="shared" ref="CD365" si="6104">V365/V374</f>
        <v>9.3358544079413852E-2</v>
      </c>
      <c r="CE365" s="132">
        <f t="shared" ref="CE365" si="6105">W365/W374</f>
        <v>6.3023801542071739E-2</v>
      </c>
      <c r="CF365" s="129">
        <f t="shared" ref="CF365" si="6106">X365/X374</f>
        <v>7.2426529629034841E-2</v>
      </c>
      <c r="CG365" s="130">
        <f t="shared" ref="CG365" si="6107">Y365/Y374</f>
        <v>7.4150058616647127E-2</v>
      </c>
      <c r="CH365" s="131">
        <f t="shared" ref="CH365" si="6108">Z365/Z374</f>
        <v>6.4372500188665013E-2</v>
      </c>
      <c r="CI365" s="129">
        <f t="shared" ref="CI365" si="6109">AA365/AA374</f>
        <v>7.1703529718796899E-2</v>
      </c>
      <c r="CJ365" s="135">
        <f t="shared" ref="CJ365" si="6110">AB365/AB374</f>
        <v>7.0135364542133663E-2</v>
      </c>
      <c r="CK365" s="136">
        <f t="shared" ref="CK365" si="6111">AC365/AC374</f>
        <v>7.4830477514323646E-2</v>
      </c>
    </row>
    <row r="366" spans="1:89" x14ac:dyDescent="0.15">
      <c r="A366" s="146" t="s">
        <v>32</v>
      </c>
      <c r="B366" s="203">
        <v>847</v>
      </c>
      <c r="C366" s="197">
        <v>979</v>
      </c>
      <c r="D366" s="198">
        <v>153</v>
      </c>
      <c r="E366" s="199">
        <v>372</v>
      </c>
      <c r="F366" s="196">
        <v>396</v>
      </c>
      <c r="G366" s="200">
        <v>1046</v>
      </c>
      <c r="H366" s="198">
        <v>854</v>
      </c>
      <c r="I366" s="199">
        <v>1249</v>
      </c>
      <c r="J366" s="196">
        <v>223</v>
      </c>
      <c r="K366" s="197">
        <v>65</v>
      </c>
      <c r="L366" s="198">
        <v>695</v>
      </c>
      <c r="M366" s="196">
        <v>225</v>
      </c>
      <c r="N366" s="201">
        <v>1035</v>
      </c>
      <c r="O366" s="204">
        <v>731</v>
      </c>
      <c r="P366" s="196">
        <v>376</v>
      </c>
      <c r="Q366" s="197">
        <v>480</v>
      </c>
      <c r="R366" s="198">
        <v>537</v>
      </c>
      <c r="S366" s="199">
        <v>712</v>
      </c>
      <c r="T366" s="196">
        <v>78</v>
      </c>
      <c r="U366" s="200">
        <v>53</v>
      </c>
      <c r="V366" s="198">
        <v>732</v>
      </c>
      <c r="W366" s="205">
        <v>468</v>
      </c>
      <c r="X366" s="196">
        <v>340</v>
      </c>
      <c r="Y366" s="200">
        <v>202</v>
      </c>
      <c r="Z366" s="198">
        <v>727</v>
      </c>
      <c r="AA366" s="196">
        <v>1087</v>
      </c>
      <c r="AB366" s="172">
        <f t="shared" si="5701"/>
        <v>6993</v>
      </c>
      <c r="AC366" s="173">
        <f t="shared" si="5702"/>
        <v>7669</v>
      </c>
      <c r="BI366" s="146" t="s">
        <v>32</v>
      </c>
      <c r="BJ366" s="129">
        <f>B366/B374</f>
        <v>7.515527950310559E-2</v>
      </c>
      <c r="BK366" s="130">
        <f t="shared" ref="BK366" si="6112">C366/C374</f>
        <v>6.9099378881987583E-2</v>
      </c>
      <c r="BL366" s="131">
        <f t="shared" ref="BL366" si="6113">D366/D374</f>
        <v>4.5549270616254835E-2</v>
      </c>
      <c r="BM366" s="132">
        <f t="shared" ref="BM366" si="6114">E366/E374</f>
        <v>7.0561456752655544E-2</v>
      </c>
      <c r="BN366" s="129">
        <f t="shared" ref="BN366" si="6115">F366/F374</f>
        <v>3.5137533274179233E-2</v>
      </c>
      <c r="BO366" s="130">
        <f t="shared" ref="BO366" si="6116">G366/G374</f>
        <v>9.6681763564100201E-2</v>
      </c>
      <c r="BP366" s="131">
        <f t="shared" ref="BP366" si="6117">H366/H374</f>
        <v>5.7710501419110688E-2</v>
      </c>
      <c r="BQ366" s="132">
        <f t="shared" ref="BQ366" si="6118">I366/I374</f>
        <v>8.0622256648592822E-2</v>
      </c>
      <c r="BR366" s="129">
        <f t="shared" ref="BR366" si="6119">J366/J374</f>
        <v>9.2301324503311258E-2</v>
      </c>
      <c r="BS366" s="130">
        <f t="shared" ref="BS366" si="6120">K366/K374</f>
        <v>3.1204992798847815E-2</v>
      </c>
      <c r="BT366" s="131">
        <f t="shared" ref="BT366" si="6121">L366/L374</f>
        <v>9.4570689889780929E-2</v>
      </c>
      <c r="BU366" s="129">
        <f t="shared" ref="BU366" si="6122">M366/M374</f>
        <v>3.2037590773173856E-2</v>
      </c>
      <c r="BV366" s="133">
        <f t="shared" ref="BV366" si="6123">N366/N374</f>
        <v>6.8511286158734364E-2</v>
      </c>
      <c r="BW366" s="134">
        <f t="shared" ref="BW366" si="6124">O366/O374</f>
        <v>5.3420052616194098E-2</v>
      </c>
      <c r="BX366" s="129">
        <f t="shared" ref="BX366" si="6125">P366/P374</f>
        <v>4.8622785464890725E-2</v>
      </c>
      <c r="BY366" s="130">
        <f t="shared" ref="BY366" si="6126">Q366/Q374</f>
        <v>7.8856579595860024E-2</v>
      </c>
      <c r="BZ366" s="131">
        <f t="shared" ref="BZ366" si="6127">R366/R374</f>
        <v>5.5383663366336634E-2</v>
      </c>
      <c r="CA366" s="132">
        <f t="shared" ref="CA366" si="6128">S366/S374</f>
        <v>8.228360106321507E-2</v>
      </c>
      <c r="CB366" s="129">
        <f t="shared" ref="CB366" si="6129">T366/T374</f>
        <v>4.9586776859504134E-2</v>
      </c>
      <c r="CC366" s="130">
        <f t="shared" ref="CC366" si="6130">U366/U374</f>
        <v>4.2130365659777423E-2</v>
      </c>
      <c r="CD366" s="131">
        <f t="shared" ref="CD366" si="6131">V366/V374</f>
        <v>8.6504372488773337E-2</v>
      </c>
      <c r="CE366" s="132">
        <f t="shared" ref="CE366" si="6132">W366/W374</f>
        <v>5.2296345960442504E-2</v>
      </c>
      <c r="CF366" s="129">
        <f t="shared" ref="CF366" si="6133">X366/X374</f>
        <v>5.4600931427653765E-2</v>
      </c>
      <c r="CG366" s="130">
        <f t="shared" ref="CG366" si="6134">Y366/Y374</f>
        <v>5.9202813599062133E-2</v>
      </c>
      <c r="CH366" s="131">
        <f t="shared" ref="CH366" si="6135">Z366/Z374</f>
        <v>5.4863783865368651E-2</v>
      </c>
      <c r="CI366" s="129">
        <f t="shared" ref="CI366" si="6136">AA366/AA374</f>
        <v>7.0920597638154892E-2</v>
      </c>
      <c r="CJ366" s="135">
        <f t="shared" ref="CJ366" si="6137">AB366/AB374</f>
        <v>6.215392272755553E-2</v>
      </c>
      <c r="CK366" s="136">
        <f t="shared" ref="CK366" si="6138">AC366/AC374</f>
        <v>6.8334714462651588E-2</v>
      </c>
    </row>
    <row r="367" spans="1:89" x14ac:dyDescent="0.15">
      <c r="A367" s="137" t="s">
        <v>33</v>
      </c>
      <c r="B367" s="206">
        <v>605</v>
      </c>
      <c r="C367" s="190">
        <v>648</v>
      </c>
      <c r="D367" s="191">
        <v>106</v>
      </c>
      <c r="E367" s="192">
        <v>315</v>
      </c>
      <c r="F367" s="189">
        <v>308</v>
      </c>
      <c r="G367" s="193">
        <v>749</v>
      </c>
      <c r="H367" s="191">
        <v>681</v>
      </c>
      <c r="I367" s="192">
        <v>932</v>
      </c>
      <c r="J367" s="189">
        <v>190</v>
      </c>
      <c r="K367" s="190">
        <v>59</v>
      </c>
      <c r="L367" s="191">
        <v>597</v>
      </c>
      <c r="M367" s="189">
        <v>148</v>
      </c>
      <c r="N367" s="194">
        <v>876</v>
      </c>
      <c r="O367" s="207">
        <v>649</v>
      </c>
      <c r="P367" s="189">
        <v>234</v>
      </c>
      <c r="Q367" s="190">
        <v>403</v>
      </c>
      <c r="R367" s="191">
        <v>361</v>
      </c>
      <c r="S367" s="192">
        <v>604</v>
      </c>
      <c r="T367" s="189">
        <v>39</v>
      </c>
      <c r="U367" s="193">
        <v>33</v>
      </c>
      <c r="V367" s="191">
        <v>718</v>
      </c>
      <c r="W367" s="208">
        <v>348</v>
      </c>
      <c r="X367" s="189">
        <v>219</v>
      </c>
      <c r="Y367" s="193">
        <v>176</v>
      </c>
      <c r="Z367" s="191">
        <v>510</v>
      </c>
      <c r="AA367" s="189">
        <v>837</v>
      </c>
      <c r="AB367" s="172">
        <f t="shared" si="5701"/>
        <v>5444</v>
      </c>
      <c r="AC367" s="173">
        <f t="shared" si="5702"/>
        <v>5901</v>
      </c>
      <c r="BI367" s="137" t="s">
        <v>33</v>
      </c>
      <c r="BJ367" s="129">
        <f>B367/B374</f>
        <v>5.3682342502218282E-2</v>
      </c>
      <c r="BK367" s="130">
        <f t="shared" ref="BK367" si="6139">C367/C374</f>
        <v>4.5736871823828344E-2</v>
      </c>
      <c r="BL367" s="131">
        <f t="shared" ref="BL367" si="6140">D367/D374</f>
        <v>3.1557011015183087E-2</v>
      </c>
      <c r="BM367" s="132">
        <f t="shared" ref="BM367" si="6141">E367/E374</f>
        <v>5.974962063732929E-2</v>
      </c>
      <c r="BN367" s="129">
        <f t="shared" ref="BN367" si="6142">F367/F374</f>
        <v>2.732919254658385E-2</v>
      </c>
      <c r="BO367" s="130">
        <f t="shared" ref="BO367" si="6143">G367/G374</f>
        <v>6.9230058230890096E-2</v>
      </c>
      <c r="BP367" s="131">
        <f t="shared" ref="BP367" si="6144">H367/H374</f>
        <v>4.6019732396269768E-2</v>
      </c>
      <c r="BQ367" s="132">
        <f t="shared" ref="BQ367" si="6145">I367/I374</f>
        <v>6.0160082623289438E-2</v>
      </c>
      <c r="BR367" s="129">
        <f t="shared" ref="BR367" si="6146">J367/J374</f>
        <v>7.8642384105960264E-2</v>
      </c>
      <c r="BS367" s="130">
        <f t="shared" ref="BS367" si="6147">K367/K374</f>
        <v>2.8324531925108018E-2</v>
      </c>
      <c r="BT367" s="131">
        <f t="shared" ref="BT367" si="6148">L367/L374</f>
        <v>8.1235542250646345E-2</v>
      </c>
      <c r="BU367" s="129">
        <f t="shared" ref="BU367" si="6149">M367/M374</f>
        <v>2.1073615264132137E-2</v>
      </c>
      <c r="BV367" s="133">
        <f t="shared" ref="BV367" si="6150">N367/N374</f>
        <v>5.7986363937247633E-2</v>
      </c>
      <c r="BW367" s="134">
        <f t="shared" ref="BW367" si="6151">O367/O374</f>
        <v>4.7427652733118969E-2</v>
      </c>
      <c r="BX367" s="129">
        <f t="shared" ref="BX367" si="6152">P367/P374</f>
        <v>3.0259924996767103E-2</v>
      </c>
      <c r="BY367" s="130">
        <f t="shared" ref="BY367" si="6153">Q367/Q374</f>
        <v>6.620666995235748E-2</v>
      </c>
      <c r="BZ367" s="131">
        <f t="shared" ref="BZ367" si="6154">R367/R374</f>
        <v>3.7231848184818485E-2</v>
      </c>
      <c r="CA367" s="132">
        <f t="shared" ref="CA367" si="6155">S367/S374</f>
        <v>6.9802380677221776E-2</v>
      </c>
      <c r="CB367" s="129">
        <f t="shared" ref="CB367" si="6156">T367/T374</f>
        <v>2.4793388429752067E-2</v>
      </c>
      <c r="CC367" s="130">
        <f t="shared" ref="CC367" si="6157">U367/U374</f>
        <v>2.6232114467408585E-2</v>
      </c>
      <c r="CD367" s="131">
        <f t="shared" ref="CD367" si="6158">V367/V374</f>
        <v>8.4849917277239423E-2</v>
      </c>
      <c r="CE367" s="132">
        <f t="shared" ref="CE367" si="6159">W367/W374</f>
        <v>3.8887026483405966E-2</v>
      </c>
      <c r="CF367" s="129">
        <f t="shared" ref="CF367" si="6160">X367/X374</f>
        <v>3.5169423478400512E-2</v>
      </c>
      <c r="CG367" s="130">
        <f t="shared" ref="CG367" si="6161">Y367/Y374</f>
        <v>5.1582649472450177E-2</v>
      </c>
      <c r="CH367" s="131">
        <f t="shared" ref="CH367" si="6162">Z367/Z374</f>
        <v>3.8487661308580487E-2</v>
      </c>
      <c r="CI367" s="129">
        <f t="shared" ref="CI367" si="6163">AA367/AA374</f>
        <v>5.4609512624779803E-2</v>
      </c>
      <c r="CJ367" s="135">
        <f t="shared" ref="CJ367" si="6164">AB367/AB374</f>
        <v>4.8386379998400154E-2</v>
      </c>
      <c r="CK367" s="136">
        <f t="shared" ref="CK367" si="6165">AC367/AC374</f>
        <v>5.2580929722793983E-2</v>
      </c>
    </row>
    <row r="368" spans="1:89" x14ac:dyDescent="0.15">
      <c r="A368" s="146" t="s">
        <v>34</v>
      </c>
      <c r="B368" s="203">
        <v>318</v>
      </c>
      <c r="C368" s="197">
        <v>431</v>
      </c>
      <c r="D368" s="198">
        <v>42</v>
      </c>
      <c r="E368" s="199">
        <v>213</v>
      </c>
      <c r="F368" s="196">
        <v>128</v>
      </c>
      <c r="G368" s="200">
        <v>579</v>
      </c>
      <c r="H368" s="198">
        <v>391</v>
      </c>
      <c r="I368" s="199">
        <v>714</v>
      </c>
      <c r="J368" s="196">
        <v>115</v>
      </c>
      <c r="K368" s="197">
        <v>43</v>
      </c>
      <c r="L368" s="198">
        <v>450</v>
      </c>
      <c r="M368" s="196">
        <v>89</v>
      </c>
      <c r="N368" s="201">
        <v>633</v>
      </c>
      <c r="O368" s="204">
        <v>502</v>
      </c>
      <c r="P368" s="196">
        <v>201</v>
      </c>
      <c r="Q368" s="197">
        <v>307</v>
      </c>
      <c r="R368" s="198">
        <v>253</v>
      </c>
      <c r="S368" s="199">
        <v>412</v>
      </c>
      <c r="T368" s="196">
        <v>33</v>
      </c>
      <c r="U368" s="200">
        <v>36</v>
      </c>
      <c r="V368" s="198">
        <v>548</v>
      </c>
      <c r="W368" s="205">
        <v>206</v>
      </c>
      <c r="X368" s="196">
        <v>100</v>
      </c>
      <c r="Y368" s="200">
        <v>172</v>
      </c>
      <c r="Z368" s="198">
        <v>420</v>
      </c>
      <c r="AA368" s="196">
        <v>531</v>
      </c>
      <c r="AB368" s="172">
        <f t="shared" si="5701"/>
        <v>3632</v>
      </c>
      <c r="AC368" s="173">
        <f t="shared" si="5702"/>
        <v>4235</v>
      </c>
      <c r="BI368" s="146" t="s">
        <v>34</v>
      </c>
      <c r="BJ368" s="129">
        <f>B368/B374</f>
        <v>2.8216503992901508E-2</v>
      </c>
      <c r="BK368" s="130">
        <f t="shared" ref="BK368" si="6166">C368/C374</f>
        <v>3.0420666290231508E-2</v>
      </c>
      <c r="BL368" s="131">
        <f t="shared" ref="BL368" si="6167">D368/D374</f>
        <v>1.2503721345638583E-2</v>
      </c>
      <c r="BM368" s="132">
        <f t="shared" ref="BM368" si="6168">E368/E374</f>
        <v>4.0402124430955991E-2</v>
      </c>
      <c r="BN368" s="129">
        <f t="shared" ref="BN368" si="6169">F368/F374</f>
        <v>1.1357586512866016E-2</v>
      </c>
      <c r="BO368" s="130">
        <f t="shared" ref="BO368" si="6170">G368/G374</f>
        <v>5.3516960902116648E-2</v>
      </c>
      <c r="BP368" s="131">
        <f t="shared" ref="BP368" si="6171">H368/H374</f>
        <v>2.6422489525611569E-2</v>
      </c>
      <c r="BQ368" s="132">
        <f t="shared" ref="BQ368" si="6172">I368/I374</f>
        <v>4.608830364058869E-2</v>
      </c>
      <c r="BR368" s="129">
        <f t="shared" ref="BR368" si="6173">J368/J374</f>
        <v>4.7599337748344371E-2</v>
      </c>
      <c r="BS368" s="130">
        <f t="shared" ref="BS368" si="6174">K368/K374</f>
        <v>2.0643302928468554E-2</v>
      </c>
      <c r="BT368" s="131">
        <f t="shared" ref="BT368" si="6175">L368/L374</f>
        <v>6.1232820791944483E-2</v>
      </c>
      <c r="BU368" s="129">
        <f t="shared" ref="BU368" si="6176">M368/M374</f>
        <v>1.2672647016944327E-2</v>
      </c>
      <c r="BV368" s="133">
        <f t="shared" ref="BV368" si="6177">N368/N374</f>
        <v>4.1901105447805655E-2</v>
      </c>
      <c r="BW368" s="134">
        <f t="shared" ref="BW368" si="6178">O368/O374</f>
        <v>3.6685179771996493E-2</v>
      </c>
      <c r="BX368" s="129">
        <f t="shared" ref="BX368" si="6179">P368/P374</f>
        <v>2.5992499676710204E-2</v>
      </c>
      <c r="BY368" s="130">
        <f t="shared" ref="BY368" si="6180">Q368/Q374</f>
        <v>5.0435354033185477E-2</v>
      </c>
      <c r="BZ368" s="131">
        <f t="shared" ref="BZ368" si="6181">R368/R374</f>
        <v>2.6093234323432343E-2</v>
      </c>
      <c r="CA368" s="132">
        <f t="shared" ref="CA368" si="6182">S368/S374</f>
        <v>4.7613544435455908E-2</v>
      </c>
      <c r="CB368" s="129">
        <f t="shared" ref="CB368" si="6183">T368/T374</f>
        <v>2.097902097902098E-2</v>
      </c>
      <c r="CC368" s="130">
        <f t="shared" ref="CC368" si="6184">U368/U374</f>
        <v>2.8616852146263912E-2</v>
      </c>
      <c r="CD368" s="131">
        <f t="shared" ref="CD368" si="6185">V368/V374</f>
        <v>6.4760103994327578E-2</v>
      </c>
      <c r="CE368" s="132">
        <f t="shared" ref="CE368" si="6186">W368/W374</f>
        <v>2.3019331768912729E-2</v>
      </c>
      <c r="CF368" s="129">
        <f t="shared" ref="CF368" si="6187">X368/X374</f>
        <v>1.6059097478721696E-2</v>
      </c>
      <c r="CG368" s="130">
        <f t="shared" ref="CG368" si="6188">Y368/Y374</f>
        <v>5.0410316529894493E-2</v>
      </c>
      <c r="CH368" s="131">
        <f t="shared" ref="CH368" si="6189">Z368/Z374</f>
        <v>3.1695721077654518E-2</v>
      </c>
      <c r="CI368" s="129">
        <f t="shared" ref="CI368" si="6190">AA368/AA374</f>
        <v>3.4644744568408693E-2</v>
      </c>
      <c r="CJ368" s="135">
        <f t="shared" ref="CJ368" si="6191">AB368/AB374</f>
        <v>3.228128805183493E-2</v>
      </c>
      <c r="CK368" s="136">
        <f t="shared" ref="CK368" si="6192">AC368/AC374</f>
        <v>3.7736017179466619E-2</v>
      </c>
    </row>
    <row r="369" spans="1:89" x14ac:dyDescent="0.15">
      <c r="A369" s="137" t="s">
        <v>35</v>
      </c>
      <c r="B369" s="206">
        <v>0</v>
      </c>
      <c r="C369" s="190">
        <v>360</v>
      </c>
      <c r="D369" s="191">
        <v>2</v>
      </c>
      <c r="E369" s="192">
        <v>224</v>
      </c>
      <c r="F369" s="189">
        <v>8</v>
      </c>
      <c r="G369" s="193">
        <v>501</v>
      </c>
      <c r="H369" s="191">
        <v>101</v>
      </c>
      <c r="I369" s="192">
        <v>404</v>
      </c>
      <c r="J369" s="189">
        <v>16</v>
      </c>
      <c r="K369" s="190">
        <v>40</v>
      </c>
      <c r="L369" s="191">
        <v>359</v>
      </c>
      <c r="M369" s="189">
        <v>25</v>
      </c>
      <c r="N369" s="194">
        <v>279</v>
      </c>
      <c r="O369" s="207">
        <v>129</v>
      </c>
      <c r="P369" s="189">
        <v>53</v>
      </c>
      <c r="Q369" s="190">
        <v>86</v>
      </c>
      <c r="R369" s="191">
        <v>68</v>
      </c>
      <c r="S369" s="192">
        <v>75</v>
      </c>
      <c r="T369" s="189">
        <v>10</v>
      </c>
      <c r="U369" s="193">
        <v>6</v>
      </c>
      <c r="V369" s="191">
        <v>201</v>
      </c>
      <c r="W369" s="208">
        <v>17</v>
      </c>
      <c r="X369" s="189">
        <v>11</v>
      </c>
      <c r="Y369" s="193">
        <v>21</v>
      </c>
      <c r="Z369" s="191">
        <v>36</v>
      </c>
      <c r="AA369" s="189">
        <v>79</v>
      </c>
      <c r="AB369" s="172">
        <f t="shared" si="5701"/>
        <v>1144</v>
      </c>
      <c r="AC369" s="173">
        <f t="shared" si="5702"/>
        <v>1967</v>
      </c>
      <c r="BI369" s="137" t="s">
        <v>35</v>
      </c>
      <c r="BJ369" s="129">
        <f>B369/B374</f>
        <v>0</v>
      </c>
      <c r="BK369" s="130">
        <f t="shared" ref="BK369" si="6193">C369/C374</f>
        <v>2.5409373235460192E-2</v>
      </c>
      <c r="BL369" s="131">
        <f t="shared" ref="BL369" si="6194">D369/D374</f>
        <v>5.9541530217326586E-4</v>
      </c>
      <c r="BM369" s="132">
        <f t="shared" ref="BM369" si="6195">E369/E374</f>
        <v>4.2488619119878605E-2</v>
      </c>
      <c r="BN369" s="129">
        <f t="shared" ref="BN369" si="6196">F369/F374</f>
        <v>7.0984915705412602E-4</v>
      </c>
      <c r="BO369" s="130">
        <f t="shared" ref="BO369" si="6197">G369/G374</f>
        <v>4.6307422127738238E-2</v>
      </c>
      <c r="BP369" s="131">
        <f t="shared" ref="BP369" si="6198">H369/H374</f>
        <v>6.825246654953372E-3</v>
      </c>
      <c r="BQ369" s="132">
        <f t="shared" ref="BQ369" si="6199">I369/I374</f>
        <v>2.6077975729408728E-2</v>
      </c>
      <c r="BR369" s="129">
        <f t="shared" ref="BR369" si="6200">J369/J374</f>
        <v>6.6225165562913907E-3</v>
      </c>
      <c r="BS369" s="130">
        <f t="shared" ref="BS369" si="6201">K369/K374</f>
        <v>1.9203072491598656E-2</v>
      </c>
      <c r="BT369" s="131">
        <f t="shared" ref="BT369" si="6202">L369/L374</f>
        <v>4.8850183698462377E-2</v>
      </c>
      <c r="BU369" s="129">
        <f t="shared" ref="BU369" si="6203">M369/M374</f>
        <v>3.5597323081304286E-3</v>
      </c>
      <c r="BV369" s="133">
        <f t="shared" ref="BV369" si="6204">N369/N374</f>
        <v>1.8468259747137089E-2</v>
      </c>
      <c r="BW369" s="134">
        <f t="shared" ref="BW369" si="6205">O369/O374</f>
        <v>9.4270681087401352E-3</v>
      </c>
      <c r="BX369" s="129">
        <f t="shared" ref="BX369" si="6206">P369/P374</f>
        <v>6.853743695848959E-3</v>
      </c>
      <c r="BY369" s="130">
        <f t="shared" ref="BY369" si="6207">Q369/Q374</f>
        <v>1.4128470510924923E-2</v>
      </c>
      <c r="BZ369" s="131">
        <f t="shared" ref="BZ369" si="6208">R369/R374</f>
        <v>7.0132013201320131E-3</v>
      </c>
      <c r="CA369" s="132">
        <f t="shared" ref="CA369" si="6209">S369/S374</f>
        <v>8.6675141569397905E-3</v>
      </c>
      <c r="CB369" s="129">
        <f t="shared" ref="CB369" si="6210">T369/T374</f>
        <v>6.3572790845518121E-3</v>
      </c>
      <c r="CC369" s="130">
        <f t="shared" ref="CC369" si="6211">U369/U374</f>
        <v>4.7694753577106515E-3</v>
      </c>
      <c r="CD369" s="131">
        <f t="shared" ref="CD369" si="6212">V369/V374</f>
        <v>2.3753249822736942E-2</v>
      </c>
      <c r="CE369" s="132">
        <f t="shared" ref="CE369" si="6213">W369/W374</f>
        <v>1.8996535925801766E-3</v>
      </c>
      <c r="CF369" s="129">
        <f t="shared" ref="CF369" si="6214">X369/X374</f>
        <v>1.7665007226593866E-3</v>
      </c>
      <c r="CG369" s="130">
        <f t="shared" ref="CG369" si="6215">Y369/Y374</f>
        <v>6.1547479484173502E-3</v>
      </c>
      <c r="CH369" s="131">
        <f t="shared" ref="CH369" si="6216">Z369/Z374</f>
        <v>2.7167760923703871E-3</v>
      </c>
      <c r="CI369" s="129">
        <f t="shared" ref="CI369" si="6217">AA369/AA374</f>
        <v>5.1543028642265284E-3</v>
      </c>
      <c r="CJ369" s="135">
        <f t="shared" ref="CJ369" si="6218">AB369/AB374</f>
        <v>1.0167894694740959E-2</v>
      </c>
      <c r="CK369" s="136">
        <f t="shared" ref="CK369" si="6219">AC369/AC374</f>
        <v>1.752697657426466E-2</v>
      </c>
    </row>
    <row r="370" spans="1:89" x14ac:dyDescent="0.15">
      <c r="A370" s="146" t="s">
        <v>36</v>
      </c>
      <c r="B370" s="203">
        <v>0</v>
      </c>
      <c r="C370" s="197">
        <v>28</v>
      </c>
      <c r="D370" s="198">
        <v>0</v>
      </c>
      <c r="E370" s="199">
        <v>10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si="5701"/>
        <v>0</v>
      </c>
      <c r="AC370" s="173">
        <f t="shared" si="5702"/>
        <v>38</v>
      </c>
      <c r="BI370" s="146" t="s">
        <v>36</v>
      </c>
      <c r="BJ370" s="129">
        <f>B370/B374</f>
        <v>0</v>
      </c>
      <c r="BK370" s="130">
        <f t="shared" ref="BK370" si="6220">C370/C374</f>
        <v>1.976284584980237E-3</v>
      </c>
      <c r="BL370" s="131">
        <f t="shared" ref="BL370" si="6221">D370/D374</f>
        <v>0</v>
      </c>
      <c r="BM370" s="132">
        <f t="shared" ref="BM370" si="6222">E370/E374</f>
        <v>1.8968133535660092E-3</v>
      </c>
      <c r="BN370" s="129">
        <f t="shared" ref="BN370" si="6223">F370/F374</f>
        <v>0</v>
      </c>
      <c r="BO370" s="130">
        <f t="shared" ref="BO370" si="6224">G370/G374</f>
        <v>0</v>
      </c>
      <c r="BP370" s="131">
        <f t="shared" ref="BP370" si="6225">H370/H374</f>
        <v>0</v>
      </c>
      <c r="BQ370" s="132">
        <f t="shared" ref="BQ370" si="6226">I370/I374</f>
        <v>0</v>
      </c>
      <c r="BR370" s="129">
        <f t="shared" ref="BR370" si="6227">J370/J374</f>
        <v>0</v>
      </c>
      <c r="BS370" s="130">
        <f t="shared" ref="BS370" si="6228">K370/K374</f>
        <v>0</v>
      </c>
      <c r="BT370" s="131">
        <f t="shared" ref="BT370" si="6229">L370/L374</f>
        <v>0</v>
      </c>
      <c r="BU370" s="129">
        <f t="shared" ref="BU370" si="6230">M370/M374</f>
        <v>0</v>
      </c>
      <c r="BV370" s="133">
        <f t="shared" ref="BV370" si="6231">N370/N374</f>
        <v>0</v>
      </c>
      <c r="BW370" s="134">
        <f t="shared" ref="BW370" si="6232">O370/O374</f>
        <v>0</v>
      </c>
      <c r="BX370" s="129">
        <f t="shared" ref="BX370" si="6233">P370/P374</f>
        <v>0</v>
      </c>
      <c r="BY370" s="130">
        <f t="shared" ref="BY370" si="6234">Q370/Q374</f>
        <v>0</v>
      </c>
      <c r="BZ370" s="131">
        <f t="shared" ref="BZ370" si="6235">R370/R374</f>
        <v>0</v>
      </c>
      <c r="CA370" s="132">
        <f t="shared" ref="CA370" si="6236">S370/S374</f>
        <v>0</v>
      </c>
      <c r="CB370" s="129">
        <f t="shared" ref="CB370" si="6237">T370/T374</f>
        <v>0</v>
      </c>
      <c r="CC370" s="130">
        <f t="shared" ref="CC370" si="6238">U370/U374</f>
        <v>0</v>
      </c>
      <c r="CD370" s="131">
        <f t="shared" ref="CD370" si="6239">V370/V374</f>
        <v>0</v>
      </c>
      <c r="CE370" s="132">
        <f t="shared" ref="CE370" si="6240">W370/W374</f>
        <v>0</v>
      </c>
      <c r="CF370" s="129">
        <f t="shared" ref="CF370" si="6241">X370/X374</f>
        <v>0</v>
      </c>
      <c r="CG370" s="130">
        <f t="shared" ref="CG370" si="6242">Y370/Y374</f>
        <v>0</v>
      </c>
      <c r="CH370" s="131">
        <f t="shared" ref="CH370" si="6243">Z370/Z374</f>
        <v>0</v>
      </c>
      <c r="CI370" s="129">
        <f t="shared" ref="CI370" si="6244">AA370/AA374</f>
        <v>0</v>
      </c>
      <c r="CJ370" s="135">
        <f t="shared" ref="CJ370" si="6245">AB370/AB374</f>
        <v>0</v>
      </c>
      <c r="CK370" s="136">
        <f t="shared" ref="CK370" si="6246">AC370/AC374</f>
        <v>3.3859944576617037E-4</v>
      </c>
    </row>
    <row r="371" spans="1:89" x14ac:dyDescent="0.15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/>
      <c r="AC371" s="173"/>
      <c r="BI371" s="137" t="s">
        <v>37</v>
      </c>
      <c r="BJ371" s="129">
        <f>B371/B374</f>
        <v>0</v>
      </c>
      <c r="BK371" s="130">
        <f t="shared" ref="BK371" si="6247">C371/C374</f>
        <v>0</v>
      </c>
      <c r="BL371" s="131">
        <f t="shared" ref="BL371" si="6248">D371/D374</f>
        <v>0</v>
      </c>
      <c r="BM371" s="132">
        <f t="shared" ref="BM371" si="6249">E371/E374</f>
        <v>0</v>
      </c>
      <c r="BN371" s="129">
        <f t="shared" ref="BN371" si="6250">F371/F374</f>
        <v>0</v>
      </c>
      <c r="BO371" s="130">
        <f t="shared" ref="BO371" si="6251">G371/G374</f>
        <v>0</v>
      </c>
      <c r="BP371" s="131">
        <f t="shared" ref="BP371" si="6252">H371/H374</f>
        <v>0</v>
      </c>
      <c r="BQ371" s="132">
        <f t="shared" ref="BQ371" si="6253">I371/I374</f>
        <v>0</v>
      </c>
      <c r="BR371" s="129">
        <f t="shared" ref="BR371" si="6254">J371/J374</f>
        <v>0</v>
      </c>
      <c r="BS371" s="130">
        <f t="shared" ref="BS371" si="6255">K371/K374</f>
        <v>0</v>
      </c>
      <c r="BT371" s="131">
        <f t="shared" ref="BT371" si="6256">L371/L374</f>
        <v>0</v>
      </c>
      <c r="BU371" s="129">
        <f t="shared" ref="BU371" si="6257">M371/M374</f>
        <v>0</v>
      </c>
      <c r="BV371" s="133">
        <f t="shared" ref="BV371" si="6258">N371/N374</f>
        <v>0</v>
      </c>
      <c r="BW371" s="134">
        <f t="shared" ref="BW371" si="6259">O371/O374</f>
        <v>0</v>
      </c>
      <c r="BX371" s="129">
        <f t="shared" ref="BX371" si="6260">P371/P374</f>
        <v>0</v>
      </c>
      <c r="BY371" s="130">
        <f t="shared" ref="BY371" si="6261">Q371/Q374</f>
        <v>0</v>
      </c>
      <c r="BZ371" s="131">
        <f t="shared" ref="BZ371" si="6262">R371/R374</f>
        <v>0</v>
      </c>
      <c r="CA371" s="132">
        <f t="shared" ref="CA371" si="6263">S371/S374</f>
        <v>0</v>
      </c>
      <c r="CB371" s="129">
        <f t="shared" ref="CB371" si="6264">T371/T374</f>
        <v>0</v>
      </c>
      <c r="CC371" s="130">
        <f t="shared" ref="CC371" si="6265">U371/U374</f>
        <v>0</v>
      </c>
      <c r="CD371" s="131">
        <f t="shared" ref="CD371" si="6266">V371/V374</f>
        <v>0</v>
      </c>
      <c r="CE371" s="132">
        <f t="shared" ref="CE371" si="6267">W371/W374</f>
        <v>0</v>
      </c>
      <c r="CF371" s="129">
        <f t="shared" ref="CF371" si="6268">X371/X374</f>
        <v>0</v>
      </c>
      <c r="CG371" s="130">
        <f t="shared" ref="CG371" si="6269">Y371/Y374</f>
        <v>0</v>
      </c>
      <c r="CH371" s="131">
        <f t="shared" ref="CH371" si="6270">Z371/Z374</f>
        <v>0</v>
      </c>
      <c r="CI371" s="129">
        <f t="shared" ref="CI371" si="6271">AA371/AA374</f>
        <v>0</v>
      </c>
      <c r="CJ371" s="135">
        <f t="shared" ref="CJ371" si="6272">AB371/AB374</f>
        <v>0</v>
      </c>
      <c r="CK371" s="136">
        <f t="shared" ref="CK371" si="6273">AC371/AC374</f>
        <v>0</v>
      </c>
    </row>
    <row r="372" spans="1:89" x14ac:dyDescent="0.15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74">C372/C374</f>
        <v>0</v>
      </c>
      <c r="BL372" s="131">
        <f t="shared" ref="BL372" si="6275">D372/D374</f>
        <v>0</v>
      </c>
      <c r="BM372" s="132">
        <f t="shared" ref="BM372" si="6276">E372/E374</f>
        <v>0</v>
      </c>
      <c r="BN372" s="129">
        <f t="shared" ref="BN372" si="6277">F372/F374</f>
        <v>0</v>
      </c>
      <c r="BO372" s="130">
        <f t="shared" ref="BO372" si="6278">G372/G374</f>
        <v>0</v>
      </c>
      <c r="BP372" s="131">
        <f t="shared" ref="BP372" si="6279">H372/H374</f>
        <v>0</v>
      </c>
      <c r="BQ372" s="132">
        <f t="shared" ref="BQ372" si="6280">I372/I374</f>
        <v>0</v>
      </c>
      <c r="BR372" s="129">
        <f t="shared" ref="BR372" si="6281">J372/J374</f>
        <v>0</v>
      </c>
      <c r="BS372" s="130">
        <f t="shared" ref="BS372" si="6282">K372/K374</f>
        <v>0</v>
      </c>
      <c r="BT372" s="131">
        <f t="shared" ref="BT372" si="6283">L372/L374</f>
        <v>0</v>
      </c>
      <c r="BU372" s="129">
        <f t="shared" ref="BU372" si="6284">M372/M374</f>
        <v>0</v>
      </c>
      <c r="BV372" s="133">
        <f t="shared" ref="BV372" si="6285">N372/N374</f>
        <v>0</v>
      </c>
      <c r="BW372" s="134">
        <f t="shared" ref="BW372" si="6286">O372/O374</f>
        <v>0</v>
      </c>
      <c r="BX372" s="129">
        <f t="shared" ref="BX372" si="6287">P372/P374</f>
        <v>0</v>
      </c>
      <c r="BY372" s="130">
        <f t="shared" ref="BY372" si="6288">Q372/Q374</f>
        <v>0</v>
      </c>
      <c r="BZ372" s="131">
        <f t="shared" ref="BZ372" si="6289">R372/R374</f>
        <v>0</v>
      </c>
      <c r="CA372" s="132">
        <f t="shared" ref="CA372" si="6290">S372/S374</f>
        <v>0</v>
      </c>
      <c r="CB372" s="129">
        <f t="shared" ref="CB372" si="6291">T372/T374</f>
        <v>0</v>
      </c>
      <c r="CC372" s="130">
        <f t="shared" ref="CC372" si="6292">U372/U374</f>
        <v>0</v>
      </c>
      <c r="CD372" s="131">
        <f t="shared" ref="CD372" si="6293">V372/V374</f>
        <v>0</v>
      </c>
      <c r="CE372" s="132">
        <f t="shared" ref="CE372" si="6294">W372/W374</f>
        <v>0</v>
      </c>
      <c r="CF372" s="129">
        <f t="shared" ref="CF372" si="6295">X372/X374</f>
        <v>0</v>
      </c>
      <c r="CG372" s="130">
        <f t="shared" ref="CG372" si="6296">Y372/Y374</f>
        <v>0</v>
      </c>
      <c r="CH372" s="131">
        <f t="shared" ref="CH372" si="6297">Z372/Z374</f>
        <v>0</v>
      </c>
      <c r="CI372" s="129">
        <f t="shared" ref="CI372" si="6298">AA372/AA374</f>
        <v>0</v>
      </c>
      <c r="CJ372" s="135">
        <f t="shared" ref="CJ372" si="6299">AB372/AB374</f>
        <v>0</v>
      </c>
      <c r="CK372" s="136">
        <f t="shared" ref="CK372" si="6300">AC372/AC374</f>
        <v>0</v>
      </c>
    </row>
    <row r="373" spans="1:89" ht="14" thickBot="1" x14ac:dyDescent="0.2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01">C373/C374</f>
        <v>0</v>
      </c>
      <c r="BL373" s="131">
        <f t="shared" ref="BL373" si="6302">D373/D374</f>
        <v>0</v>
      </c>
      <c r="BM373" s="132">
        <f t="shared" ref="BM373" si="6303">E373/E374</f>
        <v>0</v>
      </c>
      <c r="BN373" s="129">
        <f t="shared" ref="BN373" si="6304">F373/F374</f>
        <v>0</v>
      </c>
      <c r="BO373" s="130">
        <f t="shared" ref="BO373" si="6305">G373/G374</f>
        <v>0</v>
      </c>
      <c r="BP373" s="131">
        <f t="shared" ref="BP373" si="6306">H373/H374</f>
        <v>0</v>
      </c>
      <c r="BQ373" s="132">
        <f t="shared" ref="BQ373" si="6307">I373/I374</f>
        <v>0</v>
      </c>
      <c r="BR373" s="129">
        <f t="shared" ref="BR373" si="6308">J373/J374</f>
        <v>0</v>
      </c>
      <c r="BS373" s="130">
        <f t="shared" ref="BS373" si="6309">K373/K374</f>
        <v>0</v>
      </c>
      <c r="BT373" s="131">
        <f t="shared" ref="BT373" si="6310">L373/L374</f>
        <v>0</v>
      </c>
      <c r="BU373" s="129">
        <f t="shared" ref="BU373" si="6311">M373/M374</f>
        <v>0</v>
      </c>
      <c r="BV373" s="133">
        <f t="shared" ref="BV373" si="6312">N373/N374</f>
        <v>0</v>
      </c>
      <c r="BW373" s="134">
        <f t="shared" ref="BW373" si="6313">O373/O374</f>
        <v>0</v>
      </c>
      <c r="BX373" s="129">
        <f t="shared" ref="BX373" si="6314">P373/P374</f>
        <v>0</v>
      </c>
      <c r="BY373" s="130">
        <f t="shared" ref="BY373" si="6315">Q373/Q374</f>
        <v>0</v>
      </c>
      <c r="BZ373" s="131">
        <f t="shared" ref="BZ373" si="6316">R373/R374</f>
        <v>0</v>
      </c>
      <c r="CA373" s="132">
        <f t="shared" ref="CA373" si="6317">S373/S374</f>
        <v>0</v>
      </c>
      <c r="CB373" s="129">
        <f t="shared" ref="CB373" si="6318">T373/T374</f>
        <v>0</v>
      </c>
      <c r="CC373" s="130">
        <f t="shared" ref="CC373" si="6319">U373/U374</f>
        <v>0</v>
      </c>
      <c r="CD373" s="131">
        <f t="shared" ref="CD373" si="6320">V373/V374</f>
        <v>0</v>
      </c>
      <c r="CE373" s="132">
        <f t="shared" ref="CE373" si="6321">W373/W374</f>
        <v>0</v>
      </c>
      <c r="CF373" s="129">
        <f t="shared" ref="CF373" si="6322">X373/X374</f>
        <v>0</v>
      </c>
      <c r="CG373" s="130">
        <f t="shared" ref="CG373" si="6323">Y373/Y374</f>
        <v>0</v>
      </c>
      <c r="CH373" s="131">
        <f t="shared" ref="CH373" si="6324">Z373/Z374</f>
        <v>0</v>
      </c>
      <c r="CI373" s="129">
        <f t="shared" ref="CI373" si="6325">AA373/AA374</f>
        <v>0</v>
      </c>
      <c r="CJ373" s="135">
        <f t="shared" ref="CJ373" si="6326">AB373/AB374</f>
        <v>0</v>
      </c>
      <c r="CK373" s="136">
        <f t="shared" ref="CK373" si="6327">AC373/AC374</f>
        <v>0</v>
      </c>
    </row>
    <row r="374" spans="1:89" ht="15" thickTop="1" thickBot="1" x14ac:dyDescent="0.2">
      <c r="A374" s="269" t="s">
        <v>13</v>
      </c>
      <c r="B374" s="20">
        <f t="shared" ref="B374" si="6328">SUM(B351:B373)</f>
        <v>11270</v>
      </c>
      <c r="C374" s="21">
        <f t="shared" ref="C374" si="6329">SUM(C351:C373)</f>
        <v>14168</v>
      </c>
      <c r="D374" s="20">
        <f t="shared" ref="D374" si="6330">SUM(D351:D373)</f>
        <v>3359</v>
      </c>
      <c r="E374" s="21">
        <f t="shared" ref="E374" si="6331">SUM(E351:E373)</f>
        <v>5272</v>
      </c>
      <c r="F374" s="20">
        <f t="shared" ref="F374" si="6332">SUM(F351:F373)</f>
        <v>11270</v>
      </c>
      <c r="G374" s="21">
        <f t="shared" ref="G374" si="6333">SUM(G351:G373)</f>
        <v>10819</v>
      </c>
      <c r="H374" s="20">
        <f t="shared" ref="H374" si="6334">SUM(H351:H373)</f>
        <v>14798</v>
      </c>
      <c r="I374" s="21">
        <f t="shared" ref="I374" si="6335">SUM(I351:I373)</f>
        <v>15492</v>
      </c>
      <c r="J374" s="20">
        <f t="shared" ref="J374" si="6336">SUM(J351:J373)</f>
        <v>2416</v>
      </c>
      <c r="K374" s="21">
        <f t="shared" ref="K374" si="6337">SUM(K351:K373)</f>
        <v>2083</v>
      </c>
      <c r="L374" s="20">
        <f t="shared" ref="L374" si="6338">SUM(L351:L373)</f>
        <v>7349</v>
      </c>
      <c r="M374" s="21">
        <f t="shared" ref="M374" si="6339">SUM(M351:M373)</f>
        <v>7023</v>
      </c>
      <c r="N374" s="20">
        <f t="shared" ref="N374" si="6340">SUM(N351:N373)</f>
        <v>15107</v>
      </c>
      <c r="O374" s="21">
        <f t="shared" ref="O374" si="6341">SUM(O351:O373)</f>
        <v>13684</v>
      </c>
      <c r="P374" s="20">
        <f t="shared" ref="P374" si="6342">SUM(P351:P373)</f>
        <v>7733</v>
      </c>
      <c r="Q374" s="21">
        <f t="shared" ref="Q374" si="6343">SUM(Q351:Q373)</f>
        <v>6087</v>
      </c>
      <c r="R374" s="20">
        <f t="shared" ref="R374" si="6344">SUM(R351:R373)</f>
        <v>9696</v>
      </c>
      <c r="S374" s="21">
        <f t="shared" ref="S374" si="6345">SUM(S351:S373)</f>
        <v>8653</v>
      </c>
      <c r="T374" s="20">
        <f t="shared" ref="T374" si="6346">SUM(T351:T373)</f>
        <v>1573</v>
      </c>
      <c r="U374" s="21">
        <f t="shared" ref="U374" si="6347">SUM(U351:U373)</f>
        <v>1258</v>
      </c>
      <c r="V374" s="20">
        <f t="shared" ref="V374" si="6348">SUM(V351:V373)</f>
        <v>8462</v>
      </c>
      <c r="W374" s="21">
        <f t="shared" ref="W374" si="6349">SUM(W351:W373)</f>
        <v>8949</v>
      </c>
      <c r="X374" s="20">
        <f t="shared" ref="X374" si="6350">SUM(X351:X373)</f>
        <v>6227</v>
      </c>
      <c r="Y374" s="21">
        <f t="shared" ref="Y374" si="6351">SUM(Y351:Y373)</f>
        <v>3412</v>
      </c>
      <c r="Z374" s="20">
        <f t="shared" ref="Z374" si="6352">SUM(Z351:Z373)</f>
        <v>13251</v>
      </c>
      <c r="AA374" s="21">
        <f t="shared" ref="AA374" si="6353">SUM(AA351:AA373)</f>
        <v>15327</v>
      </c>
      <c r="AB374" s="174">
        <f t="shared" ref="AB374:AC374" si="6354">SUM(AB350:AB373)</f>
        <v>112511</v>
      </c>
      <c r="AC374" s="175">
        <f t="shared" si="6354"/>
        <v>112227</v>
      </c>
      <c r="BI374" s="269" t="s">
        <v>13</v>
      </c>
      <c r="BJ374" s="155">
        <f>SUM(BJ350:BJ373)</f>
        <v>1</v>
      </c>
      <c r="BK374" s="156">
        <f t="shared" ref="BK374:CK374" si="6355">SUM(BK350:BK373)</f>
        <v>1</v>
      </c>
      <c r="BL374" s="155">
        <f t="shared" si="6355"/>
        <v>0.99999999999999989</v>
      </c>
      <c r="BM374" s="156">
        <f t="shared" si="6355"/>
        <v>1</v>
      </c>
      <c r="BN374" s="155">
        <f t="shared" si="6355"/>
        <v>1.0000000000000002</v>
      </c>
      <c r="BO374" s="156">
        <f t="shared" si="6355"/>
        <v>0.99999999999999989</v>
      </c>
      <c r="BP374" s="155">
        <f t="shared" si="6355"/>
        <v>0.99999999999999989</v>
      </c>
      <c r="BQ374" s="156">
        <f t="shared" si="6355"/>
        <v>0.99999999999999989</v>
      </c>
      <c r="BR374" s="155">
        <f t="shared" si="6355"/>
        <v>1</v>
      </c>
      <c r="BS374" s="156">
        <f t="shared" si="6355"/>
        <v>1</v>
      </c>
      <c r="BT374" s="155">
        <f t="shared" si="6355"/>
        <v>1</v>
      </c>
      <c r="BU374" s="156">
        <f t="shared" si="6355"/>
        <v>0.99999999999999989</v>
      </c>
      <c r="BV374" s="155">
        <f t="shared" si="6355"/>
        <v>1</v>
      </c>
      <c r="BW374" s="156">
        <f t="shared" si="6355"/>
        <v>1</v>
      </c>
      <c r="BX374" s="155">
        <f t="shared" si="6355"/>
        <v>1</v>
      </c>
      <c r="BY374" s="156">
        <f t="shared" si="6355"/>
        <v>0.99999999999999989</v>
      </c>
      <c r="BZ374" s="155">
        <f t="shared" si="6355"/>
        <v>1</v>
      </c>
      <c r="CA374" s="156">
        <f t="shared" si="6355"/>
        <v>1.0000000000000002</v>
      </c>
      <c r="CB374" s="155">
        <f t="shared" si="6355"/>
        <v>1</v>
      </c>
      <c r="CC374" s="156">
        <f t="shared" si="6355"/>
        <v>0.99999999999999989</v>
      </c>
      <c r="CD374" s="155">
        <f t="shared" si="6355"/>
        <v>0.99999999999999989</v>
      </c>
      <c r="CE374" s="156">
        <f t="shared" si="6355"/>
        <v>1</v>
      </c>
      <c r="CF374" s="155">
        <f t="shared" si="6355"/>
        <v>0.99999999999999989</v>
      </c>
      <c r="CG374" s="156">
        <f t="shared" si="6355"/>
        <v>0.99999999999999989</v>
      </c>
      <c r="CH374" s="155">
        <f t="shared" si="6355"/>
        <v>1</v>
      </c>
      <c r="CI374" s="156">
        <f t="shared" si="6355"/>
        <v>0.99999999999999989</v>
      </c>
      <c r="CJ374" s="155">
        <f t="shared" si="6355"/>
        <v>1</v>
      </c>
      <c r="CK374" s="156">
        <f t="shared" si="6355"/>
        <v>1</v>
      </c>
    </row>
    <row r="375" spans="1:89" ht="14" thickTop="1" x14ac:dyDescent="0.15">
      <c r="A375" s="187"/>
    </row>
    <row r="377" spans="1:89" x14ac:dyDescent="0.15">
      <c r="A377" s="296">
        <f>+A346+1</f>
        <v>44178</v>
      </c>
      <c r="B377" s="296"/>
      <c r="C377" s="296"/>
      <c r="D377" s="296"/>
      <c r="BI377" s="301">
        <f>+BI346+1</f>
        <v>44178</v>
      </c>
      <c r="BJ377" s="301"/>
      <c r="BK377" s="301"/>
      <c r="BL377" s="301"/>
    </row>
    <row r="378" spans="1:89" ht="14" thickBot="1" x14ac:dyDescent="0.2">
      <c r="AE378" s="272" t="s">
        <v>84</v>
      </c>
    </row>
    <row r="379" spans="1:89" ht="15" thickTop="1" thickBot="1" x14ac:dyDescent="0.2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 x14ac:dyDescent="0.2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 x14ac:dyDescent="0.15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406</v>
      </c>
      <c r="AG381" s="186">
        <f t="shared" ref="AG381:AV382" si="6356">SUMIF($A$9:$A$32,$AE381,C$381:C$404)</f>
        <v>427</v>
      </c>
      <c r="AH381" s="127">
        <f t="shared" si="6356"/>
        <v>119</v>
      </c>
      <c r="AI381" s="180">
        <f t="shared" si="6356"/>
        <v>158</v>
      </c>
      <c r="AJ381" s="126">
        <f t="shared" si="6356"/>
        <v>678</v>
      </c>
      <c r="AK381" s="128">
        <f t="shared" si="6356"/>
        <v>320</v>
      </c>
      <c r="AL381" s="127">
        <f t="shared" si="6356"/>
        <v>610</v>
      </c>
      <c r="AM381" s="180">
        <f t="shared" si="6356"/>
        <v>533</v>
      </c>
      <c r="AN381" s="126">
        <f t="shared" si="6356"/>
        <v>60</v>
      </c>
      <c r="AO381" s="128">
        <f t="shared" si="6356"/>
        <v>95</v>
      </c>
      <c r="AP381" s="127">
        <f t="shared" si="6356"/>
        <v>136</v>
      </c>
      <c r="AQ381" s="126">
        <f t="shared" si="6356"/>
        <v>317</v>
      </c>
      <c r="AR381" s="179">
        <f t="shared" si="6356"/>
        <v>534</v>
      </c>
      <c r="AS381" s="181">
        <f t="shared" si="6356"/>
        <v>581</v>
      </c>
      <c r="AT381" s="126">
        <f t="shared" si="6356"/>
        <v>275</v>
      </c>
      <c r="AU381" s="128">
        <f t="shared" si="6356"/>
        <v>215</v>
      </c>
      <c r="AV381" s="127">
        <f t="shared" si="6356"/>
        <v>410</v>
      </c>
      <c r="AW381" s="180">
        <f t="shared" ref="AW381:BE382" si="6357">SUMIF($A$9:$A$32,$AE381,S$381:S$404)</f>
        <v>294</v>
      </c>
      <c r="AX381" s="126">
        <f t="shared" si="6357"/>
        <v>48</v>
      </c>
      <c r="AY381" s="128">
        <f t="shared" si="6357"/>
        <v>72</v>
      </c>
      <c r="AZ381" s="127">
        <f t="shared" si="6357"/>
        <v>272</v>
      </c>
      <c r="BA381" s="180">
        <f t="shared" si="6357"/>
        <v>309</v>
      </c>
      <c r="BB381" s="126">
        <f t="shared" si="6357"/>
        <v>278</v>
      </c>
      <c r="BC381" s="128">
        <f t="shared" si="6357"/>
        <v>146</v>
      </c>
      <c r="BD381" s="184">
        <f t="shared" si="6357"/>
        <v>502</v>
      </c>
      <c r="BE381" s="185">
        <f t="shared" si="6357"/>
        <v>683</v>
      </c>
      <c r="BF381" s="170">
        <f>AF381+AH381+AJ381+AL381+AN381+AP381+AR381+AT381+AV381+AX381+AZ381+BB381+BD381</f>
        <v>4328</v>
      </c>
      <c r="BG381" s="171">
        <f>AG381+AI381+AK381+AM381+AO381+AQ381+AS381+AU381+AW381+AY381+BA381+BC381+BE381</f>
        <v>4150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 x14ac:dyDescent="0.15">
      <c r="A382" s="137" t="s">
        <v>17</v>
      </c>
      <c r="B382" s="189">
        <v>63</v>
      </c>
      <c r="C382" s="190">
        <v>0</v>
      </c>
      <c r="D382" s="191">
        <v>18</v>
      </c>
      <c r="E382" s="192">
        <v>0</v>
      </c>
      <c r="F382" s="189">
        <v>143</v>
      </c>
      <c r="G382" s="193">
        <v>0</v>
      </c>
      <c r="H382" s="191">
        <v>80</v>
      </c>
      <c r="I382" s="192">
        <v>7</v>
      </c>
      <c r="J382" s="189">
        <v>6</v>
      </c>
      <c r="K382" s="193">
        <v>5</v>
      </c>
      <c r="L382" s="191">
        <v>2</v>
      </c>
      <c r="M382" s="189">
        <v>18</v>
      </c>
      <c r="N382" s="194">
        <v>25</v>
      </c>
      <c r="O382" s="195">
        <v>36</v>
      </c>
      <c r="P382" s="189">
        <v>10</v>
      </c>
      <c r="Q382" s="193">
        <v>3</v>
      </c>
      <c r="R382" s="191">
        <v>2</v>
      </c>
      <c r="S382" s="192">
        <v>0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4" si="6385">SUM(B382,D382,F382,H382,J382,L382,N382,P382,R382,T382,V382,X382,Z382)</f>
        <v>349</v>
      </c>
      <c r="AC382" s="173">
        <f t="shared" ref="AC382:AC404" si="6386">SUM(C382,E382,G382,I382,K382,M382,O382,Q382,S382,U382,W382,Y382,AA382)</f>
        <v>69</v>
      </c>
      <c r="AE382" s="277" t="str">
        <f>$AE$10</f>
        <v>08:00 - 08:59</v>
      </c>
      <c r="AF382" s="126">
        <f>SUMIF($A$9:$A$32,$AE382,B$381:B$404)</f>
        <v>578</v>
      </c>
      <c r="AG382" s="190">
        <f t="shared" si="6356"/>
        <v>498</v>
      </c>
      <c r="AH382" s="191">
        <f t="shared" si="6356"/>
        <v>161</v>
      </c>
      <c r="AI382" s="192">
        <f t="shared" si="6356"/>
        <v>165</v>
      </c>
      <c r="AJ382" s="278">
        <f t="shared" si="6356"/>
        <v>870</v>
      </c>
      <c r="AK382" s="193">
        <f t="shared" si="6356"/>
        <v>268</v>
      </c>
      <c r="AL382" s="191">
        <f t="shared" si="6356"/>
        <v>832</v>
      </c>
      <c r="AM382" s="192">
        <f t="shared" si="6356"/>
        <v>618</v>
      </c>
      <c r="AN382" s="278">
        <f t="shared" si="6356"/>
        <v>63</v>
      </c>
      <c r="AO382" s="193">
        <f t="shared" si="6356"/>
        <v>149</v>
      </c>
      <c r="AP382" s="191">
        <f t="shared" si="6356"/>
        <v>134</v>
      </c>
      <c r="AQ382" s="278">
        <f t="shared" si="6356"/>
        <v>479</v>
      </c>
      <c r="AR382" s="194">
        <f t="shared" si="6356"/>
        <v>658</v>
      </c>
      <c r="AS382" s="195">
        <f t="shared" si="6356"/>
        <v>752</v>
      </c>
      <c r="AT382" s="278">
        <f t="shared" si="6356"/>
        <v>379</v>
      </c>
      <c r="AU382" s="193">
        <f t="shared" si="6356"/>
        <v>250</v>
      </c>
      <c r="AV382" s="191">
        <f t="shared" si="6356"/>
        <v>584</v>
      </c>
      <c r="AW382" s="192">
        <f t="shared" si="6357"/>
        <v>425</v>
      </c>
      <c r="AX382" s="278">
        <f t="shared" si="6357"/>
        <v>53</v>
      </c>
      <c r="AY382" s="193">
        <f t="shared" si="6357"/>
        <v>66</v>
      </c>
      <c r="AZ382" s="191">
        <f t="shared" si="6357"/>
        <v>280</v>
      </c>
      <c r="BA382" s="192">
        <f t="shared" si="6357"/>
        <v>411</v>
      </c>
      <c r="BB382" s="278">
        <f t="shared" si="6357"/>
        <v>329</v>
      </c>
      <c r="BC382" s="193">
        <f t="shared" si="6357"/>
        <v>142</v>
      </c>
      <c r="BD382" s="191">
        <f t="shared" si="6357"/>
        <v>676</v>
      </c>
      <c r="BE382" s="278">
        <f t="shared" si="6357"/>
        <v>914</v>
      </c>
      <c r="BF382" s="172">
        <f>SUM(AF382,AH382,AJ382,AL382,AN382,AP382,AR382,AT382,AV382,AX382,AZ382,BB382,BD382)</f>
        <v>5597</v>
      </c>
      <c r="BG382" s="173">
        <f>SUM(AG382,AI382,AK382,AM382,AO382,AQ382,AS382,AU382,AW382,AY382,BA382,BC382,BE382)</f>
        <v>5137</v>
      </c>
      <c r="BI382" s="137" t="s">
        <v>17</v>
      </c>
      <c r="BJ382" s="129">
        <f>B382/B405</f>
        <v>7.4804084540489191E-3</v>
      </c>
      <c r="BK382" s="130">
        <f t="shared" ref="BK382" si="6387">C382/C405</f>
        <v>0</v>
      </c>
      <c r="BL382" s="131">
        <f t="shared" ref="BL382" si="6388">D382/D405</f>
        <v>7.819287576020852E-3</v>
      </c>
      <c r="BM382" s="132">
        <f t="shared" ref="BM382" si="6389">E382/E405</f>
        <v>0</v>
      </c>
      <c r="BN382" s="129">
        <f t="shared" ref="BN382" si="6390">F382/F405</f>
        <v>1.5516493055555556E-2</v>
      </c>
      <c r="BO382" s="130">
        <f t="shared" ref="BO382" si="6391">G382/G405</f>
        <v>0</v>
      </c>
      <c r="BP382" s="131">
        <f t="shared" ref="BP382" si="6392">H382/H405</f>
        <v>7.0665135588728915E-3</v>
      </c>
      <c r="BQ382" s="132">
        <f t="shared" ref="BQ382" si="6393">I382/I405</f>
        <v>7.0914800932023094E-4</v>
      </c>
      <c r="BR382" s="129">
        <f t="shared" ref="BR382" si="6394">J382/J405</f>
        <v>4.2372881355932203E-3</v>
      </c>
      <c r="BS382" s="130">
        <f t="shared" ref="BS382" si="6395">K382/K405</f>
        <v>3.4843205574912892E-3</v>
      </c>
      <c r="BT382" s="131">
        <f t="shared" ref="BT382" si="6396">L382/L405</f>
        <v>4.2955326460481099E-4</v>
      </c>
      <c r="BU382" s="129">
        <f t="shared" ref="BU382" si="6397">M382/M405</f>
        <v>3.0653950953678476E-3</v>
      </c>
      <c r="BV382" s="133">
        <f t="shared" ref="BV382" si="6398">N382/N405</f>
        <v>2.5847808105872623E-3</v>
      </c>
      <c r="BW382" s="134">
        <f t="shared" ref="BW382" si="6399">O382/O405</f>
        <v>3.1866867309905283E-3</v>
      </c>
      <c r="BX382" s="129">
        <f t="shared" ref="BX382" si="6400">P382/P405</f>
        <v>2.7502750275027505E-3</v>
      </c>
      <c r="BY382" s="130">
        <f t="shared" ref="BY382" si="6401">Q382/Q405</f>
        <v>9.3052109181141439E-4</v>
      </c>
      <c r="BZ382" s="131">
        <f t="shared" ref="BZ382" si="6402">R382/R405</f>
        <v>3.7572797294758596E-4</v>
      </c>
      <c r="CA382" s="132">
        <f t="shared" ref="CA382" si="6403">S382/S405</f>
        <v>0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4.9954911755865049E-3</v>
      </c>
      <c r="CK382" s="136">
        <f t="shared" ref="CK382" si="6413">AC382/AC405</f>
        <v>9.9259152700855932E-4</v>
      </c>
    </row>
    <row r="383" spans="1:89" ht="14" thickBot="1" x14ac:dyDescent="0.2">
      <c r="A383" s="146" t="s">
        <v>18</v>
      </c>
      <c r="B383" s="196">
        <v>239</v>
      </c>
      <c r="C383" s="197">
        <v>0</v>
      </c>
      <c r="D383" s="198">
        <v>73</v>
      </c>
      <c r="E383" s="199">
        <v>40</v>
      </c>
      <c r="F383" s="196">
        <v>411</v>
      </c>
      <c r="G383" s="200">
        <v>90</v>
      </c>
      <c r="H383" s="198">
        <v>338</v>
      </c>
      <c r="I383" s="199">
        <v>166</v>
      </c>
      <c r="J383" s="196">
        <v>26</v>
      </c>
      <c r="K383" s="200">
        <v>37</v>
      </c>
      <c r="L383" s="198">
        <v>49</v>
      </c>
      <c r="M383" s="196">
        <v>129</v>
      </c>
      <c r="N383" s="201">
        <v>300</v>
      </c>
      <c r="O383" s="202">
        <v>251</v>
      </c>
      <c r="P383" s="196">
        <v>142</v>
      </c>
      <c r="Q383" s="200">
        <v>171</v>
      </c>
      <c r="R383" s="198">
        <v>198</v>
      </c>
      <c r="S383" s="199">
        <v>148</v>
      </c>
      <c r="T383" s="196">
        <v>14</v>
      </c>
      <c r="U383" s="200">
        <v>46</v>
      </c>
      <c r="V383" s="198">
        <v>76</v>
      </c>
      <c r="W383" s="199">
        <v>172</v>
      </c>
      <c r="X383" s="196">
        <v>163</v>
      </c>
      <c r="Y383" s="200">
        <v>78</v>
      </c>
      <c r="Z383" s="198">
        <v>258</v>
      </c>
      <c r="AA383" s="196">
        <v>256</v>
      </c>
      <c r="AB383" s="172">
        <f t="shared" si="6385"/>
        <v>2287</v>
      </c>
      <c r="AC383" s="173">
        <f t="shared" si="6386"/>
        <v>1584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2.8378057468534789E-2</v>
      </c>
      <c r="BK383" s="130">
        <f t="shared" ref="BK383" si="6414">C383/C405</f>
        <v>0</v>
      </c>
      <c r="BL383" s="131">
        <f t="shared" ref="BL383" si="6415">D383/D405</f>
        <v>3.1711555169417899E-2</v>
      </c>
      <c r="BM383" s="132">
        <f t="shared" ref="BM383" si="6416">E383/E405</f>
        <v>1.3253810470510271E-2</v>
      </c>
      <c r="BN383" s="129">
        <f t="shared" ref="BN383" si="6417">F383/F405</f>
        <v>4.4596354166666664E-2</v>
      </c>
      <c r="BO383" s="130">
        <f t="shared" ref="BO383" si="6418">G383/G405</f>
        <v>1.5706806282722512E-2</v>
      </c>
      <c r="BP383" s="131">
        <f t="shared" ref="BP383" si="6419">H383/H405</f>
        <v>2.9856019786237965E-2</v>
      </c>
      <c r="BQ383" s="132">
        <f t="shared" ref="BQ383" si="6420">I383/I405</f>
        <v>1.6816938506736906E-2</v>
      </c>
      <c r="BR383" s="129">
        <f t="shared" ref="BR383" si="6421">J383/J405</f>
        <v>1.8361581920903956E-2</v>
      </c>
      <c r="BS383" s="130">
        <f t="shared" ref="BS383" si="6422">K383/K405</f>
        <v>2.5783972125435539E-2</v>
      </c>
      <c r="BT383" s="131">
        <f t="shared" ref="BT383" si="6423">L383/L405</f>
        <v>1.052405498281787E-2</v>
      </c>
      <c r="BU383" s="129">
        <f t="shared" ref="BU383" si="6424">M383/M405</f>
        <v>2.1968664850136242E-2</v>
      </c>
      <c r="BV383" s="133">
        <f t="shared" ref="BV383" si="6425">N383/N405</f>
        <v>3.1017369727047148E-2</v>
      </c>
      <c r="BW383" s="134">
        <f t="shared" ref="BW383" si="6426">O383/O405</f>
        <v>2.2218288041072853E-2</v>
      </c>
      <c r="BX383" s="129">
        <f t="shared" ref="BX383" si="6427">P383/P405</f>
        <v>3.9053905390539052E-2</v>
      </c>
      <c r="BY383" s="130">
        <f t="shared" ref="BY383" si="6428">Q383/Q405</f>
        <v>5.3039702233250621E-2</v>
      </c>
      <c r="BZ383" s="131">
        <f t="shared" ref="BZ383" si="6429">R383/R405</f>
        <v>3.7197069321811008E-2</v>
      </c>
      <c r="CA383" s="132">
        <f t="shared" ref="CA383" si="6430">S383/S405</f>
        <v>3.2166920234731583E-2</v>
      </c>
      <c r="CB383" s="129">
        <f t="shared" ref="CB383" si="6431">T383/T405</f>
        <v>3.2786885245901641E-2</v>
      </c>
      <c r="CC383" s="130">
        <f t="shared" ref="CC383" si="6432">U383/U405</f>
        <v>8.1850533807829182E-2</v>
      </c>
      <c r="CD383" s="131">
        <f t="shared" ref="CD383" si="6433">V383/V405</f>
        <v>1.9095477386934675E-2</v>
      </c>
      <c r="CE383" s="132">
        <f t="shared" ref="CE383" si="6434">W383/W405</f>
        <v>3.6286919831223625E-2</v>
      </c>
      <c r="CF383" s="129">
        <f t="shared" ref="CF383" si="6435">X383/X405</f>
        <v>6.100299401197605E-2</v>
      </c>
      <c r="CG383" s="130">
        <f t="shared" ref="CG383" si="6436">Y383/Y405</f>
        <v>4.6594982078853049E-2</v>
      </c>
      <c r="CH383" s="131">
        <f t="shared" ref="CH383" si="6437">Z383/Z405</f>
        <v>3.7829912023460407E-2</v>
      </c>
      <c r="CI383" s="129">
        <f t="shared" ref="CI383" si="6438">AA383/AA405</f>
        <v>2.9910036219184484E-2</v>
      </c>
      <c r="CJ383" s="135">
        <f t="shared" ref="CJ383" si="6439">AB383/AB405</f>
        <v>3.273549661480326E-2</v>
      </c>
      <c r="CK383" s="136">
        <f t="shared" ref="CK383" si="6440">AC383/AC405</f>
        <v>2.2786448967848667E-2</v>
      </c>
    </row>
    <row r="384" spans="1:89" ht="15" thickTop="1" thickBot="1" x14ac:dyDescent="0.2">
      <c r="A384" s="137" t="s">
        <v>19</v>
      </c>
      <c r="B384" s="189">
        <v>354</v>
      </c>
      <c r="C384" s="190">
        <v>312</v>
      </c>
      <c r="D384" s="191">
        <v>102</v>
      </c>
      <c r="E384" s="192">
        <v>130</v>
      </c>
      <c r="F384" s="189">
        <v>523</v>
      </c>
      <c r="G384" s="193">
        <v>250</v>
      </c>
      <c r="H384" s="191">
        <v>464</v>
      </c>
      <c r="I384" s="192">
        <v>371</v>
      </c>
      <c r="J384" s="189">
        <v>41</v>
      </c>
      <c r="K384" s="193">
        <v>69</v>
      </c>
      <c r="L384" s="191">
        <v>119</v>
      </c>
      <c r="M384" s="189">
        <v>229</v>
      </c>
      <c r="N384" s="194">
        <v>484</v>
      </c>
      <c r="O384" s="195">
        <v>412</v>
      </c>
      <c r="P384" s="189">
        <v>254</v>
      </c>
      <c r="Q384" s="193">
        <v>196</v>
      </c>
      <c r="R384" s="191">
        <v>313</v>
      </c>
      <c r="S384" s="192">
        <v>245</v>
      </c>
      <c r="T384" s="189">
        <v>40</v>
      </c>
      <c r="U384" s="193">
        <v>59</v>
      </c>
      <c r="V384" s="191">
        <v>205</v>
      </c>
      <c r="W384" s="192">
        <v>256</v>
      </c>
      <c r="X384" s="189">
        <v>181</v>
      </c>
      <c r="Y384" s="193">
        <v>122</v>
      </c>
      <c r="Z384" s="191">
        <v>394</v>
      </c>
      <c r="AA384" s="189">
        <v>445</v>
      </c>
      <c r="AB384" s="172">
        <f t="shared" si="6385"/>
        <v>3474</v>
      </c>
      <c r="AC384" s="173">
        <f t="shared" si="6386"/>
        <v>3096</v>
      </c>
      <c r="AE384" s="269" t="s">
        <v>13</v>
      </c>
      <c r="AF384" s="20">
        <f t="shared" ref="AF384:BG384" si="6441">SUM(AF381:AF383)</f>
        <v>984</v>
      </c>
      <c r="AG384" s="21">
        <f t="shared" si="6441"/>
        <v>925</v>
      </c>
      <c r="AH384" s="20">
        <f t="shared" si="6441"/>
        <v>280</v>
      </c>
      <c r="AI384" s="21">
        <f t="shared" si="6441"/>
        <v>323</v>
      </c>
      <c r="AJ384" s="20">
        <f t="shared" si="6441"/>
        <v>1548</v>
      </c>
      <c r="AK384" s="21">
        <f t="shared" si="6441"/>
        <v>588</v>
      </c>
      <c r="AL384" s="20">
        <f t="shared" si="6441"/>
        <v>1442</v>
      </c>
      <c r="AM384" s="21">
        <f t="shared" si="6441"/>
        <v>1151</v>
      </c>
      <c r="AN384" s="20">
        <f t="shared" si="6441"/>
        <v>123</v>
      </c>
      <c r="AO384" s="21">
        <f t="shared" si="6441"/>
        <v>244</v>
      </c>
      <c r="AP384" s="20">
        <f t="shared" si="6441"/>
        <v>270</v>
      </c>
      <c r="AQ384" s="21">
        <f t="shared" si="6441"/>
        <v>796</v>
      </c>
      <c r="AR384" s="20">
        <f t="shared" si="6441"/>
        <v>1192</v>
      </c>
      <c r="AS384" s="21">
        <f t="shared" si="6441"/>
        <v>1333</v>
      </c>
      <c r="AT384" s="20">
        <f t="shared" si="6441"/>
        <v>654</v>
      </c>
      <c r="AU384" s="21">
        <f t="shared" si="6441"/>
        <v>465</v>
      </c>
      <c r="AV384" s="20">
        <f t="shared" si="6441"/>
        <v>994</v>
      </c>
      <c r="AW384" s="21">
        <f t="shared" si="6441"/>
        <v>719</v>
      </c>
      <c r="AX384" s="20">
        <f t="shared" si="6441"/>
        <v>101</v>
      </c>
      <c r="AY384" s="21">
        <f t="shared" si="6441"/>
        <v>138</v>
      </c>
      <c r="AZ384" s="20">
        <f t="shared" si="6441"/>
        <v>552</v>
      </c>
      <c r="BA384" s="21">
        <f t="shared" si="6441"/>
        <v>720</v>
      </c>
      <c r="BB384" s="20">
        <f t="shared" si="6441"/>
        <v>607</v>
      </c>
      <c r="BC384" s="21">
        <f t="shared" si="6441"/>
        <v>288</v>
      </c>
      <c r="BD384" s="20">
        <f t="shared" si="6441"/>
        <v>1178</v>
      </c>
      <c r="BE384" s="21">
        <f t="shared" si="6441"/>
        <v>1597</v>
      </c>
      <c r="BF384" s="174">
        <f t="shared" si="6441"/>
        <v>9925</v>
      </c>
      <c r="BG384" s="175">
        <f t="shared" si="6441"/>
        <v>9287</v>
      </c>
      <c r="BI384" s="137" t="s">
        <v>19</v>
      </c>
      <c r="BJ384" s="129">
        <f>B384/B405</f>
        <v>4.203277131322726E-2</v>
      </c>
      <c r="BK384" s="130">
        <f t="shared" ref="BK384" si="6442">C384/C405</f>
        <v>3.4930586654724587E-2</v>
      </c>
      <c r="BL384" s="131">
        <f t="shared" ref="BL384" si="6443">D384/D405</f>
        <v>4.4309296264118156E-2</v>
      </c>
      <c r="BM384" s="132">
        <f t="shared" ref="BM384" si="6444">E384/E405</f>
        <v>4.3074884029158385E-2</v>
      </c>
      <c r="BN384" s="129">
        <f t="shared" ref="BN384" si="6445">F384/F405</f>
        <v>5.6749131944444448E-2</v>
      </c>
      <c r="BO384" s="130">
        <f t="shared" ref="BO384" si="6446">G384/G405</f>
        <v>4.3630017452006981E-2</v>
      </c>
      <c r="BP384" s="131">
        <f t="shared" ref="BP384" si="6447">H384/H405</f>
        <v>4.0985778641462765E-2</v>
      </c>
      <c r="BQ384" s="132">
        <f t="shared" ref="BQ384" si="6448">I384/I405</f>
        <v>3.7584844493972244E-2</v>
      </c>
      <c r="BR384" s="129">
        <f t="shared" ref="BR384" si="6449">J384/J405</f>
        <v>2.8954802259887006E-2</v>
      </c>
      <c r="BS384" s="130">
        <f t="shared" ref="BS384" si="6450">K384/K405</f>
        <v>4.808362369337979E-2</v>
      </c>
      <c r="BT384" s="131">
        <f t="shared" ref="BT384" si="6451">L384/L405</f>
        <v>2.5558419243986254E-2</v>
      </c>
      <c r="BU384" s="129">
        <f t="shared" ref="BU384" si="6452">M384/M405</f>
        <v>3.8998637602179836E-2</v>
      </c>
      <c r="BV384" s="133">
        <f t="shared" ref="BV384" si="6453">N384/N405</f>
        <v>5.0041356492969397E-2</v>
      </c>
      <c r="BW384" s="134">
        <f t="shared" ref="BW384" si="6454">O384/O405</f>
        <v>3.6469859254669383E-2</v>
      </c>
      <c r="BX384" s="129">
        <f t="shared" ref="BX384" si="6455">P384/P405</f>
        <v>6.9856985698569851E-2</v>
      </c>
      <c r="BY384" s="130">
        <f t="shared" ref="BY384" si="6456">Q384/Q405</f>
        <v>6.0794044665012405E-2</v>
      </c>
      <c r="BZ384" s="131">
        <f t="shared" ref="BZ384" si="6457">R384/R405</f>
        <v>5.8801427766297203E-2</v>
      </c>
      <c r="CA384" s="132">
        <f t="shared" ref="CA384" si="6458">S384/S405</f>
        <v>5.324929363181917E-2</v>
      </c>
      <c r="CB384" s="129">
        <f t="shared" ref="CB384" si="6459">T384/T405</f>
        <v>9.3676814988290405E-2</v>
      </c>
      <c r="CC384" s="130">
        <f t="shared" ref="CC384" si="6460">U384/U405</f>
        <v>0.10498220640569395</v>
      </c>
      <c r="CD384" s="131">
        <f t="shared" ref="CD384" si="6461">V384/V405</f>
        <v>5.1507537688442212E-2</v>
      </c>
      <c r="CE384" s="132">
        <f t="shared" ref="CE384" si="6462">W384/W405</f>
        <v>5.4008438818565402E-2</v>
      </c>
      <c r="CF384" s="129">
        <f t="shared" ref="CF384" si="6463">X384/X405</f>
        <v>6.7739520958083832E-2</v>
      </c>
      <c r="CG384" s="130">
        <f t="shared" ref="CG384" si="6464">Y384/Y405</f>
        <v>7.2879330943847076E-2</v>
      </c>
      <c r="CH384" s="131">
        <f t="shared" ref="CH384" si="6465">Z384/Z405</f>
        <v>5.7771260997067447E-2</v>
      </c>
      <c r="CI384" s="129">
        <f t="shared" ref="CI384" si="6466">AA384/AA405</f>
        <v>5.199205514662928E-2</v>
      </c>
      <c r="CJ384" s="135">
        <f t="shared" ref="CJ384" si="6467">AB384/AB405</f>
        <v>4.97258921031161E-2</v>
      </c>
      <c r="CK384" s="136">
        <f t="shared" ref="CK384" si="6468">AC384/AC405</f>
        <v>4.4537150255340573E-2</v>
      </c>
    </row>
    <row r="385" spans="1:89" ht="14" thickTop="1" x14ac:dyDescent="0.15">
      <c r="A385" s="146" t="s">
        <v>20</v>
      </c>
      <c r="B385" s="196">
        <v>406</v>
      </c>
      <c r="C385" s="197">
        <v>427</v>
      </c>
      <c r="D385" s="198">
        <v>119</v>
      </c>
      <c r="E385" s="199">
        <v>158</v>
      </c>
      <c r="F385" s="196">
        <v>678</v>
      </c>
      <c r="G385" s="200">
        <v>320</v>
      </c>
      <c r="H385" s="198">
        <v>610</v>
      </c>
      <c r="I385" s="199">
        <v>533</v>
      </c>
      <c r="J385" s="196">
        <v>60</v>
      </c>
      <c r="K385" s="200">
        <v>95</v>
      </c>
      <c r="L385" s="198">
        <v>136</v>
      </c>
      <c r="M385" s="196">
        <v>317</v>
      </c>
      <c r="N385" s="201">
        <v>534</v>
      </c>
      <c r="O385" s="202">
        <v>581</v>
      </c>
      <c r="P385" s="196">
        <v>275</v>
      </c>
      <c r="Q385" s="200">
        <v>215</v>
      </c>
      <c r="R385" s="198">
        <v>410</v>
      </c>
      <c r="S385" s="199">
        <v>294</v>
      </c>
      <c r="T385" s="196">
        <v>48</v>
      </c>
      <c r="U385" s="200">
        <v>72</v>
      </c>
      <c r="V385" s="198">
        <v>272</v>
      </c>
      <c r="W385" s="199">
        <v>309</v>
      </c>
      <c r="X385" s="196">
        <v>278</v>
      </c>
      <c r="Y385" s="200">
        <v>146</v>
      </c>
      <c r="Z385" s="198">
        <v>502</v>
      </c>
      <c r="AA385" s="196">
        <v>683</v>
      </c>
      <c r="AB385" s="172">
        <f t="shared" si="6385"/>
        <v>4328</v>
      </c>
      <c r="AC385" s="173">
        <f t="shared" si="6386"/>
        <v>4150</v>
      </c>
      <c r="BI385" s="146" t="s">
        <v>20</v>
      </c>
      <c r="BJ385" s="129">
        <f>B385/B405</f>
        <v>4.8207076703870817E-2</v>
      </c>
      <c r="BK385" s="130">
        <f t="shared" ref="BK385" si="6469">C385/C405</f>
        <v>4.780564263322884E-2</v>
      </c>
      <c r="BL385" s="131">
        <f t="shared" ref="BL385" si="6470">D385/D405</f>
        <v>5.1694178974804515E-2</v>
      </c>
      <c r="BM385" s="132">
        <f t="shared" ref="BM385" si="6471">E385/E405</f>
        <v>5.2352551358515576E-2</v>
      </c>
      <c r="BN385" s="129">
        <f t="shared" ref="BN385" si="6472">F385/F405</f>
        <v>7.3567708333333329E-2</v>
      </c>
      <c r="BO385" s="130">
        <f t="shared" ref="BO385" si="6473">G385/G405</f>
        <v>5.5846422338568937E-2</v>
      </c>
      <c r="BP385" s="131">
        <f t="shared" ref="BP385" si="6474">H385/H405</f>
        <v>5.3882165886405792E-2</v>
      </c>
      <c r="BQ385" s="132">
        <f t="shared" ref="BQ385" si="6475">I385/I405</f>
        <v>5.399655556681187E-2</v>
      </c>
      <c r="BR385" s="129">
        <f t="shared" ref="BR385" si="6476">J385/J405</f>
        <v>4.2372881355932202E-2</v>
      </c>
      <c r="BS385" s="130">
        <f t="shared" ref="BS385" si="6477">K385/K405</f>
        <v>6.6202090592334492E-2</v>
      </c>
      <c r="BT385" s="131">
        <f t="shared" ref="BT385" si="6478">L385/L405</f>
        <v>2.9209621993127148E-2</v>
      </c>
      <c r="BU385" s="129">
        <f t="shared" ref="BU385" si="6479">M385/M405</f>
        <v>5.3985013623978201E-2</v>
      </c>
      <c r="BV385" s="133">
        <f t="shared" ref="BV385" si="6480">N385/N405</f>
        <v>5.5210918114143921E-2</v>
      </c>
      <c r="BW385" s="134">
        <f t="shared" ref="BW385" si="6481">O385/O405</f>
        <v>5.1429583075152698E-2</v>
      </c>
      <c r="BX385" s="129">
        <f t="shared" ref="BX385" si="6482">P385/P405</f>
        <v>7.5632563256325627E-2</v>
      </c>
      <c r="BY385" s="130">
        <f t="shared" ref="BY385" si="6483">Q385/Q405</f>
        <v>6.668734491315137E-2</v>
      </c>
      <c r="BZ385" s="131">
        <f t="shared" ref="BZ385" si="6484">R385/R405</f>
        <v>7.7024234454255117E-2</v>
      </c>
      <c r="CA385" s="132">
        <f t="shared" ref="CA385" si="6485">S385/S405</f>
        <v>6.3899152358182998E-2</v>
      </c>
      <c r="CB385" s="129">
        <f t="shared" ref="CB385" si="6486">T385/T405</f>
        <v>0.11241217798594848</v>
      </c>
      <c r="CC385" s="130">
        <f t="shared" ref="CC385" si="6487">U385/U405</f>
        <v>0.12811387900355872</v>
      </c>
      <c r="CD385" s="131">
        <f t="shared" ref="CD385" si="6488">V385/V405</f>
        <v>6.834170854271357E-2</v>
      </c>
      <c r="CE385" s="132">
        <f t="shared" ref="CE385" si="6489">W385/W405</f>
        <v>6.5189873417721519E-2</v>
      </c>
      <c r="CF385" s="129">
        <f t="shared" ref="CF385" si="6490">X385/X405</f>
        <v>0.10404191616766467</v>
      </c>
      <c r="CG385" s="130">
        <f t="shared" ref="CG385" si="6491">Y385/Y405</f>
        <v>8.7216248506571087E-2</v>
      </c>
      <c r="CH385" s="131">
        <f t="shared" ref="CH385" si="6492">Z385/Z405</f>
        <v>7.3607038123167157E-2</v>
      </c>
      <c r="CI385" s="129">
        <f t="shared" ref="CI385" si="6493">AA385/AA405</f>
        <v>7.9799041944152355E-2</v>
      </c>
      <c r="CJ385" s="135">
        <f t="shared" ref="CJ385" si="6494">AB385/AB405</f>
        <v>6.1949816068591387E-2</v>
      </c>
      <c r="CK385" s="136">
        <f t="shared" ref="CK385" si="6495">AC385/AC405</f>
        <v>5.9699345465007554E-2</v>
      </c>
    </row>
    <row r="386" spans="1:89" ht="14" thickBot="1" x14ac:dyDescent="0.2">
      <c r="A386" s="137" t="s">
        <v>21</v>
      </c>
      <c r="B386" s="189">
        <v>578</v>
      </c>
      <c r="C386" s="190">
        <v>498</v>
      </c>
      <c r="D386" s="191">
        <v>161</v>
      </c>
      <c r="E386" s="192">
        <v>165</v>
      </c>
      <c r="F386" s="189">
        <v>870</v>
      </c>
      <c r="G386" s="193">
        <v>268</v>
      </c>
      <c r="H386" s="191">
        <v>832</v>
      </c>
      <c r="I386" s="192">
        <v>618</v>
      </c>
      <c r="J386" s="189">
        <v>63</v>
      </c>
      <c r="K386" s="193">
        <v>149</v>
      </c>
      <c r="L386" s="191">
        <v>134</v>
      </c>
      <c r="M386" s="189">
        <v>479</v>
      </c>
      <c r="N386" s="194">
        <v>658</v>
      </c>
      <c r="O386" s="195">
        <v>752</v>
      </c>
      <c r="P386" s="189">
        <v>379</v>
      </c>
      <c r="Q386" s="193">
        <v>250</v>
      </c>
      <c r="R386" s="191">
        <v>584</v>
      </c>
      <c r="S386" s="192">
        <v>425</v>
      </c>
      <c r="T386" s="189">
        <v>53</v>
      </c>
      <c r="U386" s="193">
        <v>66</v>
      </c>
      <c r="V386" s="191">
        <v>280</v>
      </c>
      <c r="W386" s="192">
        <v>411</v>
      </c>
      <c r="X386" s="189">
        <v>329</v>
      </c>
      <c r="Y386" s="193">
        <v>142</v>
      </c>
      <c r="Z386" s="191">
        <v>676</v>
      </c>
      <c r="AA386" s="189">
        <v>914</v>
      </c>
      <c r="AB386" s="172">
        <f t="shared" si="6385"/>
        <v>5597</v>
      </c>
      <c r="AC386" s="173">
        <f t="shared" si="6386"/>
        <v>5137</v>
      </c>
      <c r="AE386" s="272" t="s">
        <v>85</v>
      </c>
      <c r="BI386" s="137" t="s">
        <v>21</v>
      </c>
      <c r="BJ386" s="129">
        <f>B386/B405</f>
        <v>6.8629779149845638E-2</v>
      </c>
      <c r="BK386" s="130">
        <f t="shared" ref="BK386" si="6496">C386/C405</f>
        <v>5.5754590237348856E-2</v>
      </c>
      <c r="BL386" s="131">
        <f t="shared" ref="BL386" si="6497">D386/D405</f>
        <v>6.9939183318853168E-2</v>
      </c>
      <c r="BM386" s="132">
        <f t="shared" ref="BM386" si="6498">E386/E405</f>
        <v>5.4671968190854868E-2</v>
      </c>
      <c r="BN386" s="129">
        <f t="shared" ref="BN386" si="6499">F386/F405</f>
        <v>9.4401041666666671E-2</v>
      </c>
      <c r="BO386" s="130">
        <f t="shared" ref="BO386" si="6500">G386/G405</f>
        <v>4.6771378708551484E-2</v>
      </c>
      <c r="BP386" s="131">
        <f t="shared" ref="BP386" si="6501">H386/H405</f>
        <v>7.3491741012278067E-2</v>
      </c>
      <c r="BQ386" s="132">
        <f t="shared" ref="BQ386" si="6502">I386/I405</f>
        <v>6.260763853712896E-2</v>
      </c>
      <c r="BR386" s="129">
        <f t="shared" ref="BR386" si="6503">J386/J405</f>
        <v>4.4491525423728813E-2</v>
      </c>
      <c r="BS386" s="130">
        <f t="shared" ref="BS386" si="6504">K386/K405</f>
        <v>0.10383275261324042</v>
      </c>
      <c r="BT386" s="131">
        <f t="shared" ref="BT386" si="6505">L386/L405</f>
        <v>2.8780068728522335E-2</v>
      </c>
      <c r="BU386" s="129">
        <f t="shared" ref="BU386" si="6506">M386/M405</f>
        <v>8.1573569482288832E-2</v>
      </c>
      <c r="BV386" s="133">
        <f t="shared" ref="BV386" si="6507">N386/N405</f>
        <v>6.8031430934656745E-2</v>
      </c>
      <c r="BW386" s="134">
        <f t="shared" ref="BW386" si="6508">O386/O405</f>
        <v>6.65663450473577E-2</v>
      </c>
      <c r="BX386" s="129">
        <f t="shared" ref="BX386" si="6509">P386/P405</f>
        <v>0.10423542354235424</v>
      </c>
      <c r="BY386" s="130">
        <f t="shared" ref="BY386" si="6510">Q386/Q405</f>
        <v>7.7543424317617862E-2</v>
      </c>
      <c r="BZ386" s="131">
        <f t="shared" ref="BZ386" si="6511">R386/R405</f>
        <v>0.1097125681006951</v>
      </c>
      <c r="CA386" s="132">
        <f t="shared" ref="CA386" si="6512">S386/S405</f>
        <v>9.2371223647033249E-2</v>
      </c>
      <c r="CB386" s="129">
        <f t="shared" ref="CB386" si="6513">T386/T405</f>
        <v>0.12412177985948478</v>
      </c>
      <c r="CC386" s="130">
        <f t="shared" ref="CC386" si="6514">U386/U405</f>
        <v>0.11743772241992882</v>
      </c>
      <c r="CD386" s="131">
        <f t="shared" ref="CD386" si="6515">V386/V405</f>
        <v>7.0351758793969849E-2</v>
      </c>
      <c r="CE386" s="132">
        <f t="shared" ref="CE386" si="6516">W386/W405</f>
        <v>8.6708860759493675E-2</v>
      </c>
      <c r="CF386" s="129">
        <f t="shared" ref="CF386" si="6517">X386/X405</f>
        <v>0.12312874251497007</v>
      </c>
      <c r="CG386" s="130">
        <f t="shared" ref="CG386" si="6518">Y386/Y405</f>
        <v>8.4826762246117085E-2</v>
      </c>
      <c r="CH386" s="131">
        <f t="shared" ref="CH386" si="6519">Z386/Z405</f>
        <v>9.9120234604105573E-2</v>
      </c>
      <c r="CI386" s="129">
        <f t="shared" ref="CI386" si="6520">AA386/AA405</f>
        <v>0.10678817618880711</v>
      </c>
      <c r="CJ386" s="135">
        <f t="shared" ref="CJ386" si="6521">AB386/AB405</f>
        <v>8.01139372772426E-2</v>
      </c>
      <c r="CK386" s="136">
        <f t="shared" ref="CK386" si="6522">AC386/AC405</f>
        <v>7.3897719916564769E-2</v>
      </c>
    </row>
    <row r="387" spans="1:89" ht="15" thickTop="1" thickBot="1" x14ac:dyDescent="0.2">
      <c r="A387" s="146" t="s">
        <v>22</v>
      </c>
      <c r="B387" s="196">
        <v>611</v>
      </c>
      <c r="C387" s="197">
        <v>707</v>
      </c>
      <c r="D387" s="198">
        <v>204</v>
      </c>
      <c r="E387" s="199">
        <v>192</v>
      </c>
      <c r="F387" s="196">
        <v>974</v>
      </c>
      <c r="G387" s="200">
        <v>284</v>
      </c>
      <c r="H387" s="198">
        <v>959</v>
      </c>
      <c r="I387" s="199">
        <v>693</v>
      </c>
      <c r="J387" s="196">
        <v>80</v>
      </c>
      <c r="K387" s="200">
        <v>208</v>
      </c>
      <c r="L387" s="198">
        <v>130</v>
      </c>
      <c r="M387" s="196">
        <v>671</v>
      </c>
      <c r="N387" s="201">
        <v>706</v>
      </c>
      <c r="O387" s="202">
        <v>887</v>
      </c>
      <c r="P387" s="196">
        <v>431</v>
      </c>
      <c r="Q387" s="200">
        <v>292</v>
      </c>
      <c r="R387" s="198">
        <v>670</v>
      </c>
      <c r="S387" s="199">
        <v>418</v>
      </c>
      <c r="T387" s="196">
        <v>38</v>
      </c>
      <c r="U387" s="200">
        <v>45</v>
      </c>
      <c r="V387" s="198">
        <v>295</v>
      </c>
      <c r="W387" s="199">
        <v>677</v>
      </c>
      <c r="X387" s="196">
        <v>287</v>
      </c>
      <c r="Y387" s="200">
        <v>170</v>
      </c>
      <c r="Z387" s="198">
        <v>782</v>
      </c>
      <c r="AA387" s="196">
        <v>846</v>
      </c>
      <c r="AB387" s="172">
        <f t="shared" si="6385"/>
        <v>6167</v>
      </c>
      <c r="AC387" s="173">
        <f t="shared" si="6386"/>
        <v>6090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7.2548088340061739E-2</v>
      </c>
      <c r="BK387" s="130">
        <f t="shared" ref="BK387" si="6523">C387/C405</f>
        <v>7.9153605015673978E-2</v>
      </c>
      <c r="BL387" s="131">
        <f t="shared" ref="BL387" si="6524">D387/D405</f>
        <v>8.8618592528236312E-2</v>
      </c>
      <c r="BM387" s="132">
        <f t="shared" ref="BM387" si="6525">E387/E405</f>
        <v>6.3618290258449298E-2</v>
      </c>
      <c r="BN387" s="129">
        <f t="shared" ref="BN387" si="6526">F387/F405</f>
        <v>0.1056857638888889</v>
      </c>
      <c r="BO387" s="130">
        <f t="shared" ref="BO387" si="6527">G387/G405</f>
        <v>4.956369982547993E-2</v>
      </c>
      <c r="BP387" s="131">
        <f t="shared" ref="BP387" si="6528">H387/H405</f>
        <v>8.4709831286988779E-2</v>
      </c>
      <c r="BQ387" s="132">
        <f t="shared" ref="BQ387" si="6529">I387/I405</f>
        <v>7.0205652922702866E-2</v>
      </c>
      <c r="BR387" s="129">
        <f t="shared" ref="BR387" si="6530">J387/J405</f>
        <v>5.6497175141242938E-2</v>
      </c>
      <c r="BS387" s="130">
        <f t="shared" ref="BS387" si="6531">K387/K405</f>
        <v>0.14494773519163764</v>
      </c>
      <c r="BT387" s="131">
        <f t="shared" ref="BT387" si="6532">L387/L405</f>
        <v>2.7920962199312716E-2</v>
      </c>
      <c r="BU387" s="129">
        <f t="shared" ref="BU387" si="6533">M387/M405</f>
        <v>0.11427111716621254</v>
      </c>
      <c r="BV387" s="133">
        <f t="shared" ref="BV387" si="6534">N387/N405</f>
        <v>7.2994210090984279E-2</v>
      </c>
      <c r="BW387" s="134">
        <f t="shared" ref="BW387" si="6535">O387/O405</f>
        <v>7.8516420288572183E-2</v>
      </c>
      <c r="BX387" s="129">
        <f t="shared" ref="BX387" si="6536">P387/P405</f>
        <v>0.11853685368536854</v>
      </c>
      <c r="BY387" s="130">
        <f t="shared" ref="BY387" si="6537">Q387/Q405</f>
        <v>9.0570719602977662E-2</v>
      </c>
      <c r="BZ387" s="131">
        <f t="shared" ref="BZ387" si="6538">R387/R405</f>
        <v>0.12586887093744129</v>
      </c>
      <c r="CA387" s="132">
        <f t="shared" ref="CA387" si="6539">S387/S405</f>
        <v>9.0849815257552702E-2</v>
      </c>
      <c r="CB387" s="129">
        <f t="shared" ref="CB387" si="6540">T387/T405</f>
        <v>8.899297423887588E-2</v>
      </c>
      <c r="CC387" s="130">
        <f t="shared" ref="CC387" si="6541">U387/U405</f>
        <v>8.0071174377224205E-2</v>
      </c>
      <c r="CD387" s="131">
        <f t="shared" ref="CD387" si="6542">V387/V405</f>
        <v>7.4120603015075379E-2</v>
      </c>
      <c r="CE387" s="132">
        <f t="shared" ref="CE387" si="6543">W387/W405</f>
        <v>0.14282700421940928</v>
      </c>
      <c r="CF387" s="129">
        <f t="shared" ref="CF387" si="6544">X387/X405</f>
        <v>0.10741017964071856</v>
      </c>
      <c r="CG387" s="130">
        <f t="shared" ref="CG387" si="6545">Y387/Y405</f>
        <v>0.1015531660692951</v>
      </c>
      <c r="CH387" s="131">
        <f t="shared" ref="CH387" si="6546">Z387/Z405</f>
        <v>0.11466275659824048</v>
      </c>
      <c r="CI387" s="129">
        <f t="shared" ref="CI387" si="6547">AA387/AA405</f>
        <v>9.8843322818086221E-2</v>
      </c>
      <c r="CJ387" s="135">
        <f t="shared" ref="CJ387" si="6548">AB387/AB405</f>
        <v>8.8272762406423996E-2</v>
      </c>
      <c r="CK387" s="136">
        <f t="shared" ref="CK387" si="6549">AC387/AC405</f>
        <v>8.7606991296842407E-2</v>
      </c>
    </row>
    <row r="388" spans="1:89" ht="15" thickTop="1" thickBot="1" x14ac:dyDescent="0.2">
      <c r="A388" s="137" t="s">
        <v>23</v>
      </c>
      <c r="B388" s="189">
        <v>557</v>
      </c>
      <c r="C388" s="190">
        <v>734</v>
      </c>
      <c r="D388" s="191">
        <v>212</v>
      </c>
      <c r="E388" s="192">
        <v>223</v>
      </c>
      <c r="F388" s="189">
        <v>716</v>
      </c>
      <c r="G388" s="193">
        <v>242</v>
      </c>
      <c r="H388" s="191">
        <v>857</v>
      </c>
      <c r="I388" s="192">
        <v>718</v>
      </c>
      <c r="J388" s="189">
        <v>97</v>
      </c>
      <c r="K388" s="193">
        <v>130</v>
      </c>
      <c r="L388" s="191">
        <v>132</v>
      </c>
      <c r="M388" s="189">
        <v>518</v>
      </c>
      <c r="N388" s="194">
        <v>592</v>
      </c>
      <c r="O388" s="195">
        <v>914</v>
      </c>
      <c r="P388" s="189">
        <v>360</v>
      </c>
      <c r="Q388" s="193">
        <v>233</v>
      </c>
      <c r="R388" s="191">
        <v>629</v>
      </c>
      <c r="S388" s="192">
        <v>395</v>
      </c>
      <c r="T388" s="189">
        <v>39</v>
      </c>
      <c r="U388" s="193">
        <v>40</v>
      </c>
      <c r="V388" s="191">
        <v>282</v>
      </c>
      <c r="W388" s="192">
        <v>596</v>
      </c>
      <c r="X388" s="189">
        <v>277</v>
      </c>
      <c r="Y388" s="193">
        <v>150</v>
      </c>
      <c r="Z388" s="191">
        <v>775</v>
      </c>
      <c r="AA388" s="189">
        <v>936</v>
      </c>
      <c r="AB388" s="172">
        <f t="shared" si="6385"/>
        <v>5525</v>
      </c>
      <c r="AC388" s="173">
        <f t="shared" si="6386"/>
        <v>5829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6.6136309665162665E-2</v>
      </c>
      <c r="BK388" s="130">
        <f t="shared" ref="BK388" si="6550">C388/C405</f>
        <v>8.2176444245409763E-2</v>
      </c>
      <c r="BL388" s="131">
        <f t="shared" ref="BL388" si="6551">D388/D405</f>
        <v>9.2093831450912253E-2</v>
      </c>
      <c r="BM388" s="132">
        <f t="shared" ref="BM388" si="6552">E388/E405</f>
        <v>7.3889993373094764E-2</v>
      </c>
      <c r="BN388" s="129">
        <f t="shared" ref="BN388" si="6553">F388/F405</f>
        <v>7.7690972222222224E-2</v>
      </c>
      <c r="BO388" s="130">
        <f t="shared" ref="BO388" si="6554">G388/G405</f>
        <v>4.2233856893542761E-2</v>
      </c>
      <c r="BP388" s="131">
        <f t="shared" ref="BP388" si="6555">H388/H405</f>
        <v>7.5700026499425851E-2</v>
      </c>
      <c r="BQ388" s="132">
        <f t="shared" ref="BQ388" si="6556">I388/I405</f>
        <v>7.2738324384560835E-2</v>
      </c>
      <c r="BR388" s="129">
        <f t="shared" ref="BR388" si="6557">J388/J405</f>
        <v>6.8502824858757055E-2</v>
      </c>
      <c r="BS388" s="130">
        <f t="shared" ref="BS388" si="6558">K388/K405</f>
        <v>9.0592334494773524E-2</v>
      </c>
      <c r="BT388" s="131">
        <f t="shared" ref="BT388" si="6559">L388/L405</f>
        <v>2.8350515463917526E-2</v>
      </c>
      <c r="BU388" s="129">
        <f t="shared" ref="BU388" si="6560">M388/M405</f>
        <v>8.8215258855585829E-2</v>
      </c>
      <c r="BV388" s="133">
        <f t="shared" ref="BV388" si="6561">N388/N405</f>
        <v>6.1207609594706371E-2</v>
      </c>
      <c r="BW388" s="134">
        <f t="shared" ref="BW388" si="6562">O388/O405</f>
        <v>8.0906435336815088E-2</v>
      </c>
      <c r="BX388" s="129">
        <f t="shared" ref="BX388" si="6563">P388/P405</f>
        <v>9.9009900990099015E-2</v>
      </c>
      <c r="BY388" s="130">
        <f t="shared" ref="BY388" si="6564">Q388/Q405</f>
        <v>7.2270471464019853E-2</v>
      </c>
      <c r="BZ388" s="131">
        <f t="shared" ref="BZ388" si="6565">R388/R405</f>
        <v>0.11816644749201578</v>
      </c>
      <c r="CA388" s="132">
        <f t="shared" ref="CA388" si="6566">S388/S405</f>
        <v>8.5850901977830907E-2</v>
      </c>
      <c r="CB388" s="129">
        <f t="shared" ref="CB388" si="6567">T388/T405</f>
        <v>9.1334894613583142E-2</v>
      </c>
      <c r="CC388" s="130">
        <f t="shared" ref="CC388" si="6568">U388/U405</f>
        <v>7.1174377224199295E-2</v>
      </c>
      <c r="CD388" s="131">
        <f t="shared" ref="CD388" si="6569">V388/V405</f>
        <v>7.0854271356783918E-2</v>
      </c>
      <c r="CE388" s="132">
        <f t="shared" ref="CE388" si="6570">W388/W405</f>
        <v>0.12573839662447259</v>
      </c>
      <c r="CF388" s="129">
        <f t="shared" ref="CF388" si="6571">X388/X405</f>
        <v>0.10366766467065869</v>
      </c>
      <c r="CG388" s="130">
        <f t="shared" ref="CG388" si="6572">Y388/Y405</f>
        <v>8.9605734767025089E-2</v>
      </c>
      <c r="CH388" s="131">
        <f t="shared" ref="CH388" si="6573">Z388/Z405</f>
        <v>0.11363636363636363</v>
      </c>
      <c r="CI388" s="129">
        <f t="shared" ref="CI388" si="6574">AA388/AA405</f>
        <v>0.10935856992639327</v>
      </c>
      <c r="CJ388" s="135">
        <f t="shared" ref="CJ388" si="6575">AB388/AB405</f>
        <v>7.9083348839872322E-2</v>
      </c>
      <c r="CK388" s="136">
        <f t="shared" ref="CK388" si="6576">AC388/AC405</f>
        <v>8.3852405955549159E-2</v>
      </c>
    </row>
    <row r="389" spans="1:89" ht="14" thickTop="1" x14ac:dyDescent="0.15">
      <c r="A389" s="146" t="s">
        <v>24</v>
      </c>
      <c r="B389" s="203">
        <v>557</v>
      </c>
      <c r="C389" s="197">
        <v>692</v>
      </c>
      <c r="D389" s="198">
        <v>167</v>
      </c>
      <c r="E389" s="199">
        <v>169</v>
      </c>
      <c r="F389" s="196">
        <v>773</v>
      </c>
      <c r="G389" s="200">
        <v>212</v>
      </c>
      <c r="H389" s="198">
        <v>898</v>
      </c>
      <c r="I389" s="199">
        <v>678</v>
      </c>
      <c r="J389" s="196">
        <v>68</v>
      </c>
      <c r="K389" s="200">
        <v>113</v>
      </c>
      <c r="L389" s="198">
        <v>148</v>
      </c>
      <c r="M389" s="196">
        <v>480</v>
      </c>
      <c r="N389" s="201">
        <v>595</v>
      </c>
      <c r="O389" s="204">
        <v>778</v>
      </c>
      <c r="P389" s="196">
        <v>387</v>
      </c>
      <c r="Q389" s="200">
        <v>249</v>
      </c>
      <c r="R389" s="198">
        <v>573</v>
      </c>
      <c r="S389" s="199">
        <v>360</v>
      </c>
      <c r="T389" s="196">
        <v>47</v>
      </c>
      <c r="U389" s="200">
        <v>36</v>
      </c>
      <c r="V389" s="198">
        <v>271</v>
      </c>
      <c r="W389" s="205">
        <v>479</v>
      </c>
      <c r="X389" s="196">
        <v>226</v>
      </c>
      <c r="Y389" s="200">
        <v>96</v>
      </c>
      <c r="Z389" s="198">
        <v>707</v>
      </c>
      <c r="AA389" s="196">
        <v>630</v>
      </c>
      <c r="AB389" s="172">
        <f t="shared" si="6385"/>
        <v>5417</v>
      </c>
      <c r="AC389" s="173">
        <f t="shared" si="6386"/>
        <v>4972</v>
      </c>
      <c r="AE389" s="275" t="str">
        <f>$AE$17</f>
        <v>17:00 - 17:59</v>
      </c>
      <c r="AF389" s="126">
        <f t="shared" ref="AF389:AU390" si="6577">SUMIF($A$9:$A$32,$AE389,B$381:B$404)</f>
        <v>504</v>
      </c>
      <c r="AG389" s="186">
        <f t="shared" si="6577"/>
        <v>443</v>
      </c>
      <c r="AH389" s="127">
        <f t="shared" si="6577"/>
        <v>113</v>
      </c>
      <c r="AI389" s="180">
        <f t="shared" si="6577"/>
        <v>167</v>
      </c>
      <c r="AJ389" s="126">
        <f t="shared" si="6577"/>
        <v>538</v>
      </c>
      <c r="AK389" s="128">
        <f t="shared" si="6577"/>
        <v>294</v>
      </c>
      <c r="AL389" s="127">
        <f t="shared" si="6577"/>
        <v>672</v>
      </c>
      <c r="AM389" s="180">
        <f t="shared" si="6577"/>
        <v>440</v>
      </c>
      <c r="AN389" s="126">
        <f t="shared" si="6577"/>
        <v>73</v>
      </c>
      <c r="AO389" s="128">
        <f t="shared" si="6577"/>
        <v>62</v>
      </c>
      <c r="AP389" s="127">
        <f t="shared" si="6577"/>
        <v>331</v>
      </c>
      <c r="AQ389" s="126">
        <f t="shared" si="6577"/>
        <v>417</v>
      </c>
      <c r="AR389" s="179">
        <f t="shared" si="6577"/>
        <v>522</v>
      </c>
      <c r="AS389" s="181">
        <f t="shared" si="6577"/>
        <v>843</v>
      </c>
      <c r="AT389" s="126">
        <f t="shared" si="6577"/>
        <v>0</v>
      </c>
      <c r="AU389" s="128">
        <f t="shared" si="6577"/>
        <v>0</v>
      </c>
      <c r="AV389" s="127">
        <f t="shared" ref="AP389:BE390" si="6578">SUMIF($A$9:$A$32,$AE389,R$381:R$404)</f>
        <v>0</v>
      </c>
      <c r="AW389" s="180">
        <f t="shared" si="6578"/>
        <v>0</v>
      </c>
      <c r="AX389" s="126">
        <f t="shared" si="6578"/>
        <v>0</v>
      </c>
      <c r="AY389" s="128">
        <f t="shared" si="6578"/>
        <v>0</v>
      </c>
      <c r="AZ389" s="127">
        <f t="shared" si="6578"/>
        <v>0</v>
      </c>
      <c r="BA389" s="180">
        <f t="shared" si="6578"/>
        <v>0</v>
      </c>
      <c r="BB389" s="126">
        <f t="shared" si="6578"/>
        <v>0</v>
      </c>
      <c r="BC389" s="128">
        <f t="shared" si="6578"/>
        <v>0</v>
      </c>
      <c r="BD389" s="184">
        <f t="shared" si="6578"/>
        <v>0</v>
      </c>
      <c r="BE389" s="185">
        <f t="shared" si="6578"/>
        <v>0</v>
      </c>
      <c r="BF389" s="170">
        <f>AF389+AH389+AJ389+AL389+AN389+AP389+AR389+AT389+AV389+AX389+AZ389+BB389+BD389</f>
        <v>2753</v>
      </c>
      <c r="BG389" s="171">
        <f>AG389+AI389+AK389+AM389+AO389+AQ389+AS389+AU389+AW389+AY389+BA389+BC389+BE389</f>
        <v>2666</v>
      </c>
      <c r="BI389" s="146" t="s">
        <v>24</v>
      </c>
      <c r="BJ389" s="129">
        <f>B389/B405</f>
        <v>6.6136309665162665E-2</v>
      </c>
      <c r="BK389" s="130">
        <f t="shared" ref="BK389" si="6579">C389/C405</f>
        <v>7.7474249888042995E-2</v>
      </c>
      <c r="BL389" s="131">
        <f t="shared" ref="BL389" si="6580">D389/D405</f>
        <v>7.2545612510860127E-2</v>
      </c>
      <c r="BM389" s="132">
        <f t="shared" ref="BM389" si="6581">E389/E405</f>
        <v>5.5997349237905898E-2</v>
      </c>
      <c r="BN389" s="129">
        <f t="shared" ref="BN389" si="6582">F389/F405</f>
        <v>8.3875868055555552E-2</v>
      </c>
      <c r="BO389" s="130">
        <f t="shared" ref="BO389" si="6583">G389/G405</f>
        <v>3.6998254799301918E-2</v>
      </c>
      <c r="BP389" s="131">
        <f t="shared" ref="BP389" si="6584">H389/H405</f>
        <v>7.9321614698348197E-2</v>
      </c>
      <c r="BQ389" s="132">
        <f t="shared" ref="BQ389" si="6585">I389/I405</f>
        <v>6.8686050045588087E-2</v>
      </c>
      <c r="BR389" s="129">
        <f t="shared" ref="BR389" si="6586">J389/J405</f>
        <v>4.8022598870056499E-2</v>
      </c>
      <c r="BS389" s="130">
        <f t="shared" ref="BS389" si="6587">K389/K405</f>
        <v>7.8745644599303138E-2</v>
      </c>
      <c r="BT389" s="131">
        <f t="shared" ref="BT389" si="6588">L389/L405</f>
        <v>3.1786941580756012E-2</v>
      </c>
      <c r="BU389" s="129">
        <f t="shared" ref="BU389" si="6589">M389/M405</f>
        <v>8.1743869209809264E-2</v>
      </c>
      <c r="BV389" s="133">
        <f t="shared" ref="BV389" si="6590">N389/N405</f>
        <v>6.1517783291976838E-2</v>
      </c>
      <c r="BW389" s="134">
        <f t="shared" ref="BW389" si="6591">O389/O405</f>
        <v>6.8867841019739751E-2</v>
      </c>
      <c r="BX389" s="129">
        <f t="shared" ref="BX389" si="6592">P389/P405</f>
        <v>0.10643564356435643</v>
      </c>
      <c r="BY389" s="130">
        <f t="shared" ref="BY389" si="6593">Q389/Q405</f>
        <v>7.7233250620347388E-2</v>
      </c>
      <c r="BZ389" s="131">
        <f t="shared" ref="BZ389" si="6594">R389/R405</f>
        <v>0.10764606424948338</v>
      </c>
      <c r="CA389" s="132">
        <f t="shared" ref="CA389" si="6595">S389/S405</f>
        <v>7.8243860030428172E-2</v>
      </c>
      <c r="CB389" s="129">
        <f t="shared" ref="CB389" si="6596">T389/T405</f>
        <v>0.11007025761124122</v>
      </c>
      <c r="CC389" s="130">
        <f t="shared" ref="CC389" si="6597">U389/U405</f>
        <v>6.4056939501779361E-2</v>
      </c>
      <c r="CD389" s="131">
        <f t="shared" ref="CD389" si="6598">V389/V405</f>
        <v>6.8090452261306528E-2</v>
      </c>
      <c r="CE389" s="132">
        <f t="shared" ref="CE389" si="6599">W389/W405</f>
        <v>0.10105485232067511</v>
      </c>
      <c r="CF389" s="129">
        <f t="shared" ref="CF389" si="6600">X389/X405</f>
        <v>8.4580838323353294E-2</v>
      </c>
      <c r="CG389" s="130">
        <f t="shared" ref="CG389" si="6601">Y389/Y405</f>
        <v>5.7347670250896057E-2</v>
      </c>
      <c r="CH389" s="131">
        <f t="shared" ref="CH389" si="6602">Z389/Z405</f>
        <v>0.10366568914956012</v>
      </c>
      <c r="CI389" s="129">
        <f t="shared" ref="CI389" si="6603">AA389/AA405</f>
        <v>7.3606729758149317E-2</v>
      </c>
      <c r="CJ389" s="135">
        <f t="shared" ref="CJ389" si="6604">AB389/AB405</f>
        <v>7.7537466183816905E-2</v>
      </c>
      <c r="CK389" s="136">
        <f t="shared" ref="CK389" si="6605">AC389/AC405</f>
        <v>7.1524131482413864E-2</v>
      </c>
    </row>
    <row r="390" spans="1:89" x14ac:dyDescent="0.15">
      <c r="A390" s="137" t="s">
        <v>25</v>
      </c>
      <c r="B390" s="206">
        <v>493</v>
      </c>
      <c r="C390" s="190">
        <v>845</v>
      </c>
      <c r="D390" s="191">
        <v>172</v>
      </c>
      <c r="E390" s="192">
        <v>196</v>
      </c>
      <c r="F390" s="189">
        <v>619</v>
      </c>
      <c r="G390" s="193">
        <v>262</v>
      </c>
      <c r="H390" s="191">
        <v>815</v>
      </c>
      <c r="I390" s="192">
        <v>617</v>
      </c>
      <c r="J390" s="189">
        <v>77</v>
      </c>
      <c r="K390" s="190">
        <v>60</v>
      </c>
      <c r="L390" s="191">
        <v>175</v>
      </c>
      <c r="M390" s="189">
        <v>387</v>
      </c>
      <c r="N390" s="194">
        <v>556</v>
      </c>
      <c r="O390" s="207">
        <v>625</v>
      </c>
      <c r="P390" s="189">
        <v>388</v>
      </c>
      <c r="Q390" s="190">
        <v>223</v>
      </c>
      <c r="R390" s="191">
        <v>508</v>
      </c>
      <c r="S390" s="192">
        <v>357</v>
      </c>
      <c r="T390" s="198">
        <v>33</v>
      </c>
      <c r="U390" s="189">
        <v>47</v>
      </c>
      <c r="V390" s="191">
        <v>277</v>
      </c>
      <c r="W390" s="208">
        <v>558</v>
      </c>
      <c r="X390" s="189">
        <v>233</v>
      </c>
      <c r="Y390" s="193">
        <v>121</v>
      </c>
      <c r="Z390" s="191">
        <v>752</v>
      </c>
      <c r="AA390" s="189">
        <v>1127</v>
      </c>
      <c r="AB390" s="172">
        <f t="shared" si="6385"/>
        <v>5098</v>
      </c>
      <c r="AC390" s="173">
        <f t="shared" si="6386"/>
        <v>5425</v>
      </c>
      <c r="AE390" s="277" t="str">
        <f>$AE$18</f>
        <v>18:00 - 18:59</v>
      </c>
      <c r="AF390" s="126">
        <f t="shared" si="6577"/>
        <v>570</v>
      </c>
      <c r="AG390" s="190">
        <f t="shared" si="6577"/>
        <v>509</v>
      </c>
      <c r="AH390" s="191">
        <f t="shared" si="6577"/>
        <v>110</v>
      </c>
      <c r="AI390" s="192">
        <f t="shared" si="6577"/>
        <v>171</v>
      </c>
      <c r="AJ390" s="278">
        <f t="shared" si="6577"/>
        <v>426</v>
      </c>
      <c r="AK390" s="193">
        <f t="shared" si="6577"/>
        <v>351</v>
      </c>
      <c r="AL390" s="191">
        <f t="shared" si="6577"/>
        <v>598</v>
      </c>
      <c r="AM390" s="192">
        <f t="shared" si="6577"/>
        <v>525</v>
      </c>
      <c r="AN390" s="278">
        <f t="shared" si="6577"/>
        <v>99</v>
      </c>
      <c r="AO390" s="193">
        <f t="shared" si="6577"/>
        <v>49</v>
      </c>
      <c r="AP390" s="191">
        <f t="shared" si="6578"/>
        <v>460</v>
      </c>
      <c r="AQ390" s="278">
        <f t="shared" si="6578"/>
        <v>350</v>
      </c>
      <c r="AR390" s="194">
        <f t="shared" si="6578"/>
        <v>528</v>
      </c>
      <c r="AS390" s="195">
        <f t="shared" si="6578"/>
        <v>848</v>
      </c>
      <c r="AT390" s="278">
        <f t="shared" si="6578"/>
        <v>0</v>
      </c>
      <c r="AU390" s="193">
        <f t="shared" si="6578"/>
        <v>0</v>
      </c>
      <c r="AV390" s="191">
        <f t="shared" si="6578"/>
        <v>0</v>
      </c>
      <c r="AW390" s="192">
        <f t="shared" si="6578"/>
        <v>0</v>
      </c>
      <c r="AX390" s="278">
        <f t="shared" si="6578"/>
        <v>0</v>
      </c>
      <c r="AY390" s="193">
        <f t="shared" si="6578"/>
        <v>0</v>
      </c>
      <c r="AZ390" s="191">
        <f t="shared" si="6578"/>
        <v>0</v>
      </c>
      <c r="BA390" s="192">
        <f t="shared" si="6578"/>
        <v>0</v>
      </c>
      <c r="BB390" s="278">
        <f t="shared" si="6578"/>
        <v>0</v>
      </c>
      <c r="BC390" s="193">
        <f t="shared" si="6578"/>
        <v>0</v>
      </c>
      <c r="BD390" s="191">
        <f t="shared" si="6578"/>
        <v>0</v>
      </c>
      <c r="BE390" s="278">
        <f t="shared" si="6578"/>
        <v>0</v>
      </c>
      <c r="BF390" s="172">
        <f>SUM(AF390,AH390,AJ390,AL390,AN390,AP390,AR390,AT390,AV390,AX390,AZ390,BB390,BD390)</f>
        <v>2791</v>
      </c>
      <c r="BG390" s="173">
        <f>SUM(AG390,AI390,AK390,AM390,AO390,AQ390,AS390,AU390,AW390,AY390,BA390,BC390,BE390)</f>
        <v>2803</v>
      </c>
      <c r="BI390" s="137" t="s">
        <v>25</v>
      </c>
      <c r="BJ390" s="129">
        <f>B390/B405</f>
        <v>5.8537164568985986E-2</v>
      </c>
      <c r="BK390" s="130">
        <f t="shared" ref="BK390" si="6606">C390/C405</f>
        <v>9.4603672189879084E-2</v>
      </c>
      <c r="BL390" s="131">
        <f t="shared" ref="BL390" si="6607">D390/D405</f>
        <v>7.4717636837532575E-2</v>
      </c>
      <c r="BM390" s="132">
        <f t="shared" ref="BM390" si="6608">E390/E405</f>
        <v>6.4943671305500328E-2</v>
      </c>
      <c r="BN390" s="129">
        <f t="shared" ref="BN390" si="6609">F390/F405</f>
        <v>6.7165798611111105E-2</v>
      </c>
      <c r="BO390" s="130">
        <f t="shared" ref="BO390" si="6610">G390/G405</f>
        <v>4.5724258289703314E-2</v>
      </c>
      <c r="BP390" s="131">
        <f t="shared" ref="BP390" si="6611">H390/H405</f>
        <v>7.1990106881017576E-2</v>
      </c>
      <c r="BQ390" s="132">
        <f t="shared" ref="BQ390" si="6612">I390/I405</f>
        <v>6.2506331678654645E-2</v>
      </c>
      <c r="BR390" s="129">
        <f t="shared" ref="BR390" si="6613">J390/J405</f>
        <v>5.4378531073446326E-2</v>
      </c>
      <c r="BS390" s="130">
        <f t="shared" ref="BS390" si="6614">K390/K405</f>
        <v>4.1811846689895474E-2</v>
      </c>
      <c r="BT390" s="131">
        <f t="shared" ref="BT390" si="6615">L390/L405</f>
        <v>3.7585910652920961E-2</v>
      </c>
      <c r="BU390" s="129">
        <f t="shared" ref="BU390" si="6616">M390/M405</f>
        <v>6.5905994550408714E-2</v>
      </c>
      <c r="BV390" s="133">
        <f t="shared" ref="BV390" si="6617">N390/N405</f>
        <v>5.7485525227460713E-2</v>
      </c>
      <c r="BW390" s="134">
        <f t="shared" ref="BW390" si="6618">O390/O405</f>
        <v>5.5324422413030011E-2</v>
      </c>
      <c r="BX390" s="129">
        <f t="shared" ref="BX390" si="6619">P390/P405</f>
        <v>0.10671067106710672</v>
      </c>
      <c r="BY390" s="130">
        <f t="shared" ref="BY390" si="6620">Q390/Q405</f>
        <v>6.9168734491315137E-2</v>
      </c>
      <c r="BZ390" s="131">
        <f t="shared" ref="BZ390" si="6621">R390/R405</f>
        <v>9.5434905128686826E-2</v>
      </c>
      <c r="CA390" s="132">
        <f t="shared" ref="CA390" si="6622">S390/S405</f>
        <v>7.7591827863507934E-2</v>
      </c>
      <c r="CB390" s="129">
        <f t="shared" ref="CB390" si="6623">T390/T405</f>
        <v>7.7283372365339581E-2</v>
      </c>
      <c r="CC390" s="130">
        <f t="shared" ref="CC390" si="6624">U390/U405</f>
        <v>8.3629893238434158E-2</v>
      </c>
      <c r="CD390" s="131">
        <f t="shared" ref="CD390" si="6625">V390/V405</f>
        <v>6.9597989949748737E-2</v>
      </c>
      <c r="CE390" s="132">
        <f t="shared" ref="CE390" si="6626">W390/W405</f>
        <v>0.11772151898734177</v>
      </c>
      <c r="CF390" s="129">
        <f t="shared" ref="CF390" si="6627">X390/X405</f>
        <v>8.720059880239521E-2</v>
      </c>
      <c r="CG390" s="130">
        <f t="shared" ref="CG390" si="6628">Y390/Y405</f>
        <v>7.2281959378733579E-2</v>
      </c>
      <c r="CH390" s="131">
        <f t="shared" ref="CH390" si="6629">Z390/Z405</f>
        <v>0.11026392961876832</v>
      </c>
      <c r="CI390" s="129">
        <f t="shared" ref="CI390" si="6630">AA390/AA405</f>
        <v>0.13167426101180044</v>
      </c>
      <c r="CJ390" s="135">
        <f t="shared" ref="CJ390" si="6631">AB390/AB405</f>
        <v>7.2971386857134682E-2</v>
      </c>
      <c r="CK390" s="136">
        <f t="shared" ref="CK390" si="6632">AC390/AC405</f>
        <v>7.8040710637991798E-2</v>
      </c>
    </row>
    <row r="391" spans="1:89" ht="14" thickBot="1" x14ac:dyDescent="0.2">
      <c r="A391" s="146" t="s">
        <v>26</v>
      </c>
      <c r="B391" s="203">
        <v>515</v>
      </c>
      <c r="C391" s="197">
        <v>630</v>
      </c>
      <c r="D391" s="198">
        <v>170</v>
      </c>
      <c r="E391" s="199">
        <v>216</v>
      </c>
      <c r="F391" s="196">
        <v>434</v>
      </c>
      <c r="G391" s="200">
        <v>263</v>
      </c>
      <c r="H391" s="198">
        <v>763</v>
      </c>
      <c r="I391" s="199">
        <v>715</v>
      </c>
      <c r="J391" s="196">
        <v>83</v>
      </c>
      <c r="K391" s="197">
        <v>87</v>
      </c>
      <c r="L391" s="198">
        <v>169</v>
      </c>
      <c r="M391" s="196">
        <v>293</v>
      </c>
      <c r="N391" s="201">
        <v>535</v>
      </c>
      <c r="O391" s="204">
        <v>578</v>
      </c>
      <c r="P391" s="196">
        <v>384</v>
      </c>
      <c r="Q391" s="197">
        <v>248</v>
      </c>
      <c r="R391" s="198">
        <v>495</v>
      </c>
      <c r="S391" s="199">
        <v>416</v>
      </c>
      <c r="T391" s="196">
        <v>33</v>
      </c>
      <c r="U391" s="200">
        <v>31</v>
      </c>
      <c r="V391" s="198">
        <v>329</v>
      </c>
      <c r="W391" s="205">
        <v>511</v>
      </c>
      <c r="X391" s="196">
        <v>238</v>
      </c>
      <c r="Y391" s="200">
        <v>150</v>
      </c>
      <c r="Z391" s="198">
        <v>762</v>
      </c>
      <c r="AA391" s="196">
        <v>949</v>
      </c>
      <c r="AB391" s="172">
        <f t="shared" si="6385"/>
        <v>4910</v>
      </c>
      <c r="AC391" s="173">
        <f t="shared" si="6386"/>
        <v>5087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6.114937069579672E-2</v>
      </c>
      <c r="BK391" s="130">
        <f t="shared" ref="BK391" si="6633">C391/C405</f>
        <v>7.0532915360501561E-2</v>
      </c>
      <c r="BL391" s="131">
        <f t="shared" ref="BL391" si="6634">D391/D405</f>
        <v>7.3848827106863593E-2</v>
      </c>
      <c r="BM391" s="132">
        <f t="shared" ref="BM391" si="6635">E391/E405</f>
        <v>7.1570576540755465E-2</v>
      </c>
      <c r="BN391" s="129">
        <f t="shared" ref="BN391" si="6636">F391/F405</f>
        <v>4.7092013888888888E-2</v>
      </c>
      <c r="BO391" s="130">
        <f t="shared" ref="BO391" si="6637">G391/G405</f>
        <v>4.5898778359511345E-2</v>
      </c>
      <c r="BP391" s="131">
        <f t="shared" ref="BP391" si="6638">H391/H405</f>
        <v>6.7396873067750204E-2</v>
      </c>
      <c r="BQ391" s="132">
        <f t="shared" ref="BQ391" si="6639">I391/I405</f>
        <v>7.2434403809137876E-2</v>
      </c>
      <c r="BR391" s="129">
        <f t="shared" ref="BR391" si="6640">J391/J405</f>
        <v>5.8615819209039549E-2</v>
      </c>
      <c r="BS391" s="130">
        <f t="shared" ref="BS391" si="6641">K391/K405</f>
        <v>6.0627177700348429E-2</v>
      </c>
      <c r="BT391" s="131">
        <f t="shared" ref="BT391" si="6642">L391/L405</f>
        <v>3.6297250859106532E-2</v>
      </c>
      <c r="BU391" s="129">
        <f t="shared" ref="BU391" si="6643">M391/M405</f>
        <v>4.989782016348774E-2</v>
      </c>
      <c r="BV391" s="133">
        <f t="shared" ref="BV391" si="6644">N391/N405</f>
        <v>5.5314309346567413E-2</v>
      </c>
      <c r="BW391" s="134">
        <f t="shared" ref="BW391" si="6645">O391/O405</f>
        <v>5.1164025847570155E-2</v>
      </c>
      <c r="BX391" s="129">
        <f t="shared" ref="BX391" si="6646">P391/P405</f>
        <v>0.10561056105610561</v>
      </c>
      <c r="BY391" s="130">
        <f t="shared" ref="BY391" si="6647">Q391/Q405</f>
        <v>7.6923076923076927E-2</v>
      </c>
      <c r="BZ391" s="131">
        <f t="shared" ref="BZ391" si="6648">R391/R405</f>
        <v>9.2992673304527526E-2</v>
      </c>
      <c r="CA391" s="132">
        <f t="shared" ref="CA391" si="6649">S391/S405</f>
        <v>9.0415127146272548E-2</v>
      </c>
      <c r="CB391" s="129">
        <f t="shared" ref="CB391" si="6650">T391/T405</f>
        <v>7.7283372365339581E-2</v>
      </c>
      <c r="CC391" s="130">
        <f t="shared" ref="CC391" si="6651">U391/U405</f>
        <v>5.5160142348754451E-2</v>
      </c>
      <c r="CD391" s="131">
        <f t="shared" ref="CD391" si="6652">V391/V405</f>
        <v>8.2663316582914578E-2</v>
      </c>
      <c r="CE391" s="132">
        <f t="shared" ref="CE391" si="6653">W391/W405</f>
        <v>0.10780590717299578</v>
      </c>
      <c r="CF391" s="129">
        <f t="shared" ref="CF391" si="6654">X391/X405</f>
        <v>8.9071856287425144E-2</v>
      </c>
      <c r="CG391" s="130">
        <f t="shared" ref="CG391" si="6655">Y391/Y405</f>
        <v>8.9605734767025089E-2</v>
      </c>
      <c r="CH391" s="131">
        <f t="shared" ref="CH391" si="6656">Z391/Z405</f>
        <v>0.11173020527859237</v>
      </c>
      <c r="CI391" s="129">
        <f t="shared" ref="CI391" si="6657">AA391/AA405</f>
        <v>0.11087743895314874</v>
      </c>
      <c r="CJ391" s="135">
        <f t="shared" ref="CJ391" si="6658">AB391/AB405</f>
        <v>7.0280405937334492E-2</v>
      </c>
      <c r="CK391" s="136">
        <f t="shared" ref="CK391" si="6659">AC391/AC405</f>
        <v>7.3178450694094802E-2</v>
      </c>
    </row>
    <row r="392" spans="1:89" ht="15" thickTop="1" thickBot="1" x14ac:dyDescent="0.2">
      <c r="A392" s="137" t="s">
        <v>27</v>
      </c>
      <c r="B392" s="206">
        <v>262</v>
      </c>
      <c r="C392" s="190">
        <v>299</v>
      </c>
      <c r="D392" s="191">
        <v>139</v>
      </c>
      <c r="E392" s="192">
        <v>151</v>
      </c>
      <c r="F392" s="189">
        <v>368</v>
      </c>
      <c r="G392" s="193">
        <v>182</v>
      </c>
      <c r="H392" s="191">
        <v>348</v>
      </c>
      <c r="I392" s="192">
        <v>293</v>
      </c>
      <c r="J392" s="189">
        <v>32</v>
      </c>
      <c r="K392" s="190">
        <v>78</v>
      </c>
      <c r="L392" s="191">
        <v>145</v>
      </c>
      <c r="M392" s="189">
        <v>237</v>
      </c>
      <c r="N392" s="194">
        <v>349</v>
      </c>
      <c r="O392" s="207">
        <v>247</v>
      </c>
      <c r="P392" s="189">
        <v>70</v>
      </c>
      <c r="Q392" s="190">
        <v>94</v>
      </c>
      <c r="R392" s="191">
        <v>47</v>
      </c>
      <c r="S392" s="192">
        <v>95</v>
      </c>
      <c r="T392" s="189">
        <v>13</v>
      </c>
      <c r="U392" s="193">
        <v>39</v>
      </c>
      <c r="V392" s="191">
        <v>97</v>
      </c>
      <c r="W392" s="208">
        <v>91</v>
      </c>
      <c r="X392" s="189">
        <v>31</v>
      </c>
      <c r="Y392" s="193">
        <v>59</v>
      </c>
      <c r="Z392" s="191">
        <v>62</v>
      </c>
      <c r="AA392" s="189">
        <v>121</v>
      </c>
      <c r="AB392" s="172">
        <f t="shared" si="6385"/>
        <v>1963</v>
      </c>
      <c r="AC392" s="173">
        <f t="shared" si="6386"/>
        <v>1986</v>
      </c>
      <c r="AE392" s="269" t="s">
        <v>13</v>
      </c>
      <c r="AF392" s="20">
        <f t="shared" ref="AF392:BG392" si="6660">SUM(AF389:AF391)</f>
        <v>1074</v>
      </c>
      <c r="AG392" s="21">
        <f t="shared" si="6660"/>
        <v>952</v>
      </c>
      <c r="AH392" s="20">
        <f t="shared" si="6660"/>
        <v>223</v>
      </c>
      <c r="AI392" s="21">
        <f t="shared" si="6660"/>
        <v>338</v>
      </c>
      <c r="AJ392" s="20">
        <f t="shared" si="6660"/>
        <v>964</v>
      </c>
      <c r="AK392" s="21">
        <f t="shared" si="6660"/>
        <v>645</v>
      </c>
      <c r="AL392" s="20">
        <f t="shared" si="6660"/>
        <v>1270</v>
      </c>
      <c r="AM392" s="21">
        <f t="shared" si="6660"/>
        <v>965</v>
      </c>
      <c r="AN392" s="20">
        <f t="shared" si="6660"/>
        <v>172</v>
      </c>
      <c r="AO392" s="21">
        <f t="shared" si="6660"/>
        <v>111</v>
      </c>
      <c r="AP392" s="20">
        <f t="shared" si="6660"/>
        <v>791</v>
      </c>
      <c r="AQ392" s="21">
        <f t="shared" si="6660"/>
        <v>767</v>
      </c>
      <c r="AR392" s="20">
        <f t="shared" si="6660"/>
        <v>1050</v>
      </c>
      <c r="AS392" s="21">
        <f t="shared" si="6660"/>
        <v>1691</v>
      </c>
      <c r="AT392" s="20">
        <f t="shared" si="6660"/>
        <v>0</v>
      </c>
      <c r="AU392" s="21">
        <f t="shared" si="6660"/>
        <v>0</v>
      </c>
      <c r="AV392" s="20">
        <f t="shared" si="6660"/>
        <v>0</v>
      </c>
      <c r="AW392" s="21">
        <f t="shared" si="6660"/>
        <v>0</v>
      </c>
      <c r="AX392" s="20">
        <f t="shared" si="6660"/>
        <v>0</v>
      </c>
      <c r="AY392" s="21">
        <f t="shared" si="6660"/>
        <v>0</v>
      </c>
      <c r="AZ392" s="20">
        <f t="shared" si="6660"/>
        <v>0</v>
      </c>
      <c r="BA392" s="21">
        <f t="shared" si="6660"/>
        <v>0</v>
      </c>
      <c r="BB392" s="20">
        <f t="shared" si="6660"/>
        <v>0</v>
      </c>
      <c r="BC392" s="21">
        <f t="shared" si="6660"/>
        <v>0</v>
      </c>
      <c r="BD392" s="20">
        <f t="shared" si="6660"/>
        <v>0</v>
      </c>
      <c r="BE392" s="21">
        <f t="shared" si="6660"/>
        <v>0</v>
      </c>
      <c r="BF392" s="174">
        <f t="shared" si="6660"/>
        <v>5544</v>
      </c>
      <c r="BG392" s="175">
        <f t="shared" si="6660"/>
        <v>5469</v>
      </c>
      <c r="BI392" s="137" t="s">
        <v>27</v>
      </c>
      <c r="BJ392" s="129">
        <f>B392/B405</f>
        <v>3.1109000237473285E-2</v>
      </c>
      <c r="BK392" s="130">
        <f t="shared" ref="BK392" si="6661">C392/C405</f>
        <v>3.347514554411106E-2</v>
      </c>
      <c r="BL392" s="131">
        <f t="shared" ref="BL392" si="6662">D392/D405</f>
        <v>6.0382276281494354E-2</v>
      </c>
      <c r="BM392" s="132">
        <f t="shared" ref="BM392" si="6663">E392/E405</f>
        <v>5.0033134526176276E-2</v>
      </c>
      <c r="BN392" s="129">
        <f t="shared" ref="BN392" si="6664">F392/F405</f>
        <v>3.9930555555555552E-2</v>
      </c>
      <c r="BO392" s="130">
        <f t="shared" ref="BO392" si="6665">G392/G405</f>
        <v>3.1762652705061081E-2</v>
      </c>
      <c r="BP392" s="131">
        <f t="shared" ref="BP392" si="6666">H392/H405</f>
        <v>3.0739333981097076E-2</v>
      </c>
      <c r="BQ392" s="132">
        <f t="shared" ref="BQ392" si="6667">I392/I405</f>
        <v>2.9682909532975383E-2</v>
      </c>
      <c r="BR392" s="129">
        <f t="shared" ref="BR392" si="6668">J392/J405</f>
        <v>2.2598870056497175E-2</v>
      </c>
      <c r="BS392" s="130">
        <f t="shared" ref="BS392" si="6669">K392/K405</f>
        <v>5.4355400696864113E-2</v>
      </c>
      <c r="BT392" s="131">
        <f t="shared" ref="BT392" si="6670">L392/L405</f>
        <v>3.1142611683848798E-2</v>
      </c>
      <c r="BU392" s="129">
        <f t="shared" ref="BU392" si="6671">M392/M405</f>
        <v>4.0361035422343323E-2</v>
      </c>
      <c r="BV392" s="133">
        <f t="shared" ref="BV392" si="6672">N392/N405</f>
        <v>3.6083540115798181E-2</v>
      </c>
      <c r="BW392" s="134">
        <f t="shared" ref="BW392" si="6673">O392/O405</f>
        <v>2.1864211737629459E-2</v>
      </c>
      <c r="BX392" s="129">
        <f t="shared" ref="BX392" si="6674">P392/P405</f>
        <v>1.9251925192519254E-2</v>
      </c>
      <c r="BY392" s="130">
        <f t="shared" ref="BY392" si="6675">Q392/Q405</f>
        <v>2.9156327543424319E-2</v>
      </c>
      <c r="BZ392" s="131">
        <f t="shared" ref="BZ392" si="6676">R392/R405</f>
        <v>8.8296073642682698E-3</v>
      </c>
      <c r="CA392" s="132">
        <f t="shared" ref="CA392" si="6677">S392/S405</f>
        <v>2.0647685285807432E-2</v>
      </c>
      <c r="CB392" s="129">
        <f t="shared" ref="CB392" si="6678">T392/T405</f>
        <v>3.0444964871194378E-2</v>
      </c>
      <c r="CC392" s="130">
        <f t="shared" ref="CC392" si="6679">U392/U405</f>
        <v>6.9395017793594305E-2</v>
      </c>
      <c r="CD392" s="131">
        <f t="shared" ref="CD392" si="6680">V392/V405</f>
        <v>2.4371859296482411E-2</v>
      </c>
      <c r="CE392" s="132">
        <f t="shared" ref="CE392" si="6681">W392/W405</f>
        <v>1.9198312236286919E-2</v>
      </c>
      <c r="CF392" s="129">
        <f t="shared" ref="CF392" si="6682">X392/X405</f>
        <v>1.1601796407185628E-2</v>
      </c>
      <c r="CG392" s="130">
        <f t="shared" ref="CG392" si="6683">Y392/Y405</f>
        <v>3.5244922341696537E-2</v>
      </c>
      <c r="CH392" s="131">
        <f t="shared" ref="CH392" si="6684">Z392/Z405</f>
        <v>9.0909090909090905E-3</v>
      </c>
      <c r="CI392" s="129">
        <f t="shared" ref="CI392" si="6685">AA392/AA405</f>
        <v>1.4137165556723917E-2</v>
      </c>
      <c r="CJ392" s="135">
        <f t="shared" ref="CJ392" si="6686">AB392/AB405</f>
        <v>2.8097848646636989E-2</v>
      </c>
      <c r="CK392" s="136">
        <f t="shared" ref="CK392" si="6687">AC392/AC405</f>
        <v>2.8569373516507228E-2</v>
      </c>
    </row>
    <row r="393" spans="1:89" ht="14" thickTop="1" x14ac:dyDescent="0.15">
      <c r="A393" s="146" t="s">
        <v>28</v>
      </c>
      <c r="B393" s="203">
        <v>486</v>
      </c>
      <c r="C393" s="197">
        <v>570</v>
      </c>
      <c r="D393" s="198">
        <v>137</v>
      </c>
      <c r="E393" s="199">
        <v>136</v>
      </c>
      <c r="F393" s="196">
        <v>445</v>
      </c>
      <c r="G393" s="200">
        <v>288</v>
      </c>
      <c r="H393" s="198">
        <v>660</v>
      </c>
      <c r="I393" s="199">
        <v>497</v>
      </c>
      <c r="J393" s="196">
        <v>56</v>
      </c>
      <c r="K393" s="197">
        <v>58</v>
      </c>
      <c r="L393" s="198">
        <v>305</v>
      </c>
      <c r="M393" s="196">
        <v>431</v>
      </c>
      <c r="N393" s="201">
        <v>510</v>
      </c>
      <c r="O393" s="204">
        <v>950</v>
      </c>
      <c r="P393" s="196">
        <v>4</v>
      </c>
      <c r="Q393" s="197">
        <v>81</v>
      </c>
      <c r="R393" s="198">
        <v>9</v>
      </c>
      <c r="S393" s="199">
        <v>78</v>
      </c>
      <c r="T393" s="196">
        <v>0</v>
      </c>
      <c r="U393" s="200">
        <v>0</v>
      </c>
      <c r="V393" s="198">
        <v>0</v>
      </c>
      <c r="W393" s="205">
        <v>0</v>
      </c>
      <c r="X393" s="196">
        <v>0</v>
      </c>
      <c r="Y393" s="200">
        <v>0</v>
      </c>
      <c r="Z393" s="198">
        <v>1</v>
      </c>
      <c r="AA393" s="196">
        <v>40</v>
      </c>
      <c r="AB393" s="172">
        <f t="shared" si="6385"/>
        <v>2613</v>
      </c>
      <c r="AC393" s="173">
        <f t="shared" si="6386"/>
        <v>3129</v>
      </c>
      <c r="BI393" s="146" t="s">
        <v>28</v>
      </c>
      <c r="BJ393" s="129">
        <f>B393/B405</f>
        <v>5.7706008074091666E-2</v>
      </c>
      <c r="BK393" s="130">
        <f t="shared" ref="BK393" si="6688">C393/C405</f>
        <v>6.3815494849977603E-2</v>
      </c>
      <c r="BL393" s="131">
        <f t="shared" ref="BL393" si="6689">D393/D405</f>
        <v>5.9513466550825372E-2</v>
      </c>
      <c r="BM393" s="132">
        <f t="shared" ref="BM393" si="6690">E393/E405</f>
        <v>4.5062955599734923E-2</v>
      </c>
      <c r="BN393" s="129">
        <f t="shared" ref="BN393" si="6691">F393/F405</f>
        <v>4.8285590277777776E-2</v>
      </c>
      <c r="BO393" s="130">
        <f t="shared" ref="BO393" si="6692">G393/G405</f>
        <v>5.0261780104712044E-2</v>
      </c>
      <c r="BP393" s="131">
        <f t="shared" ref="BP393" si="6693">H393/H405</f>
        <v>5.8298736860701354E-2</v>
      </c>
      <c r="BQ393" s="132">
        <f t="shared" ref="BQ393" si="6694">I393/I405</f>
        <v>5.0349508661736403E-2</v>
      </c>
      <c r="BR393" s="129">
        <f t="shared" ref="BR393" si="6695">J393/J405</f>
        <v>3.954802259887006E-2</v>
      </c>
      <c r="BS393" s="130">
        <f t="shared" ref="BS393" si="6696">K393/K405</f>
        <v>4.0418118466898953E-2</v>
      </c>
      <c r="BT393" s="131">
        <f t="shared" ref="BT393" si="6697">L393/L405</f>
        <v>6.550687285223368E-2</v>
      </c>
      <c r="BU393" s="129">
        <f t="shared" ref="BU393" si="6698">M393/M405</f>
        <v>7.3399182561307896E-2</v>
      </c>
      <c r="BV393" s="133">
        <f t="shared" ref="BV393" si="6699">N393/N405</f>
        <v>5.2729528535980147E-2</v>
      </c>
      <c r="BW393" s="134">
        <f t="shared" ref="BW393" si="6700">O393/O405</f>
        <v>8.4093122067805615E-2</v>
      </c>
      <c r="BX393" s="129">
        <f t="shared" ref="BX393" si="6701">P393/P405</f>
        <v>1.1001100110011001E-3</v>
      </c>
      <c r="BY393" s="130">
        <f t="shared" ref="BY393" si="6702">Q393/Q405</f>
        <v>2.512406947890819E-2</v>
      </c>
      <c r="BZ393" s="131">
        <f t="shared" ref="BZ393" si="6703">R393/R405</f>
        <v>1.6907758782641368E-3</v>
      </c>
      <c r="CA393" s="132">
        <f t="shared" ref="CA393" si="6704">S393/S405</f>
        <v>1.6952836339926104E-2</v>
      </c>
      <c r="CB393" s="129">
        <f t="shared" ref="CB393" si="6705">T393/T405</f>
        <v>0</v>
      </c>
      <c r="CC393" s="130">
        <f t="shared" ref="CC393" si="6706">U393/U405</f>
        <v>0</v>
      </c>
      <c r="CD393" s="131">
        <f t="shared" ref="CD393" si="6707">V393/V405</f>
        <v>0</v>
      </c>
      <c r="CE393" s="132">
        <f t="shared" ref="CE393" si="6708">W393/W405</f>
        <v>0</v>
      </c>
      <c r="CF393" s="129">
        <f t="shared" ref="CF393" si="6709">X393/X405</f>
        <v>0</v>
      </c>
      <c r="CG393" s="130">
        <f t="shared" ref="CG393" si="6710">Y393/Y405</f>
        <v>0</v>
      </c>
      <c r="CH393" s="131">
        <f t="shared" ref="CH393" si="6711">Z393/Z405</f>
        <v>1.4662756598240469E-4</v>
      </c>
      <c r="CI393" s="129">
        <f t="shared" ref="CI393" si="6712">AA393/AA405</f>
        <v>4.6734431592475754E-3</v>
      </c>
      <c r="CJ393" s="135">
        <f t="shared" ref="CJ393" si="6713">AB393/AB405</f>
        <v>3.7401772039563144E-2</v>
      </c>
      <c r="CK393" s="136">
        <f t="shared" ref="CK393" si="6714">AC393/AC405</f>
        <v>4.5011867942170755E-2</v>
      </c>
    </row>
    <row r="394" spans="1:89" x14ac:dyDescent="0.15">
      <c r="A394" s="137" t="s">
        <v>29</v>
      </c>
      <c r="B394" s="206">
        <v>494</v>
      </c>
      <c r="C394" s="190">
        <v>521</v>
      </c>
      <c r="D394" s="191">
        <v>143</v>
      </c>
      <c r="E394" s="192">
        <v>156</v>
      </c>
      <c r="F394" s="189">
        <v>441</v>
      </c>
      <c r="G394" s="193">
        <v>304</v>
      </c>
      <c r="H394" s="191">
        <v>677</v>
      </c>
      <c r="I394" s="192">
        <v>478</v>
      </c>
      <c r="J394" s="189">
        <v>67</v>
      </c>
      <c r="K394" s="190">
        <v>49</v>
      </c>
      <c r="L394" s="191">
        <v>336</v>
      </c>
      <c r="M394" s="189">
        <v>440</v>
      </c>
      <c r="N394" s="194">
        <v>545</v>
      </c>
      <c r="O394" s="207">
        <v>799</v>
      </c>
      <c r="P394" s="189">
        <v>0</v>
      </c>
      <c r="Q394" s="190">
        <v>0</v>
      </c>
      <c r="R394" s="191">
        <v>0</v>
      </c>
      <c r="S394" s="192">
        <v>0</v>
      </c>
      <c r="T394" s="189">
        <v>0</v>
      </c>
      <c r="U394" s="193">
        <v>0</v>
      </c>
      <c r="V394" s="191">
        <v>0</v>
      </c>
      <c r="W394" s="208">
        <v>0</v>
      </c>
      <c r="X394" s="189">
        <v>0</v>
      </c>
      <c r="Y394" s="193">
        <v>0</v>
      </c>
      <c r="Z394" s="191">
        <v>0</v>
      </c>
      <c r="AA394" s="189">
        <v>0</v>
      </c>
      <c r="AB394" s="172">
        <f t="shared" si="6385"/>
        <v>2703</v>
      </c>
      <c r="AC394" s="173">
        <f t="shared" si="6386"/>
        <v>2747</v>
      </c>
      <c r="BI394" s="137" t="s">
        <v>29</v>
      </c>
      <c r="BJ394" s="129">
        <f>B394/B405</f>
        <v>5.8655901211113748E-2</v>
      </c>
      <c r="BK394" s="130">
        <f t="shared" ref="BK394" si="6715">C394/C405</f>
        <v>5.8329601433049709E-2</v>
      </c>
      <c r="BL394" s="131">
        <f t="shared" ref="BL394" si="6716">D394/D405</f>
        <v>6.2119895742832318E-2</v>
      </c>
      <c r="BM394" s="132">
        <f t="shared" ref="BM394" si="6717">E394/E405</f>
        <v>5.168986083499006E-2</v>
      </c>
      <c r="BN394" s="129">
        <f t="shared" ref="BN394" si="6718">F394/F405</f>
        <v>4.78515625E-2</v>
      </c>
      <c r="BO394" s="130">
        <f t="shared" ref="BO394" si="6719">G394/G405</f>
        <v>5.305410122164049E-2</v>
      </c>
      <c r="BP394" s="131">
        <f t="shared" ref="BP394" si="6720">H394/H405</f>
        <v>5.9800370991961838E-2</v>
      </c>
      <c r="BQ394" s="132">
        <f t="shared" ref="BQ394" si="6721">I394/I405</f>
        <v>4.8424678350724344E-2</v>
      </c>
      <c r="BR394" s="129">
        <f t="shared" ref="BR394" si="6722">J394/J405</f>
        <v>4.7316384180790962E-2</v>
      </c>
      <c r="BS394" s="130">
        <f t="shared" ref="BS394" si="6723">K394/K405</f>
        <v>3.4146341463414637E-2</v>
      </c>
      <c r="BT394" s="131">
        <f t="shared" ref="BT394" si="6724">L394/L405</f>
        <v>7.2164948453608241E-2</v>
      </c>
      <c r="BU394" s="129">
        <f t="shared" ref="BU394" si="6725">M394/M405</f>
        <v>7.4931880108991822E-2</v>
      </c>
      <c r="BV394" s="133">
        <f t="shared" ref="BV394" si="6726">N394/N405</f>
        <v>5.6348221670802313E-2</v>
      </c>
      <c r="BW394" s="134">
        <f t="shared" ref="BW394" si="6727">O394/O405</f>
        <v>7.0726741612817556E-2</v>
      </c>
      <c r="BX394" s="129">
        <f t="shared" ref="BX394" si="6728">P394/P405</f>
        <v>0</v>
      </c>
      <c r="BY394" s="130">
        <f t="shared" ref="BY394" si="6729">Q394/Q405</f>
        <v>0</v>
      </c>
      <c r="BZ394" s="131">
        <f t="shared" ref="BZ394" si="6730">R394/R405</f>
        <v>0</v>
      </c>
      <c r="CA394" s="132">
        <f t="shared" ref="CA394" si="6731">S394/S405</f>
        <v>0</v>
      </c>
      <c r="CB394" s="129">
        <f t="shared" ref="CB394" si="6732">T394/T405</f>
        <v>0</v>
      </c>
      <c r="CC394" s="130">
        <f t="shared" ref="CC394" si="6733">U394/U405</f>
        <v>0</v>
      </c>
      <c r="CD394" s="131">
        <f t="shared" ref="CD394" si="6734">V394/V405</f>
        <v>0</v>
      </c>
      <c r="CE394" s="132">
        <f t="shared" ref="CE394" si="6735">W394/W405</f>
        <v>0</v>
      </c>
      <c r="CF394" s="129">
        <f t="shared" ref="CF394" si="6736">X394/X405</f>
        <v>0</v>
      </c>
      <c r="CG394" s="130">
        <f t="shared" ref="CG394" si="6737">Y394/Y405</f>
        <v>0</v>
      </c>
      <c r="CH394" s="131">
        <f t="shared" ref="CH394" si="6738">Z394/Z405</f>
        <v>0</v>
      </c>
      <c r="CI394" s="129">
        <f t="shared" ref="CI394" si="6739">AA394/AA405</f>
        <v>0</v>
      </c>
      <c r="CJ394" s="135">
        <f t="shared" ref="CJ394" si="6740">AB394/AB405</f>
        <v>3.8690007586275998E-2</v>
      </c>
      <c r="CK394" s="136">
        <f t="shared" ref="CK394" si="6741">AC394/AC405</f>
        <v>3.951665108250018E-2</v>
      </c>
    </row>
    <row r="395" spans="1:89" x14ac:dyDescent="0.15">
      <c r="A395" s="146" t="s">
        <v>30</v>
      </c>
      <c r="B395" s="203">
        <v>504</v>
      </c>
      <c r="C395" s="197">
        <v>443</v>
      </c>
      <c r="D395" s="198">
        <v>113</v>
      </c>
      <c r="E395" s="199">
        <v>167</v>
      </c>
      <c r="F395" s="196">
        <v>538</v>
      </c>
      <c r="G395" s="200">
        <v>294</v>
      </c>
      <c r="H395" s="198">
        <v>672</v>
      </c>
      <c r="I395" s="199">
        <v>440</v>
      </c>
      <c r="J395" s="196">
        <v>73</v>
      </c>
      <c r="K395" s="197">
        <v>62</v>
      </c>
      <c r="L395" s="198">
        <v>331</v>
      </c>
      <c r="M395" s="196">
        <v>417</v>
      </c>
      <c r="N395" s="201">
        <v>522</v>
      </c>
      <c r="O395" s="204">
        <v>843</v>
      </c>
      <c r="P395" s="196">
        <v>0</v>
      </c>
      <c r="Q395" s="197">
        <v>0</v>
      </c>
      <c r="R395" s="198">
        <v>0</v>
      </c>
      <c r="S395" s="199">
        <v>0</v>
      </c>
      <c r="T395" s="196">
        <v>0</v>
      </c>
      <c r="U395" s="200">
        <v>0</v>
      </c>
      <c r="V395" s="198">
        <v>0</v>
      </c>
      <c r="W395" s="205">
        <v>0</v>
      </c>
      <c r="X395" s="196">
        <v>0</v>
      </c>
      <c r="Y395" s="200">
        <v>0</v>
      </c>
      <c r="Z395" s="198">
        <v>0</v>
      </c>
      <c r="AA395" s="196">
        <v>0</v>
      </c>
      <c r="AB395" s="172">
        <f t="shared" si="6385"/>
        <v>2753</v>
      </c>
      <c r="AC395" s="173">
        <f t="shared" si="6386"/>
        <v>2666</v>
      </c>
      <c r="BI395" s="146" t="s">
        <v>30</v>
      </c>
      <c r="BJ395" s="129">
        <f>B395/B405</f>
        <v>5.9843267632391353E-2</v>
      </c>
      <c r="BK395" s="130">
        <f t="shared" ref="BK395" si="6742">C395/C405</f>
        <v>4.9596954769368561E-2</v>
      </c>
      <c r="BL395" s="131">
        <f t="shared" ref="BL395" si="6743">D395/D405</f>
        <v>4.908774978279757E-2</v>
      </c>
      <c r="BM395" s="132">
        <f t="shared" ref="BM395" si="6744">E395/E405</f>
        <v>5.5334658714380383E-2</v>
      </c>
      <c r="BN395" s="129">
        <f t="shared" ref="BN395" si="6745">F395/F405</f>
        <v>5.8376736111111112E-2</v>
      </c>
      <c r="BO395" s="130">
        <f t="shared" ref="BO395" si="6746">G395/G405</f>
        <v>5.1308900523560207E-2</v>
      </c>
      <c r="BP395" s="131">
        <f t="shared" ref="BP395" si="6747">H395/H405</f>
        <v>5.9358713894532282E-2</v>
      </c>
      <c r="BQ395" s="132">
        <f t="shared" ref="BQ395" si="6748">I395/I405</f>
        <v>4.4575017728700234E-2</v>
      </c>
      <c r="BR395" s="129">
        <f t="shared" ref="BR395" si="6749">J395/J405</f>
        <v>5.1553672316384178E-2</v>
      </c>
      <c r="BS395" s="130">
        <f t="shared" ref="BS395" si="6750">K395/K405</f>
        <v>4.3205574912891988E-2</v>
      </c>
      <c r="BT395" s="131">
        <f t="shared" ref="BT395" si="6751">L395/L405</f>
        <v>7.1091065292096217E-2</v>
      </c>
      <c r="BU395" s="129">
        <f t="shared" ref="BU395" si="6752">M395/M405</f>
        <v>7.1014986376021799E-2</v>
      </c>
      <c r="BV395" s="133">
        <f t="shared" ref="BV395" si="6753">N395/N405</f>
        <v>5.3970223325062038E-2</v>
      </c>
      <c r="BW395" s="134">
        <f t="shared" ref="BW395" si="6754">O395/O405</f>
        <v>7.4621580950694877E-2</v>
      </c>
      <c r="BX395" s="129">
        <f t="shared" ref="BX395" si="6755">P395/P405</f>
        <v>0</v>
      </c>
      <c r="BY395" s="130">
        <f t="shared" ref="BY395" si="6756">Q395/Q405</f>
        <v>0</v>
      </c>
      <c r="BZ395" s="131">
        <f t="shared" ref="BZ395" si="6757">R395/R405</f>
        <v>0</v>
      </c>
      <c r="CA395" s="132">
        <f t="shared" ref="CA395" si="6758">S395/S405</f>
        <v>0</v>
      </c>
      <c r="CB395" s="129">
        <f t="shared" ref="CB395" si="6759">T395/T405</f>
        <v>0</v>
      </c>
      <c r="CC395" s="130">
        <f t="shared" ref="CC395" si="6760">U395/U405</f>
        <v>0</v>
      </c>
      <c r="CD395" s="131">
        <f t="shared" ref="CD395" si="6761">V395/V405</f>
        <v>0</v>
      </c>
      <c r="CE395" s="132">
        <f t="shared" ref="CE395" si="6762">W395/W405</f>
        <v>0</v>
      </c>
      <c r="CF395" s="129">
        <f t="shared" ref="CF395" si="6763">X395/X405</f>
        <v>0</v>
      </c>
      <c r="CG395" s="130">
        <f t="shared" ref="CG395" si="6764">Y395/Y405</f>
        <v>0</v>
      </c>
      <c r="CH395" s="131">
        <f t="shared" ref="CH395" si="6765">Z395/Z405</f>
        <v>0</v>
      </c>
      <c r="CI395" s="129">
        <f t="shared" ref="CI395" si="6766">AA395/AA405</f>
        <v>0</v>
      </c>
      <c r="CJ395" s="135">
        <f t="shared" ref="CJ395" si="6767">AB395/AB405</f>
        <v>3.9405694001116473E-2</v>
      </c>
      <c r="CK395" s="136">
        <f t="shared" ref="CK395" si="6768">AC395/AC405</f>
        <v>3.8351434942098826E-2</v>
      </c>
    </row>
    <row r="396" spans="1:89" x14ac:dyDescent="0.15">
      <c r="A396" s="137" t="s">
        <v>31</v>
      </c>
      <c r="B396" s="206">
        <v>570</v>
      </c>
      <c r="C396" s="190">
        <v>509</v>
      </c>
      <c r="D396" s="191">
        <v>110</v>
      </c>
      <c r="E396" s="192">
        <v>171</v>
      </c>
      <c r="F396" s="189">
        <v>426</v>
      </c>
      <c r="G396" s="193">
        <v>351</v>
      </c>
      <c r="H396" s="191">
        <v>598</v>
      </c>
      <c r="I396" s="192">
        <v>525</v>
      </c>
      <c r="J396" s="189">
        <v>99</v>
      </c>
      <c r="K396" s="190">
        <v>49</v>
      </c>
      <c r="L396" s="191">
        <v>460</v>
      </c>
      <c r="M396" s="189">
        <v>350</v>
      </c>
      <c r="N396" s="194">
        <v>528</v>
      </c>
      <c r="O396" s="207">
        <v>848</v>
      </c>
      <c r="P396" s="189">
        <v>0</v>
      </c>
      <c r="Q396" s="190">
        <v>0</v>
      </c>
      <c r="R396" s="191">
        <v>0</v>
      </c>
      <c r="S396" s="192">
        <v>0</v>
      </c>
      <c r="T396" s="189">
        <v>0</v>
      </c>
      <c r="U396" s="193">
        <v>0</v>
      </c>
      <c r="V396" s="191">
        <v>0</v>
      </c>
      <c r="W396" s="208">
        <v>0</v>
      </c>
      <c r="X396" s="189">
        <v>0</v>
      </c>
      <c r="Y396" s="193">
        <v>0</v>
      </c>
      <c r="Z396" s="191">
        <v>0</v>
      </c>
      <c r="AA396" s="189">
        <v>0</v>
      </c>
      <c r="AB396" s="172">
        <f t="shared" si="6385"/>
        <v>2791</v>
      </c>
      <c r="AC396" s="173">
        <f t="shared" si="6386"/>
        <v>2803</v>
      </c>
      <c r="BI396" s="137" t="s">
        <v>31</v>
      </c>
      <c r="BJ396" s="129">
        <f>B396/B405</f>
        <v>6.7679886012823556E-2</v>
      </c>
      <c r="BK396" s="130">
        <f t="shared" ref="BK396" si="6769">C396/C405</f>
        <v>5.698611733094492E-2</v>
      </c>
      <c r="BL396" s="131">
        <f t="shared" ref="BL396" si="6770">D396/D405</f>
        <v>4.778453518679409E-2</v>
      </c>
      <c r="BM396" s="132">
        <f t="shared" ref="BM396" si="6771">E396/E405</f>
        <v>5.6660039761431413E-2</v>
      </c>
      <c r="BN396" s="129">
        <f t="shared" ref="BN396" si="6772">F396/F405</f>
        <v>4.6223958333333336E-2</v>
      </c>
      <c r="BO396" s="130">
        <f t="shared" ref="BO396" si="6773">G396/G405</f>
        <v>6.1256544502617798E-2</v>
      </c>
      <c r="BP396" s="131">
        <f t="shared" ref="BP396" si="6774">H396/H405</f>
        <v>5.2822188852574864E-2</v>
      </c>
      <c r="BQ396" s="132">
        <f t="shared" ref="BQ396" si="6775">I396/I405</f>
        <v>5.3186100699017323E-2</v>
      </c>
      <c r="BR396" s="129">
        <f t="shared" ref="BR396" si="6776">J396/J405</f>
        <v>6.991525423728813E-2</v>
      </c>
      <c r="BS396" s="130">
        <f t="shared" ref="BS396" si="6777">K396/K405</f>
        <v>3.4146341463414637E-2</v>
      </c>
      <c r="BT396" s="131">
        <f t="shared" ref="BT396" si="6778">L396/L405</f>
        <v>9.8797250859106525E-2</v>
      </c>
      <c r="BU396" s="129">
        <f t="shared" ref="BU396" si="6779">M396/M405</f>
        <v>5.9604904632152587E-2</v>
      </c>
      <c r="BV396" s="133">
        <f t="shared" ref="BV396" si="6780">N396/N405</f>
        <v>5.4590570719602979E-2</v>
      </c>
      <c r="BW396" s="134">
        <f t="shared" ref="BW396" si="6781">O396/O405</f>
        <v>7.5064176329999122E-2</v>
      </c>
      <c r="BX396" s="129">
        <f t="shared" ref="BX396" si="6782">P396/P405</f>
        <v>0</v>
      </c>
      <c r="BY396" s="130">
        <f t="shared" ref="BY396" si="6783">Q396/Q405</f>
        <v>0</v>
      </c>
      <c r="BZ396" s="131">
        <f t="shared" ref="BZ396" si="6784">R396/R405</f>
        <v>0</v>
      </c>
      <c r="CA396" s="132">
        <f t="shared" ref="CA396" si="6785">S396/S405</f>
        <v>0</v>
      </c>
      <c r="CB396" s="129">
        <f t="shared" ref="CB396" si="6786">T396/T405</f>
        <v>0</v>
      </c>
      <c r="CC396" s="130">
        <f t="shared" ref="CC396" si="6787">U396/U405</f>
        <v>0</v>
      </c>
      <c r="CD396" s="131">
        <f t="shared" ref="CD396" si="6788">V396/V405</f>
        <v>0</v>
      </c>
      <c r="CE396" s="132">
        <f t="shared" ref="CE396" si="6789">W396/W405</f>
        <v>0</v>
      </c>
      <c r="CF396" s="129">
        <f t="shared" ref="CF396" si="6790">X396/X405</f>
        <v>0</v>
      </c>
      <c r="CG396" s="130">
        <f t="shared" ref="CG396" si="6791">Y396/Y405</f>
        <v>0</v>
      </c>
      <c r="CH396" s="131">
        <f t="shared" ref="CH396" si="6792">Z396/Z405</f>
        <v>0</v>
      </c>
      <c r="CI396" s="129">
        <f t="shared" ref="CI396" si="6793">AA396/AA405</f>
        <v>0</v>
      </c>
      <c r="CJ396" s="135">
        <f t="shared" ref="CJ396" si="6794">AB396/AB405</f>
        <v>3.9949615676395232E-2</v>
      </c>
      <c r="CK396" s="136">
        <f t="shared" ref="CK396" si="6795">AC396/AC405</f>
        <v>4.0322232611666543E-2</v>
      </c>
    </row>
    <row r="397" spans="1:89" x14ac:dyDescent="0.15">
      <c r="A397" s="146" t="s">
        <v>32</v>
      </c>
      <c r="B397" s="203">
        <v>820</v>
      </c>
      <c r="C397" s="197">
        <v>533</v>
      </c>
      <c r="D397" s="198">
        <v>108</v>
      </c>
      <c r="E397" s="199">
        <v>198</v>
      </c>
      <c r="F397" s="196">
        <v>372</v>
      </c>
      <c r="G397" s="200">
        <v>681</v>
      </c>
      <c r="H397" s="198">
        <v>723</v>
      </c>
      <c r="I397" s="199">
        <v>803</v>
      </c>
      <c r="J397" s="196">
        <v>196</v>
      </c>
      <c r="K397" s="197">
        <v>65</v>
      </c>
      <c r="L397" s="198">
        <v>656</v>
      </c>
      <c r="M397" s="196">
        <v>230</v>
      </c>
      <c r="N397" s="201">
        <v>767</v>
      </c>
      <c r="O397" s="204">
        <v>656</v>
      </c>
      <c r="P397" s="196">
        <v>200</v>
      </c>
      <c r="Q397" s="197">
        <v>279</v>
      </c>
      <c r="R397" s="198">
        <v>328</v>
      </c>
      <c r="S397" s="199">
        <v>393</v>
      </c>
      <c r="T397" s="196">
        <v>21</v>
      </c>
      <c r="U397" s="200">
        <v>25</v>
      </c>
      <c r="V397" s="198">
        <v>485</v>
      </c>
      <c r="W397" s="205">
        <v>220</v>
      </c>
      <c r="X397" s="196">
        <v>216</v>
      </c>
      <c r="Y397" s="200">
        <v>111</v>
      </c>
      <c r="Z397" s="198">
        <v>500</v>
      </c>
      <c r="AA397" s="196">
        <v>399</v>
      </c>
      <c r="AB397" s="172">
        <f t="shared" si="6385"/>
        <v>5392</v>
      </c>
      <c r="AC397" s="173">
        <f t="shared" si="6386"/>
        <v>4593</v>
      </c>
      <c r="BI397" s="146" t="s">
        <v>32</v>
      </c>
      <c r="BJ397" s="129">
        <f>B397/B405</f>
        <v>9.7364046544763716E-2</v>
      </c>
      <c r="BK397" s="130">
        <f t="shared" ref="BK397" si="6796">C397/C405</f>
        <v>5.9673085535154498E-2</v>
      </c>
      <c r="BL397" s="131">
        <f t="shared" ref="BL397" si="6797">D397/D405</f>
        <v>4.6915725456125108E-2</v>
      </c>
      <c r="BM397" s="132">
        <f t="shared" ref="BM397" si="6798">E397/E405</f>
        <v>6.560636182902585E-2</v>
      </c>
      <c r="BN397" s="129">
        <f t="shared" ref="BN397" si="6799">F397/F405</f>
        <v>4.0364583333333336E-2</v>
      </c>
      <c r="BO397" s="130">
        <f t="shared" ref="BO397" si="6800">G397/G405</f>
        <v>0.11884816753926701</v>
      </c>
      <c r="BP397" s="131">
        <f t="shared" ref="BP397" si="6801">H397/H405</f>
        <v>6.386361628831376E-2</v>
      </c>
      <c r="BQ397" s="132">
        <f t="shared" ref="BQ397" si="6802">I397/I405</f>
        <v>8.1349407354877931E-2</v>
      </c>
      <c r="BR397" s="129">
        <f t="shared" ref="BR397" si="6803">J397/J405</f>
        <v>0.1384180790960452</v>
      </c>
      <c r="BS397" s="130">
        <f t="shared" ref="BS397" si="6804">K397/K405</f>
        <v>4.5296167247386762E-2</v>
      </c>
      <c r="BT397" s="131">
        <f t="shared" ref="BT397" si="6805">L397/L405</f>
        <v>0.14089347079037801</v>
      </c>
      <c r="BU397" s="129">
        <f t="shared" ref="BU397" si="6806">M397/M405</f>
        <v>3.9168937329700275E-2</v>
      </c>
      <c r="BV397" s="133">
        <f t="shared" ref="BV397" si="6807">N397/N405</f>
        <v>7.9301075268817203E-2</v>
      </c>
      <c r="BW397" s="134">
        <f t="shared" ref="BW397" si="6808">O397/O405</f>
        <v>5.8068513764716299E-2</v>
      </c>
      <c r="BX397" s="129">
        <f t="shared" ref="BX397" si="6809">P397/P405</f>
        <v>5.5005500550055007E-2</v>
      </c>
      <c r="BY397" s="130">
        <f t="shared" ref="BY397" si="6810">Q397/Q405</f>
        <v>8.6538461538461536E-2</v>
      </c>
      <c r="BZ397" s="131">
        <f t="shared" ref="BZ397" si="6811">R397/R405</f>
        <v>6.1619387563404099E-2</v>
      </c>
      <c r="CA397" s="132">
        <f t="shared" ref="CA397" si="6812">S397/S405</f>
        <v>8.5416213866550753E-2</v>
      </c>
      <c r="CB397" s="129">
        <f t="shared" ref="CB397" si="6813">T397/T405</f>
        <v>4.9180327868852458E-2</v>
      </c>
      <c r="CC397" s="130">
        <f t="shared" ref="CC397" si="6814">U397/U405</f>
        <v>4.4483985765124558E-2</v>
      </c>
      <c r="CD397" s="131">
        <f t="shared" ref="CD397" si="6815">V397/V405</f>
        <v>0.12185929648241206</v>
      </c>
      <c r="CE397" s="132">
        <f t="shared" ref="CE397" si="6816">W397/W405</f>
        <v>4.6413502109704644E-2</v>
      </c>
      <c r="CF397" s="129">
        <f t="shared" ref="CF397" si="6817">X397/X405</f>
        <v>8.0838323353293412E-2</v>
      </c>
      <c r="CG397" s="130">
        <f t="shared" ref="CG397" si="6818">Y397/Y405</f>
        <v>6.6308243727598568E-2</v>
      </c>
      <c r="CH397" s="131">
        <f t="shared" ref="CH397" si="6819">Z397/Z405</f>
        <v>7.331378299120235E-2</v>
      </c>
      <c r="CI397" s="129">
        <f t="shared" ref="CI397" si="6820">AA397/AA405</f>
        <v>4.6617595513494564E-2</v>
      </c>
      <c r="CJ397" s="135">
        <f t="shared" ref="CJ397" si="6821">AB397/AB405</f>
        <v>7.7179622976396661E-2</v>
      </c>
      <c r="CK397" s="136">
        <f t="shared" ref="CK397" si="6822">AC397/AC405</f>
        <v>6.6072070776091493E-2</v>
      </c>
    </row>
    <row r="398" spans="1:89" x14ac:dyDescent="0.15">
      <c r="A398" s="137" t="s">
        <v>33</v>
      </c>
      <c r="B398" s="206">
        <v>596</v>
      </c>
      <c r="C398" s="190">
        <v>618</v>
      </c>
      <c r="D398" s="191">
        <v>110</v>
      </c>
      <c r="E398" s="192">
        <v>244</v>
      </c>
      <c r="F398" s="189">
        <v>362</v>
      </c>
      <c r="G398" s="193">
        <v>634</v>
      </c>
      <c r="H398" s="191">
        <v>655</v>
      </c>
      <c r="I398" s="192">
        <v>813</v>
      </c>
      <c r="J398" s="189">
        <v>155</v>
      </c>
      <c r="K398" s="190">
        <v>52</v>
      </c>
      <c r="L398" s="191">
        <v>522</v>
      </c>
      <c r="M398" s="189">
        <v>134</v>
      </c>
      <c r="N398" s="194">
        <v>682</v>
      </c>
      <c r="O398" s="207">
        <v>610</v>
      </c>
      <c r="P398" s="189">
        <v>165</v>
      </c>
      <c r="Q398" s="190">
        <v>362</v>
      </c>
      <c r="R398" s="191">
        <v>291</v>
      </c>
      <c r="S398" s="192">
        <v>501</v>
      </c>
      <c r="T398" s="189">
        <v>22</v>
      </c>
      <c r="U398" s="193">
        <v>23</v>
      </c>
      <c r="V398" s="191">
        <v>502</v>
      </c>
      <c r="W398" s="208">
        <v>244</v>
      </c>
      <c r="X398" s="189">
        <v>140</v>
      </c>
      <c r="Y398" s="193">
        <v>160</v>
      </c>
      <c r="Z398" s="191">
        <v>361</v>
      </c>
      <c r="AA398" s="189">
        <v>696</v>
      </c>
      <c r="AB398" s="172">
        <f t="shared" si="6385"/>
        <v>4563</v>
      </c>
      <c r="AC398" s="173">
        <f t="shared" si="6386"/>
        <v>5091</v>
      </c>
      <c r="BI398" s="137" t="s">
        <v>33</v>
      </c>
      <c r="BJ398" s="129">
        <f>B398/B405</f>
        <v>7.0767038708145338E-2</v>
      </c>
      <c r="BK398" s="130">
        <f t="shared" ref="BK398" si="6823">C398/C405</f>
        <v>6.9189431258396772E-2</v>
      </c>
      <c r="BL398" s="131">
        <f t="shared" ref="BL398" si="6824">D398/D405</f>
        <v>4.778453518679409E-2</v>
      </c>
      <c r="BM398" s="132">
        <f t="shared" ref="BM398" si="6825">E398/E405</f>
        <v>8.0848243870112663E-2</v>
      </c>
      <c r="BN398" s="129">
        <f t="shared" ref="BN398" si="6826">F398/F405</f>
        <v>3.9279513888888888E-2</v>
      </c>
      <c r="BO398" s="130">
        <f t="shared" ref="BO398" si="6827">G398/G405</f>
        <v>0.11064572425828971</v>
      </c>
      <c r="BP398" s="131">
        <f t="shared" ref="BP398" si="6828">H398/H405</f>
        <v>5.7857079763271799E-2</v>
      </c>
      <c r="BQ398" s="132">
        <f t="shared" ref="BQ398" si="6829">I398/I405</f>
        <v>8.2362475939621108E-2</v>
      </c>
      <c r="BR398" s="129">
        <f t="shared" ref="BR398" si="6830">J398/J405</f>
        <v>0.1094632768361582</v>
      </c>
      <c r="BS398" s="130">
        <f t="shared" ref="BS398" si="6831">K398/K405</f>
        <v>3.6236933797909411E-2</v>
      </c>
      <c r="BT398" s="131">
        <f t="shared" ref="BT398" si="6832">L398/L405</f>
        <v>0.11211340206185567</v>
      </c>
      <c r="BU398" s="129">
        <f t="shared" ref="BU398" si="6833">M398/M405</f>
        <v>2.282016348773842E-2</v>
      </c>
      <c r="BV398" s="133">
        <f t="shared" ref="BV398" si="6834">N398/N405</f>
        <v>7.0512820512820512E-2</v>
      </c>
      <c r="BW398" s="134">
        <f t="shared" ref="BW398" si="6835">O398/O405</f>
        <v>5.3996636275117291E-2</v>
      </c>
      <c r="BX398" s="129">
        <f t="shared" ref="BX398" si="6836">P398/P405</f>
        <v>4.5379537953795381E-2</v>
      </c>
      <c r="BY398" s="130">
        <f t="shared" ref="BY398" si="6837">Q398/Q405</f>
        <v>0.11228287841191067</v>
      </c>
      <c r="BZ398" s="131">
        <f t="shared" ref="BZ398" si="6838">R398/R405</f>
        <v>5.4668420063873756E-2</v>
      </c>
      <c r="CA398" s="132">
        <f t="shared" ref="CA398" si="6839">S398/S405</f>
        <v>0.10888937187567919</v>
      </c>
      <c r="CB398" s="129">
        <f t="shared" ref="CB398" si="6840">T398/T405</f>
        <v>5.1522248243559721E-2</v>
      </c>
      <c r="CC398" s="130">
        <f t="shared" ref="CC398" si="6841">U398/U405</f>
        <v>4.0925266903914591E-2</v>
      </c>
      <c r="CD398" s="131">
        <f t="shared" ref="CD398" si="6842">V398/V405</f>
        <v>0.12613065326633166</v>
      </c>
      <c r="CE398" s="132">
        <f t="shared" ref="CE398" si="6843">W398/W405</f>
        <v>5.1476793248945149E-2</v>
      </c>
      <c r="CF398" s="129">
        <f t="shared" ref="CF398" si="6844">X398/X405</f>
        <v>5.239520958083832E-2</v>
      </c>
      <c r="CG398" s="130">
        <f t="shared" ref="CG398" si="6845">Y398/Y405</f>
        <v>9.55794504181601E-2</v>
      </c>
      <c r="CH398" s="131">
        <f t="shared" ref="CH398" si="6846">Z398/Z405</f>
        <v>5.2932551319648094E-2</v>
      </c>
      <c r="CI398" s="129">
        <f t="shared" ref="CI398" si="6847">AA398/AA405</f>
        <v>8.131791097090782E-2</v>
      </c>
      <c r="CJ398" s="135">
        <f t="shared" ref="CJ398" si="6848">AB398/AB405</f>
        <v>6.5313542218341611E-2</v>
      </c>
      <c r="CK398" s="136">
        <f t="shared" ref="CK398" si="6849">AC398/AC405</f>
        <v>7.3235992231892394E-2</v>
      </c>
    </row>
    <row r="399" spans="1:89" x14ac:dyDescent="0.15">
      <c r="A399" s="146" t="s">
        <v>34</v>
      </c>
      <c r="B399" s="203">
        <v>317</v>
      </c>
      <c r="C399" s="197">
        <v>379</v>
      </c>
      <c r="D399" s="198">
        <v>40</v>
      </c>
      <c r="E399" s="199">
        <v>181</v>
      </c>
      <c r="F399" s="196">
        <v>121</v>
      </c>
      <c r="G399" s="200">
        <v>542</v>
      </c>
      <c r="H399" s="198">
        <v>322</v>
      </c>
      <c r="I399" s="199">
        <v>644</v>
      </c>
      <c r="J399" s="196">
        <v>121</v>
      </c>
      <c r="K399" s="197">
        <v>47</v>
      </c>
      <c r="L399" s="198">
        <v>401</v>
      </c>
      <c r="M399" s="196">
        <v>91</v>
      </c>
      <c r="N399" s="201">
        <v>644</v>
      </c>
      <c r="O399" s="204">
        <v>453</v>
      </c>
      <c r="P399" s="196">
        <v>149</v>
      </c>
      <c r="Q399" s="197">
        <v>269</v>
      </c>
      <c r="R399" s="198">
        <v>244</v>
      </c>
      <c r="S399" s="199">
        <v>432</v>
      </c>
      <c r="T399" s="196">
        <v>21</v>
      </c>
      <c r="U399" s="200">
        <v>31</v>
      </c>
      <c r="V399" s="198">
        <v>462</v>
      </c>
      <c r="W399" s="205">
        <v>200</v>
      </c>
      <c r="X399" s="196">
        <v>69</v>
      </c>
      <c r="Y399" s="200">
        <v>157</v>
      </c>
      <c r="Z399" s="198">
        <v>273</v>
      </c>
      <c r="AA399" s="196">
        <v>470</v>
      </c>
      <c r="AB399" s="172">
        <f t="shared" si="6385"/>
        <v>3184</v>
      </c>
      <c r="AC399" s="173">
        <f t="shared" si="6386"/>
        <v>3896</v>
      </c>
      <c r="BI399" s="146" t="s">
        <v>34</v>
      </c>
      <c r="BJ399" s="129">
        <f>B399/B405</f>
        <v>3.7639515554500118E-2</v>
      </c>
      <c r="BK399" s="130">
        <f t="shared" ref="BK399" si="6850">C399/C405</f>
        <v>4.243170622480967E-2</v>
      </c>
      <c r="BL399" s="131">
        <f t="shared" ref="BL399" si="6851">D399/D405</f>
        <v>1.7376194613379671E-2</v>
      </c>
      <c r="BM399" s="132">
        <f t="shared" ref="BM399" si="6852">E399/E405</f>
        <v>5.9973492379058982E-2</v>
      </c>
      <c r="BN399" s="129">
        <f t="shared" ref="BN399" si="6853">F399/F405</f>
        <v>1.3129340277777778E-2</v>
      </c>
      <c r="BO399" s="130">
        <f t="shared" ref="BO399" si="6854">G399/G405</f>
        <v>9.4589877835951131E-2</v>
      </c>
      <c r="BP399" s="131">
        <f t="shared" ref="BP399" si="6855">H399/H405</f>
        <v>2.8442717074463386E-2</v>
      </c>
      <c r="BQ399" s="132">
        <f t="shared" ref="BQ399" si="6856">I399/I405</f>
        <v>6.5241616857461257E-2</v>
      </c>
      <c r="BR399" s="129">
        <f t="shared" ref="BR399" si="6857">J399/J405</f>
        <v>8.5451977401129947E-2</v>
      </c>
      <c r="BS399" s="130">
        <f t="shared" ref="BS399" si="6858">K399/K405</f>
        <v>3.2752613240418116E-2</v>
      </c>
      <c r="BT399" s="131">
        <f t="shared" ref="BT399" si="6859">L399/L405</f>
        <v>8.6125429553264604E-2</v>
      </c>
      <c r="BU399" s="129">
        <f t="shared" ref="BU399" si="6860">M399/M405</f>
        <v>1.5497275204359673E-2</v>
      </c>
      <c r="BV399" s="133">
        <f t="shared" ref="BV399" si="6861">N399/N405</f>
        <v>6.6583953680727878E-2</v>
      </c>
      <c r="BW399" s="134">
        <f t="shared" ref="BW399" si="6862">O399/O405</f>
        <v>4.0099141364964147E-2</v>
      </c>
      <c r="BX399" s="129">
        <f t="shared" ref="BX399" si="6863">P399/P405</f>
        <v>4.0979097909790978E-2</v>
      </c>
      <c r="BY399" s="130">
        <f t="shared" ref="BY399" si="6864">Q399/Q405</f>
        <v>8.343672456575682E-2</v>
      </c>
      <c r="BZ399" s="131">
        <f t="shared" ref="BZ399" si="6865">R399/R405</f>
        <v>4.5838812699605484E-2</v>
      </c>
      <c r="CA399" s="132">
        <f t="shared" ref="CA399" si="6866">S399/S405</f>
        <v>9.3892632036513796E-2</v>
      </c>
      <c r="CB399" s="129">
        <f t="shared" ref="CB399" si="6867">T399/T405</f>
        <v>4.9180327868852458E-2</v>
      </c>
      <c r="CC399" s="130">
        <f t="shared" ref="CC399" si="6868">U399/U405</f>
        <v>5.5160142348754451E-2</v>
      </c>
      <c r="CD399" s="131">
        <f t="shared" ref="CD399" si="6869">V399/V405</f>
        <v>0.11608040201005025</v>
      </c>
      <c r="CE399" s="132">
        <f t="shared" ref="CE399" si="6870">W399/W405</f>
        <v>4.2194092827004218E-2</v>
      </c>
      <c r="CF399" s="129">
        <f t="shared" ref="CF399" si="6871">X399/X405</f>
        <v>2.5823353293413173E-2</v>
      </c>
      <c r="CG399" s="130">
        <f t="shared" ref="CG399" si="6872">Y399/Y405</f>
        <v>9.3787335722819595E-2</v>
      </c>
      <c r="CH399" s="131">
        <f t="shared" ref="CH399" si="6873">Z399/Z405</f>
        <v>4.0029325513196483E-2</v>
      </c>
      <c r="CI399" s="129">
        <f t="shared" ref="CI399" si="6874">AA399/AA405</f>
        <v>5.4912957121159012E-2</v>
      </c>
      <c r="CJ399" s="135">
        <f t="shared" ref="CJ399" si="6875">AB399/AB405</f>
        <v>4.5574910897041354E-2</v>
      </c>
      <c r="CK399" s="136">
        <f t="shared" ref="CK399" si="6876">AC399/AC405</f>
        <v>5.6045457814860103E-2</v>
      </c>
    </row>
    <row r="400" spans="1:89" x14ac:dyDescent="0.15">
      <c r="A400" s="137" t="s">
        <v>35</v>
      </c>
      <c r="B400" s="206">
        <v>0</v>
      </c>
      <c r="C400" s="190">
        <v>209</v>
      </c>
      <c r="D400" s="191">
        <v>4</v>
      </c>
      <c r="E400" s="192">
        <v>125</v>
      </c>
      <c r="F400" s="189">
        <v>2</v>
      </c>
      <c r="G400" s="193">
        <v>263</v>
      </c>
      <c r="H400" s="191">
        <v>50</v>
      </c>
      <c r="I400" s="192">
        <v>262</v>
      </c>
      <c r="J400" s="189">
        <v>16</v>
      </c>
      <c r="K400" s="190">
        <v>22</v>
      </c>
      <c r="L400" s="191">
        <v>306</v>
      </c>
      <c r="M400" s="189">
        <v>21</v>
      </c>
      <c r="N400" s="194">
        <v>140</v>
      </c>
      <c r="O400" s="207">
        <v>77</v>
      </c>
      <c r="P400" s="189">
        <v>38</v>
      </c>
      <c r="Q400" s="190">
        <v>59</v>
      </c>
      <c r="R400" s="191">
        <v>22</v>
      </c>
      <c r="S400" s="192">
        <v>44</v>
      </c>
      <c r="T400" s="189">
        <v>5</v>
      </c>
      <c r="U400" s="193">
        <v>2</v>
      </c>
      <c r="V400" s="191">
        <v>147</v>
      </c>
      <c r="W400" s="208">
        <v>16</v>
      </c>
      <c r="X400" s="189">
        <v>4</v>
      </c>
      <c r="Y400" s="193">
        <v>12</v>
      </c>
      <c r="Z400" s="191">
        <v>15</v>
      </c>
      <c r="AA400" s="189">
        <v>47</v>
      </c>
      <c r="AB400" s="172">
        <f t="shared" si="6385"/>
        <v>749</v>
      </c>
      <c r="AC400" s="173">
        <f t="shared" si="6386"/>
        <v>1159</v>
      </c>
      <c r="BI400" s="137" t="s">
        <v>35</v>
      </c>
      <c r="BJ400" s="129">
        <f>B400/B405</f>
        <v>0</v>
      </c>
      <c r="BK400" s="130">
        <f t="shared" ref="BK400" si="6877">C400/C405</f>
        <v>2.3399014778325122E-2</v>
      </c>
      <c r="BL400" s="131">
        <f t="shared" ref="BL400" si="6878">D400/D405</f>
        <v>1.7376194613379669E-3</v>
      </c>
      <c r="BM400" s="132">
        <f t="shared" ref="BM400" si="6879">E400/E405</f>
        <v>4.1418157720344601E-2</v>
      </c>
      <c r="BN400" s="129">
        <f t="shared" ref="BN400" si="6880">F400/F405</f>
        <v>2.1701388888888888E-4</v>
      </c>
      <c r="BO400" s="130">
        <f t="shared" ref="BO400" si="6881">G400/G405</f>
        <v>4.5898778359511345E-2</v>
      </c>
      <c r="BP400" s="131">
        <f t="shared" ref="BP400" si="6882">H400/H405</f>
        <v>4.4165709742955573E-3</v>
      </c>
      <c r="BQ400" s="132">
        <f t="shared" ref="BQ400" si="6883">I400/I405</f>
        <v>2.6542396920271501E-2</v>
      </c>
      <c r="BR400" s="129">
        <f t="shared" ref="BR400" si="6884">J400/J405</f>
        <v>1.1299435028248588E-2</v>
      </c>
      <c r="BS400" s="130">
        <f t="shared" ref="BS400" si="6885">K400/K405</f>
        <v>1.5331010452961672E-2</v>
      </c>
      <c r="BT400" s="131">
        <f t="shared" ref="BT400" si="6886">L400/L405</f>
        <v>6.5721649484536085E-2</v>
      </c>
      <c r="BU400" s="129">
        <f t="shared" ref="BU400" si="6887">M400/M405</f>
        <v>3.5762942779291552E-3</v>
      </c>
      <c r="BV400" s="133">
        <f t="shared" ref="BV400" si="6888">N400/N405</f>
        <v>1.4474772539288668E-2</v>
      </c>
      <c r="BW400" s="134">
        <f t="shared" ref="BW400" si="6889">O400/O405</f>
        <v>6.815968841285297E-3</v>
      </c>
      <c r="BX400" s="129">
        <f t="shared" ref="BX400" si="6890">P400/P405</f>
        <v>1.0451045104510451E-2</v>
      </c>
      <c r="BY400" s="130">
        <f t="shared" ref="BY400" si="6891">Q400/Q405</f>
        <v>1.8300248138957816E-2</v>
      </c>
      <c r="BZ400" s="131">
        <f t="shared" ref="BZ400" si="6892">R400/R405</f>
        <v>4.1330077024234451E-3</v>
      </c>
      <c r="CA400" s="132">
        <f t="shared" ref="CA400" si="6893">S400/S405</f>
        <v>9.5631384481634427E-3</v>
      </c>
      <c r="CB400" s="129">
        <f t="shared" ref="CB400" si="6894">T400/T405</f>
        <v>1.1709601873536301E-2</v>
      </c>
      <c r="CC400" s="130">
        <f t="shared" ref="CC400" si="6895">U400/U405</f>
        <v>3.5587188612099642E-3</v>
      </c>
      <c r="CD400" s="131">
        <f t="shared" ref="CD400" si="6896">V400/V405</f>
        <v>3.6934673366834168E-2</v>
      </c>
      <c r="CE400" s="132">
        <f t="shared" ref="CE400" si="6897">W400/W405</f>
        <v>3.3755274261603376E-3</v>
      </c>
      <c r="CF400" s="129">
        <f t="shared" ref="CF400" si="6898">X400/X405</f>
        <v>1.4970059880239522E-3</v>
      </c>
      <c r="CG400" s="130">
        <f t="shared" ref="CG400" si="6899">Y400/Y405</f>
        <v>7.1684587813620072E-3</v>
      </c>
      <c r="CH400" s="131">
        <f t="shared" ref="CH400" si="6900">Z400/Z405</f>
        <v>2.1994134897360706E-3</v>
      </c>
      <c r="CI400" s="129">
        <f t="shared" ref="CI400" si="6901">AA400/AA405</f>
        <v>5.4912957121159012E-3</v>
      </c>
      <c r="CJ400" s="135">
        <f t="shared" ref="CJ400" si="6902">AB400/AB405</f>
        <v>1.0720982494310293E-2</v>
      </c>
      <c r="CK400" s="136">
        <f t="shared" ref="CK400" si="6903">AC400/AC405</f>
        <v>1.6672660576853918E-2</v>
      </c>
    </row>
    <row r="401" spans="1:89" x14ac:dyDescent="0.15">
      <c r="A401" s="146" t="s">
        <v>36</v>
      </c>
      <c r="B401" s="203">
        <v>0</v>
      </c>
      <c r="C401" s="197">
        <v>6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0</v>
      </c>
      <c r="AC401" s="173">
        <f t="shared" si="6386"/>
        <v>6</v>
      </c>
      <c r="BI401" s="146" t="s">
        <v>36</v>
      </c>
      <c r="BJ401" s="129">
        <f>B401/B405</f>
        <v>0</v>
      </c>
      <c r="BK401" s="130">
        <f t="shared" ref="BK401" si="6904">C401/C405</f>
        <v>6.7174205105239584E-4</v>
      </c>
      <c r="BL401" s="131">
        <f t="shared" ref="BL401" si="6905">D401/D405</f>
        <v>0</v>
      </c>
      <c r="BM401" s="132">
        <f t="shared" ref="BM401" si="6906">E401/E405</f>
        <v>0</v>
      </c>
      <c r="BN401" s="129">
        <f t="shared" ref="BN401" si="6907">F401/F405</f>
        <v>0</v>
      </c>
      <c r="BO401" s="130">
        <f t="shared" ref="BO401" si="6908">G401/G405</f>
        <v>0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0</v>
      </c>
      <c r="CK401" s="136">
        <f t="shared" ref="CK401" si="6930">AC401/AC405</f>
        <v>8.6312306696396466E-5</v>
      </c>
    </row>
    <row r="402" spans="1:89" x14ac:dyDescent="0.15">
      <c r="A402" s="137" t="s">
        <v>37</v>
      </c>
      <c r="B402" s="59">
        <v>0</v>
      </c>
      <c r="C402" s="60">
        <v>0</v>
      </c>
      <c r="D402" s="139">
        <v>0</v>
      </c>
      <c r="E402" s="140">
        <v>0</v>
      </c>
      <c r="F402" s="138">
        <v>0</v>
      </c>
      <c r="G402" s="141">
        <v>0</v>
      </c>
      <c r="H402" s="139">
        <v>0</v>
      </c>
      <c r="I402" s="140">
        <v>0</v>
      </c>
      <c r="J402" s="138">
        <v>0</v>
      </c>
      <c r="K402" s="141">
        <v>0</v>
      </c>
      <c r="L402" s="139">
        <v>0</v>
      </c>
      <c r="M402" s="138">
        <v>0</v>
      </c>
      <c r="N402" s="142">
        <v>0</v>
      </c>
      <c r="O402" s="143">
        <v>0</v>
      </c>
      <c r="P402" s="138">
        <v>0</v>
      </c>
      <c r="Q402" s="141">
        <v>0</v>
      </c>
      <c r="R402" s="139"/>
      <c r="S402" s="140">
        <v>0</v>
      </c>
      <c r="T402" s="138">
        <v>0</v>
      </c>
      <c r="U402" s="141">
        <v>0</v>
      </c>
      <c r="V402" s="139">
        <v>0</v>
      </c>
      <c r="W402" s="140">
        <v>0</v>
      </c>
      <c r="X402" s="138">
        <v>0</v>
      </c>
      <c r="Y402" s="141">
        <v>0</v>
      </c>
      <c r="Z402" s="144">
        <v>0</v>
      </c>
      <c r="AA402" s="145">
        <v>0</v>
      </c>
      <c r="AB402" s="172">
        <f t="shared" si="6385"/>
        <v>0</v>
      </c>
      <c r="AC402" s="173">
        <f t="shared" si="6386"/>
        <v>0</v>
      </c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 x14ac:dyDescent="0.15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>
        <f t="shared" si="6385"/>
        <v>0</v>
      </c>
      <c r="AC403" s="173">
        <f t="shared" si="6386"/>
        <v>0</v>
      </c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4" thickBot="1" x14ac:dyDescent="0.2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>
        <f t="shared" si="6385"/>
        <v>0</v>
      </c>
      <c r="AC404" s="173">
        <f t="shared" si="6386"/>
        <v>0</v>
      </c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5" thickTop="1" thickBot="1" x14ac:dyDescent="0.2">
      <c r="A405" s="269" t="s">
        <v>13</v>
      </c>
      <c r="B405" s="20">
        <f t="shared" ref="B405:AA405" si="7012">SUM(B382:B404)</f>
        <v>8422</v>
      </c>
      <c r="C405" s="21">
        <f t="shared" si="7012"/>
        <v>8932</v>
      </c>
      <c r="D405" s="20">
        <f t="shared" si="7012"/>
        <v>2302</v>
      </c>
      <c r="E405" s="21">
        <f t="shared" si="7012"/>
        <v>3018</v>
      </c>
      <c r="F405" s="20">
        <f t="shared" si="7012"/>
        <v>9216</v>
      </c>
      <c r="G405" s="21">
        <f t="shared" si="7012"/>
        <v>5730</v>
      </c>
      <c r="H405" s="20">
        <f t="shared" si="7012"/>
        <v>11321</v>
      </c>
      <c r="I405" s="21">
        <f t="shared" si="7012"/>
        <v>9871</v>
      </c>
      <c r="J405" s="20">
        <f t="shared" si="7012"/>
        <v>1416</v>
      </c>
      <c r="K405" s="21">
        <f t="shared" si="7012"/>
        <v>1435</v>
      </c>
      <c r="L405" s="20">
        <f t="shared" si="7012"/>
        <v>4656</v>
      </c>
      <c r="M405" s="21">
        <f t="shared" si="7012"/>
        <v>5872</v>
      </c>
      <c r="N405" s="20">
        <f t="shared" si="7012"/>
        <v>9672</v>
      </c>
      <c r="O405" s="21">
        <f t="shared" si="7012"/>
        <v>11297</v>
      </c>
      <c r="P405" s="20">
        <f t="shared" si="7012"/>
        <v>3636</v>
      </c>
      <c r="Q405" s="21">
        <f t="shared" si="7012"/>
        <v>3224</v>
      </c>
      <c r="R405" s="20">
        <f t="shared" si="7012"/>
        <v>5323</v>
      </c>
      <c r="S405" s="21">
        <f t="shared" si="7012"/>
        <v>4601</v>
      </c>
      <c r="T405" s="20">
        <f t="shared" si="7012"/>
        <v>427</v>
      </c>
      <c r="U405" s="21">
        <f t="shared" si="7012"/>
        <v>562</v>
      </c>
      <c r="V405" s="20">
        <f t="shared" si="7012"/>
        <v>3980</v>
      </c>
      <c r="W405" s="21">
        <f t="shared" si="7012"/>
        <v>4740</v>
      </c>
      <c r="X405" s="20">
        <f t="shared" si="7012"/>
        <v>2672</v>
      </c>
      <c r="Y405" s="21">
        <f t="shared" si="7012"/>
        <v>1674</v>
      </c>
      <c r="Z405" s="20">
        <f t="shared" si="7012"/>
        <v>6820</v>
      </c>
      <c r="AA405" s="21">
        <f t="shared" si="7012"/>
        <v>8559</v>
      </c>
      <c r="AB405" s="174">
        <f t="shared" ref="AB405" si="7013">SUM(AB381:AB404)</f>
        <v>69863</v>
      </c>
      <c r="AC405" s="175">
        <f t="shared" ref="AC405" si="7014">SUM(AC381:AC404)</f>
        <v>69515</v>
      </c>
      <c r="BI405" s="269" t="s">
        <v>13</v>
      </c>
      <c r="BJ405" s="155">
        <f>SUM(BJ381:BJ404)</f>
        <v>1</v>
      </c>
      <c r="BK405" s="156">
        <f t="shared" ref="BK405:CK405" si="7015">SUM(BK381:BK404)</f>
        <v>0.99999999999999989</v>
      </c>
      <c r="BL405" s="155">
        <f t="shared" si="7015"/>
        <v>0.99999999999999989</v>
      </c>
      <c r="BM405" s="156">
        <f t="shared" si="7015"/>
        <v>1</v>
      </c>
      <c r="BN405" s="155">
        <f t="shared" si="7015"/>
        <v>1</v>
      </c>
      <c r="BO405" s="156">
        <f t="shared" si="7015"/>
        <v>0.99999999999999989</v>
      </c>
      <c r="BP405" s="155">
        <f t="shared" si="7015"/>
        <v>1</v>
      </c>
      <c r="BQ405" s="156">
        <f t="shared" si="7015"/>
        <v>0.99999999999999989</v>
      </c>
      <c r="BR405" s="155">
        <f t="shared" si="7015"/>
        <v>1</v>
      </c>
      <c r="BS405" s="156">
        <f t="shared" si="7015"/>
        <v>1</v>
      </c>
      <c r="BT405" s="155">
        <f t="shared" si="7015"/>
        <v>0.99999999999999989</v>
      </c>
      <c r="BU405" s="156">
        <f t="shared" si="7015"/>
        <v>1</v>
      </c>
      <c r="BV405" s="155">
        <f t="shared" si="7015"/>
        <v>1</v>
      </c>
      <c r="BW405" s="156">
        <f t="shared" si="7015"/>
        <v>1</v>
      </c>
      <c r="BX405" s="155">
        <f t="shared" si="7015"/>
        <v>1</v>
      </c>
      <c r="BY405" s="156">
        <f t="shared" si="7015"/>
        <v>0.99999999999999989</v>
      </c>
      <c r="BZ405" s="155">
        <f t="shared" si="7015"/>
        <v>1</v>
      </c>
      <c r="CA405" s="156">
        <f t="shared" si="7015"/>
        <v>0.99999999999999978</v>
      </c>
      <c r="CB405" s="155">
        <f t="shared" si="7015"/>
        <v>1</v>
      </c>
      <c r="CC405" s="156">
        <f t="shared" si="7015"/>
        <v>1</v>
      </c>
      <c r="CD405" s="155">
        <f t="shared" si="7015"/>
        <v>1</v>
      </c>
      <c r="CE405" s="156">
        <f t="shared" si="7015"/>
        <v>1</v>
      </c>
      <c r="CF405" s="155">
        <f t="shared" si="7015"/>
        <v>1</v>
      </c>
      <c r="CG405" s="156">
        <f t="shared" si="7015"/>
        <v>1</v>
      </c>
      <c r="CH405" s="155">
        <f t="shared" si="7015"/>
        <v>1</v>
      </c>
      <c r="CI405" s="156">
        <f t="shared" si="7015"/>
        <v>0.99999999999999989</v>
      </c>
      <c r="CJ405" s="155">
        <f t="shared" si="7015"/>
        <v>1</v>
      </c>
      <c r="CK405" s="156">
        <f t="shared" si="7015"/>
        <v>0.99999999999999989</v>
      </c>
    </row>
    <row r="406" spans="1:89" ht="14" thickTop="1" x14ac:dyDescent="0.15">
      <c r="A406" s="187"/>
    </row>
    <row r="408" spans="1:89" x14ac:dyDescent="0.15">
      <c r="A408" s="296">
        <f>+A377+1</f>
        <v>44179</v>
      </c>
      <c r="B408" s="296"/>
      <c r="C408" s="296"/>
      <c r="D408" s="296"/>
      <c r="BI408" s="301">
        <f>+BI377+1</f>
        <v>44179</v>
      </c>
      <c r="BJ408" s="301"/>
      <c r="BK408" s="301"/>
      <c r="BL408" s="301"/>
    </row>
    <row r="409" spans="1:89" ht="14" thickBot="1" x14ac:dyDescent="0.2">
      <c r="AE409" s="272" t="s">
        <v>84</v>
      </c>
    </row>
    <row r="410" spans="1:89" ht="15" thickTop="1" thickBot="1" x14ac:dyDescent="0.2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 x14ac:dyDescent="0.2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 x14ac:dyDescent="0.15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1088</v>
      </c>
      <c r="AG412" s="186">
        <f t="shared" ref="AG412:AV413" si="7016">SUMIF($A$9:$A$32,$AE412,C$412:C$435)</f>
        <v>521</v>
      </c>
      <c r="AH412" s="127">
        <f t="shared" si="7016"/>
        <v>379</v>
      </c>
      <c r="AI412" s="180">
        <f t="shared" si="7016"/>
        <v>383</v>
      </c>
      <c r="AJ412" s="126">
        <f t="shared" si="7016"/>
        <v>1272</v>
      </c>
      <c r="AK412" s="128">
        <f t="shared" si="7016"/>
        <v>533</v>
      </c>
      <c r="AL412" s="127">
        <f t="shared" si="7016"/>
        <v>1195</v>
      </c>
      <c r="AM412" s="180">
        <f t="shared" si="7016"/>
        <v>762</v>
      </c>
      <c r="AN412" s="126">
        <f t="shared" si="7016"/>
        <v>139</v>
      </c>
      <c r="AO412" s="128">
        <f t="shared" si="7016"/>
        <v>376</v>
      </c>
      <c r="AP412" s="127">
        <f t="shared" si="7016"/>
        <v>321</v>
      </c>
      <c r="AQ412" s="126">
        <f t="shared" si="7016"/>
        <v>902</v>
      </c>
      <c r="AR412" s="179">
        <f t="shared" si="7016"/>
        <v>1010</v>
      </c>
      <c r="AS412" s="181">
        <f t="shared" si="7016"/>
        <v>1368</v>
      </c>
      <c r="AT412" s="126">
        <f t="shared" si="7016"/>
        <v>699</v>
      </c>
      <c r="AU412" s="128">
        <f t="shared" si="7016"/>
        <v>656</v>
      </c>
      <c r="AV412" s="127">
        <f t="shared" si="7016"/>
        <v>965</v>
      </c>
      <c r="AW412" s="180">
        <f t="shared" ref="AW412:BE413" si="7017">SUMIF($A$9:$A$32,$AE412,S$412:S$435)</f>
        <v>585</v>
      </c>
      <c r="AX412" s="126">
        <f t="shared" si="7017"/>
        <v>65</v>
      </c>
      <c r="AY412" s="128">
        <f t="shared" si="7017"/>
        <v>376</v>
      </c>
      <c r="AZ412" s="127">
        <f t="shared" si="7017"/>
        <v>412</v>
      </c>
      <c r="BA412" s="180">
        <f t="shared" si="7017"/>
        <v>849</v>
      </c>
      <c r="BB412" s="126">
        <f t="shared" si="7017"/>
        <v>549</v>
      </c>
      <c r="BC412" s="128">
        <f t="shared" si="7017"/>
        <v>648</v>
      </c>
      <c r="BD412" s="184">
        <f t="shared" si="7017"/>
        <v>1339</v>
      </c>
      <c r="BE412" s="185">
        <f t="shared" si="7017"/>
        <v>1284</v>
      </c>
      <c r="BF412" s="170">
        <f>AF412+AH412+AJ412+AL412+AN412+AP412+AR412+AT412+AV412+AX412+AZ412+BB412+BD412</f>
        <v>9433</v>
      </c>
      <c r="BG412" s="171">
        <f>AG412+AI412+AK412+AM412+AO412+AQ412+AS412+AU412+AW412+AY412+BA412+BC412+BE412</f>
        <v>9243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 x14ac:dyDescent="0.15">
      <c r="A413" s="137" t="s">
        <v>17</v>
      </c>
      <c r="B413" s="189">
        <v>235</v>
      </c>
      <c r="C413" s="190">
        <v>0</v>
      </c>
      <c r="D413" s="191">
        <v>120</v>
      </c>
      <c r="E413" s="192">
        <v>0</v>
      </c>
      <c r="F413" s="189">
        <v>397</v>
      </c>
      <c r="G413" s="193">
        <v>3</v>
      </c>
      <c r="H413" s="191">
        <v>257</v>
      </c>
      <c r="I413" s="192">
        <v>13</v>
      </c>
      <c r="J413" s="189">
        <v>16</v>
      </c>
      <c r="K413" s="193">
        <v>7</v>
      </c>
      <c r="L413" s="191">
        <v>8</v>
      </c>
      <c r="M413" s="189">
        <v>0</v>
      </c>
      <c r="N413" s="194">
        <v>19</v>
      </c>
      <c r="O413" s="195">
        <v>0</v>
      </c>
      <c r="P413" s="189">
        <v>0</v>
      </c>
      <c r="Q413" s="193">
        <v>0</v>
      </c>
      <c r="R413" s="191">
        <v>0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0">
        <f t="shared" ref="AB413:AB435" si="7045">B413+D413+F413+H413+J413+L413+N413+P413+R413+T413+V413+X413+Z413</f>
        <v>1052</v>
      </c>
      <c r="AC413" s="173">
        <f t="shared" ref="AC413:AC435" si="7046">SUM(C413,E413,G413,I413,K413,M413,O413,Q413,S413,U413,W413,Y413,AA413)</f>
        <v>23</v>
      </c>
      <c r="AE413" s="277" t="str">
        <f>$AE$10</f>
        <v>08:00 - 08:59</v>
      </c>
      <c r="AF413" s="126">
        <f>SUMIF($A$9:$A$32,$AE413,B$412:B$435)</f>
        <v>1196</v>
      </c>
      <c r="AG413" s="190">
        <f t="shared" si="7016"/>
        <v>697</v>
      </c>
      <c r="AH413" s="191">
        <f t="shared" si="7016"/>
        <v>308</v>
      </c>
      <c r="AI413" s="192">
        <f t="shared" si="7016"/>
        <v>371</v>
      </c>
      <c r="AJ413" s="278">
        <f t="shared" si="7016"/>
        <v>1208</v>
      </c>
      <c r="AK413" s="193">
        <f t="shared" si="7016"/>
        <v>599</v>
      </c>
      <c r="AL413" s="191">
        <f t="shared" si="7016"/>
        <v>1267</v>
      </c>
      <c r="AM413" s="192">
        <f t="shared" si="7016"/>
        <v>990</v>
      </c>
      <c r="AN413" s="278">
        <f t="shared" si="7016"/>
        <v>132</v>
      </c>
      <c r="AO413" s="193">
        <f t="shared" si="7016"/>
        <v>456</v>
      </c>
      <c r="AP413" s="191">
        <f t="shared" si="7016"/>
        <v>320</v>
      </c>
      <c r="AQ413" s="278">
        <f t="shared" si="7016"/>
        <v>1071</v>
      </c>
      <c r="AR413" s="194">
        <f t="shared" si="7016"/>
        <v>904</v>
      </c>
      <c r="AS413" s="195">
        <f t="shared" si="7016"/>
        <v>1612</v>
      </c>
      <c r="AT413" s="278">
        <f t="shared" si="7016"/>
        <v>620</v>
      </c>
      <c r="AU413" s="193">
        <f t="shared" si="7016"/>
        <v>664</v>
      </c>
      <c r="AV413" s="191">
        <f t="shared" si="7016"/>
        <v>902</v>
      </c>
      <c r="AW413" s="192">
        <f t="shared" si="7017"/>
        <v>546</v>
      </c>
      <c r="AX413" s="278">
        <f t="shared" si="7017"/>
        <v>93</v>
      </c>
      <c r="AY413" s="193">
        <f t="shared" si="7017"/>
        <v>365</v>
      </c>
      <c r="AZ413" s="191">
        <f t="shared" si="7017"/>
        <v>423</v>
      </c>
      <c r="BA413" s="192">
        <f t="shared" si="7017"/>
        <v>838</v>
      </c>
      <c r="BB413" s="278">
        <f t="shared" si="7017"/>
        <v>626</v>
      </c>
      <c r="BC413" s="193">
        <f t="shared" si="7017"/>
        <v>544</v>
      </c>
      <c r="BD413" s="191">
        <f t="shared" si="7017"/>
        <v>1278</v>
      </c>
      <c r="BE413" s="278">
        <f t="shared" si="7017"/>
        <v>1091</v>
      </c>
      <c r="BF413" s="172">
        <f>SUM(AF413,AH413,AJ413,AL413,AN413,AP413,AR413,AT413,AV413,AX413,AZ413,BB413,BD413)</f>
        <v>9277</v>
      </c>
      <c r="BG413" s="173">
        <f>SUM(AG413,AI413,AK413,AM413,AO413,AQ413,AS413,AU413,AW413,AY413,BA413,BC413,BE413)</f>
        <v>9844</v>
      </c>
      <c r="BI413" s="137" t="s">
        <v>17</v>
      </c>
      <c r="BJ413" s="129">
        <f>B413/B436</f>
        <v>1.6990817728291519E-2</v>
      </c>
      <c r="BK413" s="130">
        <f t="shared" ref="BK413" si="7047">C413/C436</f>
        <v>0</v>
      </c>
      <c r="BL413" s="131">
        <f t="shared" ref="BL413" si="7048">D413/D436</f>
        <v>2.3063617143955412E-2</v>
      </c>
      <c r="BM413" s="132">
        <f t="shared" ref="BM413" si="7049">E413/E436</f>
        <v>0</v>
      </c>
      <c r="BN413" s="129">
        <f t="shared" ref="BN413" si="7050">F413/F436</f>
        <v>2.6656818639629355E-2</v>
      </c>
      <c r="BO413" s="130">
        <f t="shared" ref="BO413" si="7051">G413/G436</f>
        <v>2.8074115665356543E-4</v>
      </c>
      <c r="BP413" s="131">
        <f t="shared" ref="BP413" si="7052">H413/H436</f>
        <v>1.4954032351914349E-2</v>
      </c>
      <c r="BQ413" s="132">
        <f t="shared" ref="BQ413" si="7053">I413/I436</f>
        <v>7.7802381949847383E-4</v>
      </c>
      <c r="BR413" s="129">
        <f t="shared" ref="BR413" si="7054">J413/J436</f>
        <v>4.9397962334053721E-3</v>
      </c>
      <c r="BS413" s="130">
        <f t="shared" ref="BS413" si="7055">K413/K436</f>
        <v>2.1978021978021978E-3</v>
      </c>
      <c r="BT413" s="131">
        <f t="shared" ref="BT413" si="7056">L413/L436</f>
        <v>9.0120536217190496E-4</v>
      </c>
      <c r="BU413" s="129">
        <f t="shared" ref="BU413" si="7057">M413/M436</f>
        <v>0</v>
      </c>
      <c r="BV413" s="133">
        <f t="shared" ref="BV413" si="7058">N413/N436</f>
        <v>1.1583246967018228E-3</v>
      </c>
      <c r="BW413" s="134">
        <f t="shared" ref="BW413" si="7059">O413/O436</f>
        <v>0</v>
      </c>
      <c r="BX413" s="129">
        <f t="shared" ref="BX413" si="7060">P413/P436</f>
        <v>0</v>
      </c>
      <c r="BY413" s="130">
        <f t="shared" ref="BY413" si="7061">Q413/Q436</f>
        <v>0</v>
      </c>
      <c r="BZ413" s="131">
        <f t="shared" ref="BZ413" si="7062">R413/R436</f>
        <v>0</v>
      </c>
      <c r="CA413" s="132">
        <f t="shared" ref="CA413" si="7063">S413/S436</f>
        <v>0</v>
      </c>
      <c r="CB413" s="129">
        <f t="shared" ref="CB413" si="7064">T413/T436</f>
        <v>0</v>
      </c>
      <c r="CC413" s="130">
        <f t="shared" ref="CC413" si="7065">U413/U436</f>
        <v>0</v>
      </c>
      <c r="CD413" s="131">
        <f t="shared" ref="CD413" si="7066">V413/V436</f>
        <v>0</v>
      </c>
      <c r="CE413" s="132">
        <f t="shared" ref="CE413" si="7067">W413/W436</f>
        <v>0</v>
      </c>
      <c r="CF413" s="129">
        <f t="shared" ref="CF413" si="7068">X413/X436</f>
        <v>0</v>
      </c>
      <c r="CG413" s="130">
        <f t="shared" ref="CG413" si="7069">Y413/Y436</f>
        <v>0</v>
      </c>
      <c r="CH413" s="131">
        <f t="shared" ref="CH413" si="7070">Z413/Z436</f>
        <v>0</v>
      </c>
      <c r="CI413" s="129">
        <f t="shared" ref="CI413" si="7071">AA413/AA436</f>
        <v>0</v>
      </c>
      <c r="CJ413" s="135">
        <f t="shared" ref="CJ413" si="7072">AB413/AB436</f>
        <v>7.8391046132981618E-3</v>
      </c>
      <c r="CK413" s="136">
        <f t="shared" ref="CK413" si="7073">AC413/AC436</f>
        <v>1.711144011367948E-4</v>
      </c>
    </row>
    <row r="414" spans="1:89" ht="14" thickBot="1" x14ac:dyDescent="0.2">
      <c r="A414" s="146" t="s">
        <v>18</v>
      </c>
      <c r="B414" s="196">
        <v>1037</v>
      </c>
      <c r="C414" s="197">
        <v>0</v>
      </c>
      <c r="D414" s="198">
        <v>419</v>
      </c>
      <c r="E414" s="199">
        <v>53</v>
      </c>
      <c r="F414" s="196">
        <v>1486</v>
      </c>
      <c r="G414" s="200">
        <v>137</v>
      </c>
      <c r="H414" s="198">
        <v>887</v>
      </c>
      <c r="I414" s="199">
        <v>299</v>
      </c>
      <c r="J414" s="196">
        <v>54</v>
      </c>
      <c r="K414" s="200">
        <v>112</v>
      </c>
      <c r="L414" s="198">
        <v>115</v>
      </c>
      <c r="M414" s="196">
        <v>431</v>
      </c>
      <c r="N414" s="201">
        <v>641</v>
      </c>
      <c r="O414" s="202">
        <v>983</v>
      </c>
      <c r="P414" s="196">
        <v>289</v>
      </c>
      <c r="Q414" s="200">
        <v>635</v>
      </c>
      <c r="R414" s="198">
        <v>340</v>
      </c>
      <c r="S414" s="199">
        <v>546</v>
      </c>
      <c r="T414" s="196">
        <v>22</v>
      </c>
      <c r="U414" s="200">
        <v>240</v>
      </c>
      <c r="V414" s="198">
        <v>177</v>
      </c>
      <c r="W414" s="199">
        <v>640</v>
      </c>
      <c r="X414" s="196">
        <v>312</v>
      </c>
      <c r="Y414" s="200">
        <v>322</v>
      </c>
      <c r="Z414" s="198">
        <v>719</v>
      </c>
      <c r="AA414" s="196">
        <v>731</v>
      </c>
      <c r="AB414" s="170">
        <f t="shared" si="7045"/>
        <v>6498</v>
      </c>
      <c r="AC414" s="173">
        <f t="shared" si="7046"/>
        <v>5129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7.4976502060588535E-2</v>
      </c>
      <c r="BK414" s="130">
        <f t="shared" ref="BK414" si="7074">C414/C436</f>
        <v>0</v>
      </c>
      <c r="BL414" s="131">
        <f t="shared" ref="BL414" si="7075">D414/D436</f>
        <v>8.0530463194310981E-2</v>
      </c>
      <c r="BM414" s="132">
        <f t="shared" ref="BM414" si="7076">E414/E436</f>
        <v>8.6502366574179868E-3</v>
      </c>
      <c r="BN414" s="129">
        <f t="shared" ref="BN414" si="7077">F414/F436</f>
        <v>9.9778419391660517E-2</v>
      </c>
      <c r="BO414" s="130">
        <f t="shared" ref="BO414" si="7078">G414/G436</f>
        <v>1.282051282051282E-2</v>
      </c>
      <c r="BP414" s="131">
        <f t="shared" ref="BP414" si="7079">H414/H436</f>
        <v>5.1611777027813339E-2</v>
      </c>
      <c r="BQ414" s="132">
        <f t="shared" ref="BQ414" si="7080">I414/I436</f>
        <v>1.7894547848464899E-2</v>
      </c>
      <c r="BR414" s="129">
        <f t="shared" ref="BR414" si="7081">J414/J436</f>
        <v>1.6671812287743129E-2</v>
      </c>
      <c r="BS414" s="130">
        <f t="shared" ref="BS414" si="7082">K414/K436</f>
        <v>3.5164835164835165E-2</v>
      </c>
      <c r="BT414" s="131">
        <f t="shared" ref="BT414" si="7083">L414/L436</f>
        <v>1.2954827081221133E-2</v>
      </c>
      <c r="BU414" s="129">
        <f t="shared" ref="BU414" si="7084">M414/M436</f>
        <v>4.5488126649076518E-2</v>
      </c>
      <c r="BV414" s="133">
        <f t="shared" ref="BV414" si="7085">N414/N436</f>
        <v>3.9078217399256231E-2</v>
      </c>
      <c r="BW414" s="134">
        <f t="shared" ref="BW414" si="7086">O414/O436</f>
        <v>5.6429391504018371E-2</v>
      </c>
      <c r="BX414" s="129">
        <f t="shared" ref="BX414" si="7087">P414/P436</f>
        <v>3.4627366403067336E-2</v>
      </c>
      <c r="BY414" s="130">
        <f t="shared" ref="BY414" si="7088">Q414/Q436</f>
        <v>7.2339940760993399E-2</v>
      </c>
      <c r="BZ414" s="131">
        <f t="shared" ref="BZ414" si="7089">R414/R436</f>
        <v>3.1948881789137379E-2</v>
      </c>
      <c r="CA414" s="132">
        <f t="shared" ref="CA414" si="7090">S414/S436</f>
        <v>5.0452781371280724E-2</v>
      </c>
      <c r="CB414" s="129">
        <f t="shared" ref="CB414" si="7091">T414/T436</f>
        <v>1.0421601136901942E-2</v>
      </c>
      <c r="CC414" s="130">
        <f t="shared" ref="CC414" si="7092">U414/U436</f>
        <v>8.9988751406074236E-2</v>
      </c>
      <c r="CD414" s="131">
        <f t="shared" ref="CD414" si="7093">V414/V436</f>
        <v>1.8302140419811808E-2</v>
      </c>
      <c r="CE414" s="132">
        <f t="shared" ref="CE414" si="7094">W414/W436</f>
        <v>5.9111480557864596E-2</v>
      </c>
      <c r="CF414" s="129">
        <f t="shared" ref="CF414" si="7095">X414/X436</f>
        <v>4.1739130434782612E-2</v>
      </c>
      <c r="CG414" s="130">
        <f t="shared" ref="CG414" si="7096">Y414/Y436</f>
        <v>6.0424094576843689E-2</v>
      </c>
      <c r="CH414" s="131">
        <f t="shared" ref="CH414" si="7097">Z414/Z436</f>
        <v>4.4050974145325328E-2</v>
      </c>
      <c r="CI414" s="129">
        <f t="shared" ref="CI414" si="7098">AA414/AA436</f>
        <v>3.8827216232007224E-2</v>
      </c>
      <c r="CJ414" s="135">
        <f t="shared" ref="CJ414" si="7099">AB414/AB436</f>
        <v>4.8420629065790359E-2</v>
      </c>
      <c r="CK414" s="136">
        <f t="shared" ref="CK414" si="7100">AC414/AC436</f>
        <v>3.8158511453505239E-2</v>
      </c>
    </row>
    <row r="415" spans="1:89" ht="15" thickTop="1" thickBot="1" x14ac:dyDescent="0.2">
      <c r="A415" s="137" t="s">
        <v>19</v>
      </c>
      <c r="B415" s="189">
        <v>1399</v>
      </c>
      <c r="C415" s="190">
        <v>449</v>
      </c>
      <c r="D415" s="191">
        <v>482</v>
      </c>
      <c r="E415" s="192">
        <v>285</v>
      </c>
      <c r="F415" s="189">
        <v>1048</v>
      </c>
      <c r="G415" s="193">
        <v>340</v>
      </c>
      <c r="H415" s="191">
        <v>1338</v>
      </c>
      <c r="I415" s="192">
        <v>740</v>
      </c>
      <c r="J415" s="189">
        <v>110</v>
      </c>
      <c r="K415" s="193">
        <v>309</v>
      </c>
      <c r="L415" s="191">
        <v>229</v>
      </c>
      <c r="M415" s="189">
        <v>827</v>
      </c>
      <c r="N415" s="194">
        <v>1013</v>
      </c>
      <c r="O415" s="195">
        <v>1304</v>
      </c>
      <c r="P415" s="189">
        <v>558</v>
      </c>
      <c r="Q415" s="193">
        <v>687</v>
      </c>
      <c r="R415" s="191">
        <v>697</v>
      </c>
      <c r="S415" s="192">
        <v>687</v>
      </c>
      <c r="T415" s="189">
        <v>68</v>
      </c>
      <c r="U415" s="193">
        <v>379</v>
      </c>
      <c r="V415" s="191">
        <v>402</v>
      </c>
      <c r="W415" s="192">
        <v>802</v>
      </c>
      <c r="X415" s="189">
        <v>492</v>
      </c>
      <c r="Y415" s="193">
        <v>409</v>
      </c>
      <c r="Z415" s="191">
        <v>1053</v>
      </c>
      <c r="AA415" s="189">
        <v>971</v>
      </c>
      <c r="AB415" s="170">
        <f t="shared" si="7045"/>
        <v>8889</v>
      </c>
      <c r="AC415" s="173">
        <f t="shared" si="7046"/>
        <v>8189</v>
      </c>
      <c r="AE415" s="269" t="s">
        <v>13</v>
      </c>
      <c r="AF415" s="20">
        <f t="shared" ref="AF415:BG415" si="7101">SUM(AF412:AF414)</f>
        <v>2284</v>
      </c>
      <c r="AG415" s="21">
        <f t="shared" si="7101"/>
        <v>1218</v>
      </c>
      <c r="AH415" s="20">
        <f t="shared" si="7101"/>
        <v>687</v>
      </c>
      <c r="AI415" s="21">
        <f t="shared" si="7101"/>
        <v>754</v>
      </c>
      <c r="AJ415" s="20">
        <f t="shared" si="7101"/>
        <v>2480</v>
      </c>
      <c r="AK415" s="21">
        <f t="shared" si="7101"/>
        <v>1132</v>
      </c>
      <c r="AL415" s="20">
        <f t="shared" si="7101"/>
        <v>2462</v>
      </c>
      <c r="AM415" s="21">
        <f t="shared" si="7101"/>
        <v>1752</v>
      </c>
      <c r="AN415" s="20">
        <f t="shared" si="7101"/>
        <v>271</v>
      </c>
      <c r="AO415" s="21">
        <f t="shared" si="7101"/>
        <v>832</v>
      </c>
      <c r="AP415" s="20">
        <f t="shared" si="7101"/>
        <v>641</v>
      </c>
      <c r="AQ415" s="21">
        <f t="shared" si="7101"/>
        <v>1973</v>
      </c>
      <c r="AR415" s="20">
        <f t="shared" si="7101"/>
        <v>1914</v>
      </c>
      <c r="AS415" s="21">
        <f t="shared" si="7101"/>
        <v>2980</v>
      </c>
      <c r="AT415" s="20">
        <f t="shared" si="7101"/>
        <v>1319</v>
      </c>
      <c r="AU415" s="21">
        <f t="shared" si="7101"/>
        <v>1320</v>
      </c>
      <c r="AV415" s="20">
        <f t="shared" si="7101"/>
        <v>1867</v>
      </c>
      <c r="AW415" s="21">
        <f t="shared" si="7101"/>
        <v>1131</v>
      </c>
      <c r="AX415" s="20">
        <f t="shared" si="7101"/>
        <v>158</v>
      </c>
      <c r="AY415" s="21">
        <f t="shared" si="7101"/>
        <v>741</v>
      </c>
      <c r="AZ415" s="20">
        <f t="shared" si="7101"/>
        <v>835</v>
      </c>
      <c r="BA415" s="21">
        <f t="shared" si="7101"/>
        <v>1687</v>
      </c>
      <c r="BB415" s="20">
        <f t="shared" si="7101"/>
        <v>1175</v>
      </c>
      <c r="BC415" s="21">
        <f t="shared" si="7101"/>
        <v>1192</v>
      </c>
      <c r="BD415" s="20">
        <f t="shared" si="7101"/>
        <v>2617</v>
      </c>
      <c r="BE415" s="21">
        <f t="shared" si="7101"/>
        <v>2375</v>
      </c>
      <c r="BF415" s="174">
        <f t="shared" si="7101"/>
        <v>18710</v>
      </c>
      <c r="BG415" s="175">
        <f t="shared" si="7101"/>
        <v>19087</v>
      </c>
      <c r="BI415" s="137" t="s">
        <v>19</v>
      </c>
      <c r="BJ415" s="129">
        <f>B415/B436</f>
        <v>0.101149591497361</v>
      </c>
      <c r="BK415" s="130">
        <f t="shared" ref="BK415" si="7102">C415/C436</f>
        <v>3.3109652680480793E-2</v>
      </c>
      <c r="BL415" s="131">
        <f t="shared" ref="BL415" si="7103">D415/D436</f>
        <v>9.2638862194887567E-2</v>
      </c>
      <c r="BM415" s="132">
        <f t="shared" ref="BM415" si="7104">E415/E436</f>
        <v>4.6515423535172191E-2</v>
      </c>
      <c r="BN415" s="129">
        <f t="shared" ref="BN415" si="7105">F415/F436</f>
        <v>7.0368629557510234E-2</v>
      </c>
      <c r="BO415" s="130">
        <f t="shared" ref="BO415" si="7106">G415/G436</f>
        <v>3.1817331087404081E-2</v>
      </c>
      <c r="BP415" s="131">
        <f t="shared" ref="BP415" si="7107">H415/H436</f>
        <v>7.785406726405214E-2</v>
      </c>
      <c r="BQ415" s="132">
        <f t="shared" ref="BQ415" si="7108">I415/I436</f>
        <v>4.4287509725297741E-2</v>
      </c>
      <c r="BR415" s="129">
        <f t="shared" ref="BR415" si="7109">J415/J436</f>
        <v>3.3961099104661933E-2</v>
      </c>
      <c r="BS415" s="130">
        <f t="shared" ref="BS415" si="7110">K415/K436</f>
        <v>9.7017268445839869E-2</v>
      </c>
      <c r="BT415" s="131">
        <f t="shared" ref="BT415" si="7111">L415/L436</f>
        <v>2.5797003492170779E-2</v>
      </c>
      <c r="BU415" s="129">
        <f t="shared" ref="BU415" si="7112">M415/M436</f>
        <v>8.7282321899736143E-2</v>
      </c>
      <c r="BV415" s="133">
        <f t="shared" ref="BV415" si="7113">N415/N436</f>
        <v>6.1756995671523499E-2</v>
      </c>
      <c r="BW415" s="134">
        <f t="shared" ref="BW415" si="7114">O415/O436</f>
        <v>7.4856486796785304E-2</v>
      </c>
      <c r="BX415" s="129">
        <f t="shared" ref="BX415" si="7115">P415/P436</f>
        <v>6.6858375269590223E-2</v>
      </c>
      <c r="BY415" s="130">
        <f t="shared" ref="BY415" si="7116">Q415/Q436</f>
        <v>7.8263841421736161E-2</v>
      </c>
      <c r="BZ415" s="131">
        <f t="shared" ref="BZ415" si="7117">R415/R436</f>
        <v>6.5495207667731634E-2</v>
      </c>
      <c r="CA415" s="132">
        <f t="shared" ref="CA415" si="7118">S415/S436</f>
        <v>6.348179634078728E-2</v>
      </c>
      <c r="CB415" s="129">
        <f t="shared" ref="CB415" si="7119">T415/T436</f>
        <v>3.2212221695878729E-2</v>
      </c>
      <c r="CC415" s="130">
        <f t="shared" ref="CC415" si="7120">U415/U436</f>
        <v>0.14210723659542557</v>
      </c>
      <c r="CD415" s="131">
        <f t="shared" ref="CD415" si="7121">V415/V436</f>
        <v>4.1567573156860715E-2</v>
      </c>
      <c r="CE415" s="132">
        <f t="shared" ref="CE415" si="7122">W415/W436</f>
        <v>7.407407407407407E-2</v>
      </c>
      <c r="CF415" s="129">
        <f t="shared" ref="CF415" si="7123">X415/X436</f>
        <v>6.5819397993311032E-2</v>
      </c>
      <c r="CG415" s="130">
        <f t="shared" ref="CG415" si="7124">Y415/Y436</f>
        <v>7.6749859260649284E-2</v>
      </c>
      <c r="CH415" s="131">
        <f t="shared" ref="CH415" si="7125">Z415/Z436</f>
        <v>6.4514152677367972E-2</v>
      </c>
      <c r="CI415" s="129">
        <f t="shared" ref="CI415" si="7126">AA415/AA436</f>
        <v>5.1574865884102622E-2</v>
      </c>
      <c r="CJ415" s="135">
        <f t="shared" ref="CJ415" si="7127">AB415/AB436</f>
        <v>6.6237453334227522E-2</v>
      </c>
      <c r="CK415" s="136">
        <f t="shared" ref="CK415" si="7128">AC415/AC436</f>
        <v>6.0924166561270116E-2</v>
      </c>
    </row>
    <row r="416" spans="1:89" ht="14" thickTop="1" x14ac:dyDescent="0.15">
      <c r="A416" s="146" t="s">
        <v>20</v>
      </c>
      <c r="B416" s="196">
        <v>1088</v>
      </c>
      <c r="C416" s="197">
        <v>521</v>
      </c>
      <c r="D416" s="198">
        <v>379</v>
      </c>
      <c r="E416" s="199">
        <v>383</v>
      </c>
      <c r="F416" s="196">
        <v>1272</v>
      </c>
      <c r="G416" s="200">
        <v>533</v>
      </c>
      <c r="H416" s="198">
        <v>1195</v>
      </c>
      <c r="I416" s="199">
        <v>762</v>
      </c>
      <c r="J416" s="196">
        <v>139</v>
      </c>
      <c r="K416" s="200">
        <v>376</v>
      </c>
      <c r="L416" s="198">
        <v>321</v>
      </c>
      <c r="M416" s="196">
        <v>902</v>
      </c>
      <c r="N416" s="201">
        <v>1010</v>
      </c>
      <c r="O416" s="202">
        <v>1368</v>
      </c>
      <c r="P416" s="196">
        <v>699</v>
      </c>
      <c r="Q416" s="200">
        <v>656</v>
      </c>
      <c r="R416" s="198">
        <v>965</v>
      </c>
      <c r="S416" s="199">
        <v>585</v>
      </c>
      <c r="T416" s="196">
        <v>65</v>
      </c>
      <c r="U416" s="200">
        <v>376</v>
      </c>
      <c r="V416" s="198">
        <v>412</v>
      </c>
      <c r="W416" s="199">
        <v>849</v>
      </c>
      <c r="X416" s="196">
        <v>549</v>
      </c>
      <c r="Y416" s="200">
        <v>648</v>
      </c>
      <c r="Z416" s="198">
        <v>1339</v>
      </c>
      <c r="AA416" s="196">
        <v>1284</v>
      </c>
      <c r="AB416" s="170">
        <f t="shared" si="7045"/>
        <v>9433</v>
      </c>
      <c r="AC416" s="173">
        <f t="shared" si="7046"/>
        <v>9243</v>
      </c>
      <c r="BI416" s="146" t="s">
        <v>20</v>
      </c>
      <c r="BJ416" s="129">
        <f>B416/B436</f>
        <v>7.8663871014387973E-2</v>
      </c>
      <c r="BK416" s="130">
        <f t="shared" ref="BK416" si="7129">C416/C436</f>
        <v>3.8418995649288398E-2</v>
      </c>
      <c r="BL416" s="131">
        <f t="shared" ref="BL416" si="7130">D416/D436</f>
        <v>7.2842590812992505E-2</v>
      </c>
      <c r="BM416" s="132">
        <f t="shared" ref="BM416" si="7131">E416/E436</f>
        <v>6.2510200750775263E-2</v>
      </c>
      <c r="BN416" s="129">
        <f t="shared" ref="BN416" si="7132">F416/F436</f>
        <v>8.5409252669039148E-2</v>
      </c>
      <c r="BO416" s="130">
        <f t="shared" ref="BO416" si="7133">G416/G436</f>
        <v>4.9878345498783457E-2</v>
      </c>
      <c r="BP416" s="131">
        <f t="shared" ref="BP416" si="7134">H416/H436</f>
        <v>6.9533341091586182E-2</v>
      </c>
      <c r="BQ416" s="132">
        <f t="shared" ref="BQ416" si="7135">I416/I436</f>
        <v>4.5604165419833621E-2</v>
      </c>
      <c r="BR416" s="129">
        <f t="shared" ref="BR416" si="7136">J416/J436</f>
        <v>4.2914479777709166E-2</v>
      </c>
      <c r="BS416" s="130">
        <f t="shared" ref="BS416" si="7137">K416/K436</f>
        <v>0.11805337519623234</v>
      </c>
      <c r="BT416" s="131">
        <f t="shared" ref="BT416" si="7138">L416/L436</f>
        <v>3.6160865157147684E-2</v>
      </c>
      <c r="BU416" s="129">
        <f t="shared" ref="BU416" si="7139">M416/M436</f>
        <v>9.5197889182058043E-2</v>
      </c>
      <c r="BV416" s="133">
        <f t="shared" ref="BV416" si="7140">N416/N436</f>
        <v>6.1574102298360057E-2</v>
      </c>
      <c r="BW416" s="134">
        <f t="shared" ref="BW416" si="7141">O416/O436</f>
        <v>7.8530424799081511E-2</v>
      </c>
      <c r="BX416" s="129">
        <f t="shared" ref="BX416" si="7142">P416/P436</f>
        <v>8.3752695902228613E-2</v>
      </c>
      <c r="BY416" s="130">
        <f t="shared" ref="BY416" si="7143">Q416/Q436</f>
        <v>7.4732285258601053E-2</v>
      </c>
      <c r="BZ416" s="131">
        <f t="shared" ref="BZ416" si="7144">R416/R436</f>
        <v>9.0678443901522271E-2</v>
      </c>
      <c r="CA416" s="132">
        <f t="shared" ref="CA416" si="7145">S416/S436</f>
        <v>5.4056551469229344E-2</v>
      </c>
      <c r="CB416" s="129">
        <f t="shared" ref="CB416" si="7146">T416/T436</f>
        <v>3.0791094268119375E-2</v>
      </c>
      <c r="CC416" s="130">
        <f t="shared" ref="CC416" si="7147">U416/U436</f>
        <v>0.14098237720284965</v>
      </c>
      <c r="CD416" s="131">
        <f t="shared" ref="CD416" si="7148">V416/V436</f>
        <v>4.2601592389618449E-2</v>
      </c>
      <c r="CE416" s="132">
        <f t="shared" ref="CE416" si="7149">W416/W436</f>
        <v>7.8415073427542253E-2</v>
      </c>
      <c r="CF416" s="129">
        <f t="shared" ref="CF416" si="7150">X416/X436</f>
        <v>7.3444816053511705E-2</v>
      </c>
      <c r="CG416" s="130">
        <f t="shared" ref="CG416" si="7151">Y416/Y436</f>
        <v>0.12159879902420717</v>
      </c>
      <c r="CH416" s="131">
        <f t="shared" ref="CH416" si="7152">Z416/Z436</f>
        <v>8.2036515132949392E-2</v>
      </c>
      <c r="CI416" s="129">
        <f t="shared" ref="CI416" si="7153">AA416/AA436</f>
        <v>6.8199925638710357E-2</v>
      </c>
      <c r="CJ416" s="135">
        <f t="shared" ref="CJ416" si="7154">AB416/AB436</f>
        <v>7.0291134807263844E-2</v>
      </c>
      <c r="CK416" s="136">
        <f t="shared" ref="CK416" si="7155">AC416/AC436</f>
        <v>6.8765669987278011E-2</v>
      </c>
    </row>
    <row r="417" spans="1:89" ht="14" thickBot="1" x14ac:dyDescent="0.2">
      <c r="A417" s="137" t="s">
        <v>21</v>
      </c>
      <c r="B417" s="189">
        <v>1196</v>
      </c>
      <c r="C417" s="190">
        <v>697</v>
      </c>
      <c r="D417" s="191">
        <v>308</v>
      </c>
      <c r="E417" s="192">
        <v>371</v>
      </c>
      <c r="F417" s="189">
        <v>1208</v>
      </c>
      <c r="G417" s="193">
        <v>599</v>
      </c>
      <c r="H417" s="191">
        <v>1267</v>
      </c>
      <c r="I417" s="192">
        <v>990</v>
      </c>
      <c r="J417" s="189">
        <v>132</v>
      </c>
      <c r="K417" s="193">
        <v>456</v>
      </c>
      <c r="L417" s="191">
        <v>320</v>
      </c>
      <c r="M417" s="189">
        <v>1071</v>
      </c>
      <c r="N417" s="194">
        <v>904</v>
      </c>
      <c r="O417" s="195">
        <v>1612</v>
      </c>
      <c r="P417" s="189">
        <v>620</v>
      </c>
      <c r="Q417" s="193">
        <v>664</v>
      </c>
      <c r="R417" s="191">
        <v>902</v>
      </c>
      <c r="S417" s="192">
        <v>546</v>
      </c>
      <c r="T417" s="189">
        <v>93</v>
      </c>
      <c r="U417" s="193">
        <v>365</v>
      </c>
      <c r="V417" s="191">
        <v>423</v>
      </c>
      <c r="W417" s="192">
        <v>838</v>
      </c>
      <c r="X417" s="189">
        <v>626</v>
      </c>
      <c r="Y417" s="193">
        <v>544</v>
      </c>
      <c r="Z417" s="191">
        <v>1278</v>
      </c>
      <c r="AA417" s="189">
        <v>1091</v>
      </c>
      <c r="AB417" s="170">
        <f t="shared" si="7045"/>
        <v>9277</v>
      </c>
      <c r="AC417" s="173">
        <f t="shared" si="7046"/>
        <v>9844</v>
      </c>
      <c r="AE417" s="272" t="s">
        <v>85</v>
      </c>
      <c r="BI417" s="137" t="s">
        <v>21</v>
      </c>
      <c r="BJ417" s="129">
        <f>B417/B436</f>
        <v>8.6472417034198543E-2</v>
      </c>
      <c r="BK417" s="130">
        <f t="shared" ref="BK417" si="7156">C417/C436</f>
        <v>5.1397389573040339E-2</v>
      </c>
      <c r="BL417" s="131">
        <f t="shared" ref="BL417" si="7157">D417/D436</f>
        <v>5.9196617336152217E-2</v>
      </c>
      <c r="BM417" s="132">
        <f t="shared" ref="BM417" si="7158">E417/E436</f>
        <v>6.05516566019259E-2</v>
      </c>
      <c r="BN417" s="129">
        <f t="shared" ref="BN417" si="7159">F417/F436</f>
        <v>8.1111931780030885E-2</v>
      </c>
      <c r="BO417" s="130">
        <f t="shared" ref="BO417" si="7160">G417/G436</f>
        <v>5.6054650945161891E-2</v>
      </c>
      <c r="BP417" s="131">
        <f t="shared" ref="BP417" si="7161">H417/H436</f>
        <v>7.3722797625974626E-2</v>
      </c>
      <c r="BQ417" s="132">
        <f t="shared" ref="BQ417" si="7162">I417/I436</f>
        <v>5.9249506254114549E-2</v>
      </c>
      <c r="BR417" s="129">
        <f t="shared" ref="BR417" si="7163">J417/J436</f>
        <v>4.075331892559432E-2</v>
      </c>
      <c r="BS417" s="130">
        <f t="shared" ref="BS417" si="7164">K417/K436</f>
        <v>0.14317111459968604</v>
      </c>
      <c r="BT417" s="131">
        <f t="shared" ref="BT417" si="7165">L417/L436</f>
        <v>3.6048214486876194E-2</v>
      </c>
      <c r="BU417" s="129">
        <f t="shared" ref="BU417" si="7166">M417/M436</f>
        <v>0.11303430079155673</v>
      </c>
      <c r="BV417" s="133">
        <f t="shared" ref="BV417" si="7167">N417/N436</f>
        <v>5.5111869779918304E-2</v>
      </c>
      <c r="BW417" s="134">
        <f t="shared" ref="BW417" si="7168">O417/O436</f>
        <v>9.2537313432835819E-2</v>
      </c>
      <c r="BX417" s="129">
        <f t="shared" ref="BX417" si="7169">P417/P436</f>
        <v>7.4287083632878032E-2</v>
      </c>
      <c r="BY417" s="130">
        <f t="shared" ref="BY417" si="7170">Q417/Q436</f>
        <v>7.5643654591023013E-2</v>
      </c>
      <c r="BZ417" s="131">
        <f t="shared" ref="BZ417" si="7171">R417/R436</f>
        <v>8.4758504040593874E-2</v>
      </c>
      <c r="CA417" s="132">
        <f t="shared" ref="CA417" si="7172">S417/S436</f>
        <v>5.0452781371280724E-2</v>
      </c>
      <c r="CB417" s="129">
        <f t="shared" ref="CB417" si="7173">T417/T436</f>
        <v>4.4054950260540029E-2</v>
      </c>
      <c r="CC417" s="130">
        <f t="shared" ref="CC417" si="7174">U417/U436</f>
        <v>0.13685789276340457</v>
      </c>
      <c r="CD417" s="131">
        <f t="shared" ref="CD417" si="7175">V417/V436</f>
        <v>4.3739013545651947E-2</v>
      </c>
      <c r="CE417" s="132">
        <f t="shared" ref="CE417" si="7176">W417/W436</f>
        <v>7.7399094855453959E-2</v>
      </c>
      <c r="CF417" s="129">
        <f t="shared" ref="CF417" si="7177">X417/X436</f>
        <v>8.3745819397993304E-2</v>
      </c>
      <c r="CG417" s="130">
        <f t="shared" ref="CG417" si="7178">Y417/Y436</f>
        <v>0.10208294239069243</v>
      </c>
      <c r="CH417" s="131">
        <f t="shared" ref="CH417" si="7179">Z417/Z436</f>
        <v>7.8299228035779933E-2</v>
      </c>
      <c r="CI417" s="129">
        <f t="shared" ref="CI417" si="7180">AA417/AA436</f>
        <v>5.7948690710150318E-2</v>
      </c>
      <c r="CJ417" s="135">
        <f t="shared" ref="CJ417" si="7181">AB417/AB436</f>
        <v>6.9128682031907834E-2</v>
      </c>
      <c r="CK417" s="136">
        <f t="shared" ref="CK417" si="7182">AC417/AC436</f>
        <v>7.3236963686548182E-2</v>
      </c>
    </row>
    <row r="418" spans="1:89" ht="15" thickTop="1" thickBot="1" x14ac:dyDescent="0.2">
      <c r="A418" s="146" t="s">
        <v>22</v>
      </c>
      <c r="B418" s="196">
        <v>1071</v>
      </c>
      <c r="C418" s="197">
        <v>749</v>
      </c>
      <c r="D418" s="198">
        <v>326</v>
      </c>
      <c r="E418" s="199">
        <v>341</v>
      </c>
      <c r="F418" s="196">
        <v>1027</v>
      </c>
      <c r="G418" s="200">
        <v>324</v>
      </c>
      <c r="H418" s="198">
        <v>1296</v>
      </c>
      <c r="I418" s="199">
        <v>960</v>
      </c>
      <c r="J418" s="196">
        <v>171</v>
      </c>
      <c r="K418" s="200">
        <v>412</v>
      </c>
      <c r="L418" s="198">
        <v>343</v>
      </c>
      <c r="M418" s="196">
        <v>1095</v>
      </c>
      <c r="N418" s="201">
        <v>934</v>
      </c>
      <c r="O418" s="202">
        <v>1421</v>
      </c>
      <c r="P418" s="196">
        <v>541</v>
      </c>
      <c r="Q418" s="200">
        <v>546</v>
      </c>
      <c r="R418" s="198">
        <v>932</v>
      </c>
      <c r="S418" s="199">
        <v>670</v>
      </c>
      <c r="T418" s="196">
        <v>85</v>
      </c>
      <c r="U418" s="200">
        <v>220</v>
      </c>
      <c r="V418" s="198">
        <v>437</v>
      </c>
      <c r="W418" s="199">
        <v>900</v>
      </c>
      <c r="X418" s="196">
        <v>484</v>
      </c>
      <c r="Y418" s="200">
        <v>348</v>
      </c>
      <c r="Z418" s="198">
        <v>1117</v>
      </c>
      <c r="AA418" s="196">
        <v>1221</v>
      </c>
      <c r="AB418" s="170">
        <f t="shared" si="7045"/>
        <v>8764</v>
      </c>
      <c r="AC418" s="173">
        <f t="shared" si="7046"/>
        <v>9207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7.7434748029788156E-2</v>
      </c>
      <c r="BK418" s="130">
        <f t="shared" ref="BK418" si="7183">C418/C436</f>
        <v>5.5231915050512496E-2</v>
      </c>
      <c r="BL418" s="131">
        <f t="shared" ref="BL418" si="7184">D418/D436</f>
        <v>6.2656159907745534E-2</v>
      </c>
      <c r="BM418" s="132">
        <f t="shared" ref="BM418" si="7185">E418/E436</f>
        <v>5.565529622980251E-2</v>
      </c>
      <c r="BN418" s="129">
        <f t="shared" ref="BN418" si="7186">F418/F436</f>
        <v>6.8958571140804406E-2</v>
      </c>
      <c r="BO418" s="130">
        <f t="shared" ref="BO418" si="7187">G418/G436</f>
        <v>3.0320044918585063E-2</v>
      </c>
      <c r="BP418" s="131">
        <f t="shared" ref="BP418" si="7188">H418/H436</f>
        <v>7.5410217618992206E-2</v>
      </c>
      <c r="BQ418" s="132">
        <f t="shared" ref="BQ418" si="7189">I418/I436</f>
        <v>5.7454066670656535E-2</v>
      </c>
      <c r="BR418" s="129">
        <f t="shared" ref="BR418" si="7190">J418/J436</f>
        <v>5.2794072244519916E-2</v>
      </c>
      <c r="BS418" s="130">
        <f t="shared" ref="BS418" si="7191">K418/K436</f>
        <v>0.12935635792778649</v>
      </c>
      <c r="BT418" s="131">
        <f t="shared" ref="BT418" si="7192">L418/L436</f>
        <v>3.8639179903120421E-2</v>
      </c>
      <c r="BU418" s="129">
        <f t="shared" ref="BU418" si="7193">M418/M436</f>
        <v>0.11556728232189974</v>
      </c>
      <c r="BV418" s="133">
        <f t="shared" ref="BV418" si="7194">N418/N436</f>
        <v>5.6940803511552764E-2</v>
      </c>
      <c r="BW418" s="134">
        <f t="shared" ref="BW418" si="7195">O418/O436</f>
        <v>8.1572904707233065E-2</v>
      </c>
      <c r="BX418" s="129">
        <f t="shared" ref="BX418" si="7196">P418/P436</f>
        <v>6.4821471363527436E-2</v>
      </c>
      <c r="BY418" s="130">
        <f t="shared" ref="BY418" si="7197">Q418/Q436</f>
        <v>6.2200956937799042E-2</v>
      </c>
      <c r="BZ418" s="131">
        <f t="shared" ref="BZ418" si="7198">R418/R436</f>
        <v>8.7577523021988346E-2</v>
      </c>
      <c r="CA418" s="132">
        <f t="shared" ref="CA418" si="7199">S418/S436</f>
        <v>6.1910922195527629E-2</v>
      </c>
      <c r="CB418" s="129">
        <f t="shared" ref="CB418" si="7200">T418/T436</f>
        <v>4.0265277119848411E-2</v>
      </c>
      <c r="CC418" s="130">
        <f t="shared" ref="CC418" si="7201">U418/U436</f>
        <v>8.2489688788901394E-2</v>
      </c>
      <c r="CD418" s="131">
        <f t="shared" ref="CD418" si="7202">V418/V436</f>
        <v>4.5186640471512773E-2</v>
      </c>
      <c r="CE418" s="132">
        <f t="shared" ref="CE418" si="7203">W418/W436</f>
        <v>8.3125519534497094E-2</v>
      </c>
      <c r="CF418" s="129">
        <f t="shared" ref="CF418" si="7204">X418/X436</f>
        <v>6.4749163879598656E-2</v>
      </c>
      <c r="CG418" s="130">
        <f t="shared" ref="CG418" si="7205">Y418/Y436</f>
        <v>6.5303058735222366E-2</v>
      </c>
      <c r="CH418" s="131">
        <f t="shared" ref="CH418" si="7206">Z418/Z436</f>
        <v>6.8435240779316259E-2</v>
      </c>
      <c r="CI418" s="129">
        <f t="shared" ref="CI418" si="7207">AA418/AA436</f>
        <v>6.4853667605035317E-2</v>
      </c>
      <c r="CJ418" s="135">
        <f t="shared" ref="CJ418" si="7208">AB418/AB436</f>
        <v>6.5306000789871754E-2</v>
      </c>
      <c r="CK418" s="136">
        <f t="shared" ref="CK418" si="7209">AC418/AC436</f>
        <v>6.8497838750716078E-2</v>
      </c>
    </row>
    <row r="419" spans="1:89" ht="15" thickTop="1" thickBot="1" x14ac:dyDescent="0.2">
      <c r="A419" s="137" t="s">
        <v>23</v>
      </c>
      <c r="B419" s="189">
        <v>1029</v>
      </c>
      <c r="C419" s="190">
        <v>718</v>
      </c>
      <c r="D419" s="191">
        <v>293</v>
      </c>
      <c r="E419" s="192">
        <v>325</v>
      </c>
      <c r="F419" s="189">
        <v>1072</v>
      </c>
      <c r="G419" s="193">
        <v>377</v>
      </c>
      <c r="H419" s="191">
        <v>1076</v>
      </c>
      <c r="I419" s="192">
        <v>882</v>
      </c>
      <c r="J419" s="189">
        <v>177</v>
      </c>
      <c r="K419" s="193">
        <v>279</v>
      </c>
      <c r="L419" s="191">
        <v>332</v>
      </c>
      <c r="M419" s="189">
        <v>758</v>
      </c>
      <c r="N419" s="194">
        <v>836</v>
      </c>
      <c r="O419" s="195">
        <v>1263</v>
      </c>
      <c r="P419" s="189">
        <v>461</v>
      </c>
      <c r="Q419" s="193">
        <v>394</v>
      </c>
      <c r="R419" s="191">
        <v>740</v>
      </c>
      <c r="S419" s="192">
        <v>614</v>
      </c>
      <c r="T419" s="189">
        <v>79</v>
      </c>
      <c r="U419" s="193">
        <v>179</v>
      </c>
      <c r="V419" s="191">
        <v>436</v>
      </c>
      <c r="W419" s="192">
        <v>795</v>
      </c>
      <c r="X419" s="189">
        <v>421</v>
      </c>
      <c r="Y419" s="193">
        <v>274</v>
      </c>
      <c r="Z419" s="191">
        <v>1025</v>
      </c>
      <c r="AA419" s="189">
        <v>1222</v>
      </c>
      <c r="AB419" s="170">
        <f t="shared" si="7045"/>
        <v>7977</v>
      </c>
      <c r="AC419" s="173">
        <f t="shared" si="7046"/>
        <v>8080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7.4398091244306269E-2</v>
      </c>
      <c r="BK419" s="130">
        <f t="shared" ref="BK419" si="7210">C419/C436</f>
        <v>5.2945947938942556E-2</v>
      </c>
      <c r="BL419" s="131">
        <f t="shared" ref="BL419" si="7211">D419/D436</f>
        <v>5.6313665193157794E-2</v>
      </c>
      <c r="BM419" s="132">
        <f t="shared" ref="BM419" si="7212">E419/E436</f>
        <v>5.3043904031336707E-2</v>
      </c>
      <c r="BN419" s="129">
        <f t="shared" ref="BN419" si="7213">F419/F436</f>
        <v>7.1980124890888342E-2</v>
      </c>
      <c r="BO419" s="130">
        <f t="shared" ref="BO419" si="7214">G419/G436</f>
        <v>3.5279805352798052E-2</v>
      </c>
      <c r="BP419" s="131">
        <f t="shared" ref="BP419" si="7215">H419/H436</f>
        <v>6.2609100430583028E-2</v>
      </c>
      <c r="BQ419" s="132">
        <f t="shared" ref="BQ419" si="7216">I419/I436</f>
        <v>5.2785923753665691E-2</v>
      </c>
      <c r="BR419" s="129">
        <f t="shared" ref="BR419" si="7217">J419/J436</f>
        <v>5.4646495832046928E-2</v>
      </c>
      <c r="BS419" s="130">
        <f t="shared" ref="BS419" si="7218">K419/K436</f>
        <v>8.7598116169544743E-2</v>
      </c>
      <c r="BT419" s="131">
        <f t="shared" ref="BT419" si="7219">L419/L436</f>
        <v>3.7400022530134053E-2</v>
      </c>
      <c r="BU419" s="129">
        <f t="shared" ref="BU419" si="7220">M419/M436</f>
        <v>0.08</v>
      </c>
      <c r="BV419" s="133">
        <f t="shared" ref="BV419" si="7221">N419/N436</f>
        <v>5.0966286654880205E-2</v>
      </c>
      <c r="BW419" s="134">
        <f t="shared" ref="BW419" si="7222">O419/O436</f>
        <v>7.2502870264064295E-2</v>
      </c>
      <c r="BX419" s="129">
        <f t="shared" ref="BX419" si="7223">P419/P436</f>
        <v>5.5236041217349631E-2</v>
      </c>
      <c r="BY419" s="130">
        <f t="shared" ref="BY419" si="7224">Q419/Q436</f>
        <v>4.4884939621781729E-2</v>
      </c>
      <c r="BZ419" s="131">
        <f t="shared" ref="BZ419" si="7225">R419/R436</f>
        <v>6.9535801541063716E-2</v>
      </c>
      <c r="CA419" s="132">
        <f t="shared" ref="CA419" si="7226">S419/S436</f>
        <v>5.673627795231935E-2</v>
      </c>
      <c r="CB419" s="129">
        <f t="shared" ref="CB419" si="7227">T419/T436</f>
        <v>3.7423022264329704E-2</v>
      </c>
      <c r="CC419" s="130">
        <f t="shared" ref="CC419" si="7228">U419/U436</f>
        <v>6.7116610423697043E-2</v>
      </c>
      <c r="CD419" s="131">
        <f t="shared" ref="CD419" si="7229">V419/V436</f>
        <v>4.5083238548236995E-2</v>
      </c>
      <c r="CE419" s="132">
        <f t="shared" ref="CE419" si="7230">W419/W436</f>
        <v>7.3427542255472433E-2</v>
      </c>
      <c r="CF419" s="129">
        <f t="shared" ref="CF419" si="7231">X419/X436</f>
        <v>5.6321070234113715E-2</v>
      </c>
      <c r="CG419" s="130">
        <f t="shared" ref="CG419" si="7232">Y419/Y436</f>
        <v>5.1416776130606121E-2</v>
      </c>
      <c r="CH419" s="131">
        <f t="shared" ref="CH419" si="7233">Z419/Z436</f>
        <v>6.2798676632765588E-2</v>
      </c>
      <c r="CI419" s="129">
        <f t="shared" ref="CI419" si="7234">AA419/AA436</f>
        <v>6.4906782811919056E-2</v>
      </c>
      <c r="CJ419" s="135">
        <f t="shared" ref="CJ419" si="7235">AB419/AB436</f>
        <v>5.9441575570607828E-2</v>
      </c>
      <c r="CK419" s="136">
        <f t="shared" ref="CK419" si="7236">AC419/AC436</f>
        <v>6.0113233095013131E-2</v>
      </c>
    </row>
    <row r="420" spans="1:89" ht="14" thickTop="1" x14ac:dyDescent="0.15">
      <c r="A420" s="146" t="s">
        <v>24</v>
      </c>
      <c r="B420" s="203">
        <v>739</v>
      </c>
      <c r="C420" s="197">
        <v>699</v>
      </c>
      <c r="D420" s="198">
        <v>297</v>
      </c>
      <c r="E420" s="199">
        <v>296</v>
      </c>
      <c r="F420" s="196">
        <v>1052</v>
      </c>
      <c r="G420" s="200">
        <v>374</v>
      </c>
      <c r="H420" s="198">
        <v>1011</v>
      </c>
      <c r="I420" s="199">
        <v>870</v>
      </c>
      <c r="J420" s="196">
        <v>199</v>
      </c>
      <c r="K420" s="200">
        <v>219</v>
      </c>
      <c r="L420" s="198">
        <v>419</v>
      </c>
      <c r="M420" s="196">
        <v>576</v>
      </c>
      <c r="N420" s="201">
        <v>782</v>
      </c>
      <c r="O420" s="204">
        <v>946</v>
      </c>
      <c r="P420" s="196">
        <v>488</v>
      </c>
      <c r="Q420" s="200">
        <v>412</v>
      </c>
      <c r="R420" s="198">
        <v>671</v>
      </c>
      <c r="S420" s="199">
        <v>552</v>
      </c>
      <c r="T420" s="196">
        <v>118</v>
      </c>
      <c r="U420" s="200">
        <v>151</v>
      </c>
      <c r="V420" s="198">
        <v>455</v>
      </c>
      <c r="W420" s="205">
        <v>764</v>
      </c>
      <c r="X420" s="196">
        <v>356</v>
      </c>
      <c r="Y420" s="200">
        <v>282</v>
      </c>
      <c r="Z420" s="198">
        <v>1050</v>
      </c>
      <c r="AA420" s="196">
        <v>1316</v>
      </c>
      <c r="AB420" s="170">
        <f t="shared" si="7045"/>
        <v>7637</v>
      </c>
      <c r="AC420" s="173">
        <f t="shared" si="7046"/>
        <v>7457</v>
      </c>
      <c r="AE420" s="275" t="str">
        <f>$AE$17</f>
        <v>17:00 - 17:59</v>
      </c>
      <c r="AF420" s="126">
        <f t="shared" ref="AF420:AU421" si="7237">SUMIF($A$9:$A$32,$AE420,B$412:B$435)</f>
        <v>708</v>
      </c>
      <c r="AG420" s="186">
        <f t="shared" si="7237"/>
        <v>1432</v>
      </c>
      <c r="AH420" s="127">
        <f t="shared" si="7237"/>
        <v>438</v>
      </c>
      <c r="AI420" s="180">
        <f t="shared" si="7237"/>
        <v>517</v>
      </c>
      <c r="AJ420" s="126">
        <f t="shared" si="7237"/>
        <v>862</v>
      </c>
      <c r="AK420" s="128">
        <f t="shared" si="7237"/>
        <v>1205</v>
      </c>
      <c r="AL420" s="127">
        <f t="shared" si="7237"/>
        <v>1144</v>
      </c>
      <c r="AM420" s="180">
        <f t="shared" si="7237"/>
        <v>1526</v>
      </c>
      <c r="AN420" s="126">
        <f t="shared" si="7237"/>
        <v>390</v>
      </c>
      <c r="AO420" s="128">
        <f t="shared" si="7237"/>
        <v>105</v>
      </c>
      <c r="AP420" s="127">
        <f t="shared" si="7237"/>
        <v>1029</v>
      </c>
      <c r="AQ420" s="126">
        <f t="shared" si="7237"/>
        <v>384</v>
      </c>
      <c r="AR420" s="179">
        <f t="shared" si="7237"/>
        <v>1507</v>
      </c>
      <c r="AS420" s="181">
        <f t="shared" si="7237"/>
        <v>1143</v>
      </c>
      <c r="AT420" s="126">
        <f t="shared" si="7237"/>
        <v>769</v>
      </c>
      <c r="AU420" s="128">
        <f t="shared" si="7237"/>
        <v>680</v>
      </c>
      <c r="AV420" s="127">
        <f t="shared" ref="AP420:BE421" si="7238">SUMIF($A$9:$A$32,$AE420,R$412:R$435)</f>
        <v>690</v>
      </c>
      <c r="AW420" s="180">
        <f t="shared" si="7238"/>
        <v>900</v>
      </c>
      <c r="AX420" s="126">
        <f t="shared" si="7238"/>
        <v>352</v>
      </c>
      <c r="AY420" s="128">
        <f t="shared" si="7238"/>
        <v>67</v>
      </c>
      <c r="AZ420" s="127">
        <f t="shared" si="7238"/>
        <v>992</v>
      </c>
      <c r="BA420" s="180">
        <f t="shared" si="7238"/>
        <v>612</v>
      </c>
      <c r="BB420" s="126">
        <f t="shared" si="7238"/>
        <v>780</v>
      </c>
      <c r="BC420" s="128">
        <f t="shared" si="7238"/>
        <v>311</v>
      </c>
      <c r="BD420" s="184">
        <f t="shared" si="7238"/>
        <v>1122</v>
      </c>
      <c r="BE420" s="185">
        <f t="shared" si="7238"/>
        <v>1428</v>
      </c>
      <c r="BF420" s="170">
        <f>AF420+AH420+AJ420+AL420+AN420+AP420+AR420+AT420+AV420+AX420+AZ420+BB420+BD420</f>
        <v>10783</v>
      </c>
      <c r="BG420" s="171">
        <f>AG420+AI420+AK420+AM420+AO420+AQ420+AS420+AU420+AW420+AY420+BA420+BC420+BE420</f>
        <v>10310</v>
      </c>
      <c r="BI420" s="146" t="s">
        <v>24</v>
      </c>
      <c r="BJ420" s="129">
        <f>B420/B436</f>
        <v>5.3430699154074182E-2</v>
      </c>
      <c r="BK420" s="130">
        <f t="shared" ref="BK420" si="7239">C420/C436</f>
        <v>5.1544871322173884E-2</v>
      </c>
      <c r="BL420" s="131">
        <f t="shared" ref="BL420" si="7240">D420/D436</f>
        <v>5.7082452431289642E-2</v>
      </c>
      <c r="BM420" s="132">
        <f t="shared" ref="BM420" si="7241">E420/E436</f>
        <v>4.8310755671617432E-2</v>
      </c>
      <c r="BN420" s="129">
        <f t="shared" ref="BN420" si="7242">F420/F436</f>
        <v>7.063721211307325E-2</v>
      </c>
      <c r="BO420" s="130">
        <f t="shared" ref="BO420" si="7243">G420/G436</f>
        <v>3.4999064196144486E-2</v>
      </c>
      <c r="BP420" s="131">
        <f t="shared" ref="BP420" si="7244">H420/H436</f>
        <v>5.8826952170371233E-2</v>
      </c>
      <c r="BQ420" s="132">
        <f t="shared" ref="BQ420" si="7245">I420/I436</f>
        <v>5.206774792028248E-2</v>
      </c>
      <c r="BR420" s="129">
        <f t="shared" ref="BR420" si="7246">J420/J436</f>
        <v>6.1438715652979314E-2</v>
      </c>
      <c r="BS420" s="130">
        <f t="shared" ref="BS420" si="7247">K420/K436</f>
        <v>6.8759811616954478E-2</v>
      </c>
      <c r="BT420" s="131">
        <f t="shared" ref="BT420" si="7248">L420/L436</f>
        <v>4.7200630843753519E-2</v>
      </c>
      <c r="BU420" s="129">
        <f t="shared" ref="BU420" si="7249">M420/M436</f>
        <v>6.0791556728232193E-2</v>
      </c>
      <c r="BV420" s="133">
        <f t="shared" ref="BV420" si="7250">N420/N436</f>
        <v>4.7674205937938183E-2</v>
      </c>
      <c r="BW420" s="134">
        <f t="shared" ref="BW420" si="7251">O420/O436</f>
        <v>5.4305396096440875E-2</v>
      </c>
      <c r="BX420" s="129">
        <f t="shared" ref="BX420" si="7252">P420/P436</f>
        <v>5.8471123891684643E-2</v>
      </c>
      <c r="BY420" s="130">
        <f t="shared" ref="BY420" si="7253">Q420/Q436</f>
        <v>4.6935520619731143E-2</v>
      </c>
      <c r="BZ420" s="131">
        <f t="shared" ref="BZ420" si="7254">R420/R436</f>
        <v>6.3052057883856413E-2</v>
      </c>
      <c r="CA420" s="132">
        <f t="shared" ref="CA420" si="7255">S420/S436</f>
        <v>5.1007207540195894E-2</v>
      </c>
      <c r="CB420" s="129">
        <f t="shared" ref="CB420" si="7256">T420/T436</f>
        <v>5.5897678825201323E-2</v>
      </c>
      <c r="CC420" s="130">
        <f t="shared" ref="CC420" si="7257">U420/U436</f>
        <v>5.6617922759655041E-2</v>
      </c>
      <c r="CD420" s="131">
        <f t="shared" ref="CD420" si="7258">V420/V436</f>
        <v>4.7047875090476685E-2</v>
      </c>
      <c r="CE420" s="132">
        <f t="shared" ref="CE420" si="7259">W420/W436</f>
        <v>7.0564329915950866E-2</v>
      </c>
      <c r="CF420" s="129">
        <f t="shared" ref="CF420" si="7260">X420/X436</f>
        <v>4.7625418060200667E-2</v>
      </c>
      <c r="CG420" s="130">
        <f t="shared" ref="CG420" si="7261">Y420/Y436</f>
        <v>5.2917995871645709E-2</v>
      </c>
      <c r="CH420" s="131">
        <f t="shared" ref="CH420" si="7262">Z420/Z436</f>
        <v>6.4330351672589145E-2</v>
      </c>
      <c r="CI420" s="129">
        <f t="shared" ref="CI420" si="7263">AA420/AA436</f>
        <v>6.9899612258989746E-2</v>
      </c>
      <c r="CJ420" s="135">
        <f t="shared" ref="CJ420" si="7264">AB420/AB436</f>
        <v>5.6908024649960136E-2</v>
      </c>
      <c r="CK420" s="136">
        <f t="shared" ref="CK420" si="7265">AC420/AC436</f>
        <v>5.5478264751177342E-2</v>
      </c>
    </row>
    <row r="421" spans="1:89" x14ac:dyDescent="0.15">
      <c r="A421" s="137" t="s">
        <v>25</v>
      </c>
      <c r="B421" s="206">
        <v>737</v>
      </c>
      <c r="C421" s="190">
        <v>809</v>
      </c>
      <c r="D421" s="191">
        <v>296</v>
      </c>
      <c r="E421" s="192">
        <v>305</v>
      </c>
      <c r="F421" s="189">
        <v>943</v>
      </c>
      <c r="G421" s="193">
        <v>354</v>
      </c>
      <c r="H421" s="191">
        <v>981</v>
      </c>
      <c r="I421" s="192">
        <v>732</v>
      </c>
      <c r="J421" s="189">
        <v>188</v>
      </c>
      <c r="K421" s="190">
        <v>171</v>
      </c>
      <c r="L421" s="191">
        <v>442</v>
      </c>
      <c r="M421" s="189">
        <v>667</v>
      </c>
      <c r="N421" s="194">
        <v>818</v>
      </c>
      <c r="O421" s="207">
        <v>847</v>
      </c>
      <c r="P421" s="189">
        <v>400</v>
      </c>
      <c r="Q421" s="190">
        <v>417</v>
      </c>
      <c r="R421" s="191">
        <v>688</v>
      </c>
      <c r="S421" s="192">
        <v>519</v>
      </c>
      <c r="T421" s="198">
        <v>94</v>
      </c>
      <c r="U421" s="189">
        <v>118</v>
      </c>
      <c r="V421" s="191">
        <v>502</v>
      </c>
      <c r="W421" s="208">
        <v>585</v>
      </c>
      <c r="X421" s="189">
        <v>387</v>
      </c>
      <c r="Y421" s="193">
        <v>180</v>
      </c>
      <c r="Z421" s="191">
        <v>1033</v>
      </c>
      <c r="AA421" s="189">
        <v>1024</v>
      </c>
      <c r="AB421" s="170">
        <f t="shared" si="7045"/>
        <v>7509</v>
      </c>
      <c r="AC421" s="173">
        <f t="shared" si="7046"/>
        <v>6728</v>
      </c>
      <c r="AE421" s="277" t="str">
        <f>$AE$18</f>
        <v>18:00 - 18:59</v>
      </c>
      <c r="AF421" s="126">
        <f t="shared" si="7237"/>
        <v>706</v>
      </c>
      <c r="AG421" s="190">
        <f t="shared" si="7237"/>
        <v>1537</v>
      </c>
      <c r="AH421" s="191">
        <f t="shared" si="7237"/>
        <v>293</v>
      </c>
      <c r="AI421" s="192">
        <f t="shared" si="7237"/>
        <v>589</v>
      </c>
      <c r="AJ421" s="278">
        <f t="shared" si="7237"/>
        <v>575</v>
      </c>
      <c r="AK421" s="193">
        <f t="shared" si="7237"/>
        <v>1247</v>
      </c>
      <c r="AL421" s="191">
        <f t="shared" si="7237"/>
        <v>1075</v>
      </c>
      <c r="AM421" s="192">
        <f t="shared" si="7237"/>
        <v>1540</v>
      </c>
      <c r="AN421" s="278">
        <f t="shared" si="7237"/>
        <v>265</v>
      </c>
      <c r="AO421" s="193">
        <f t="shared" si="7237"/>
        <v>76</v>
      </c>
      <c r="AP421" s="191">
        <f t="shared" si="7238"/>
        <v>973</v>
      </c>
      <c r="AQ421" s="278">
        <f t="shared" si="7238"/>
        <v>320</v>
      </c>
      <c r="AR421" s="194">
        <f t="shared" si="7238"/>
        <v>1396</v>
      </c>
      <c r="AS421" s="195">
        <f t="shared" si="7238"/>
        <v>923</v>
      </c>
      <c r="AT421" s="278">
        <f t="shared" si="7238"/>
        <v>584</v>
      </c>
      <c r="AU421" s="193">
        <f t="shared" si="7238"/>
        <v>642</v>
      </c>
      <c r="AV421" s="191">
        <f t="shared" si="7238"/>
        <v>511</v>
      </c>
      <c r="AW421" s="192">
        <f t="shared" si="7238"/>
        <v>930</v>
      </c>
      <c r="AX421" s="278">
        <f t="shared" si="7238"/>
        <v>214</v>
      </c>
      <c r="AY421" s="193">
        <f t="shared" si="7238"/>
        <v>48</v>
      </c>
      <c r="AZ421" s="191">
        <f t="shared" si="7238"/>
        <v>921</v>
      </c>
      <c r="BA421" s="192">
        <f t="shared" si="7238"/>
        <v>562</v>
      </c>
      <c r="BB421" s="278">
        <f t="shared" si="7238"/>
        <v>635</v>
      </c>
      <c r="BC421" s="193">
        <f t="shared" si="7238"/>
        <v>331</v>
      </c>
      <c r="BD421" s="191">
        <f t="shared" si="7238"/>
        <v>860</v>
      </c>
      <c r="BE421" s="278">
        <f t="shared" si="7238"/>
        <v>1433</v>
      </c>
      <c r="BF421" s="172">
        <f>SUM(AF421,AH421,AJ421,AL421,AN421,AP421,AR421,AT421,AV421,AX421,AZ421,BB421,BD421)</f>
        <v>9008</v>
      </c>
      <c r="BG421" s="173">
        <f>SUM(AG421,AI421,AK421,AM421,AO421,AQ421,AS421,AU421,AW421,AY421,BA421,BC421,BE421)</f>
        <v>10178</v>
      </c>
      <c r="BI421" s="137" t="s">
        <v>25</v>
      </c>
      <c r="BJ421" s="129">
        <f>B421/B436</f>
        <v>5.3286096450003616E-2</v>
      </c>
      <c r="BK421" s="130">
        <f t="shared" ref="BK421" si="7266">C421/C436</f>
        <v>5.965636752451884E-2</v>
      </c>
      <c r="BL421" s="131">
        <f t="shared" ref="BL421" si="7267">D421/D436</f>
        <v>5.6890255621756682E-2</v>
      </c>
      <c r="BM421" s="132">
        <f t="shared" ref="BM421" si="7268">E421/E436</f>
        <v>4.9779663783254449E-2</v>
      </c>
      <c r="BN421" s="129">
        <f t="shared" ref="BN421" si="7269">F421/F436</f>
        <v>6.3318337473981065E-2</v>
      </c>
      <c r="BO421" s="130">
        <f t="shared" ref="BO421" si="7270">G421/G436</f>
        <v>3.3127456485120721E-2</v>
      </c>
      <c r="BP421" s="131">
        <f t="shared" ref="BP421" si="7271">H421/H436</f>
        <v>5.7081345281042709E-2</v>
      </c>
      <c r="BQ421" s="132">
        <f t="shared" ref="BQ421" si="7272">I421/I436</f>
        <v>4.3808725836375607E-2</v>
      </c>
      <c r="BR421" s="129">
        <f t="shared" ref="BR421" si="7273">J421/J436</f>
        <v>5.8042605742513124E-2</v>
      </c>
      <c r="BS421" s="130">
        <f t="shared" ref="BS421" si="7274">K421/K436</f>
        <v>5.3689167974882261E-2</v>
      </c>
      <c r="BT421" s="131">
        <f t="shared" ref="BT421" si="7275">L421/L436</f>
        <v>4.9791596259997746E-2</v>
      </c>
      <c r="BU421" s="129">
        <f t="shared" ref="BU421" si="7276">M421/M436</f>
        <v>7.0395778364116091E-2</v>
      </c>
      <c r="BV421" s="133">
        <f t="shared" ref="BV421" si="7277">N421/N436</f>
        <v>4.9868926415899531E-2</v>
      </c>
      <c r="BW421" s="134">
        <f t="shared" ref="BW421" si="7278">O421/O436</f>
        <v>4.8622273249138918E-2</v>
      </c>
      <c r="BX421" s="129">
        <f t="shared" ref="BX421" si="7279">P421/P436</f>
        <v>4.7927150730889045E-2</v>
      </c>
      <c r="BY421" s="130">
        <f t="shared" ref="BY421" si="7280">Q421/Q436</f>
        <v>4.7505126452494877E-2</v>
      </c>
      <c r="BZ421" s="131">
        <f t="shared" ref="BZ421" si="7281">R421/R436</f>
        <v>6.4649501973313289E-2</v>
      </c>
      <c r="CA421" s="132">
        <f t="shared" ref="CA421" si="7282">S421/S436</f>
        <v>4.7957863611162443E-2</v>
      </c>
      <c r="CB421" s="129">
        <f t="shared" ref="CB421" si="7283">T421/T436</f>
        <v>4.4528659403126482E-2</v>
      </c>
      <c r="CC421" s="130">
        <f t="shared" ref="CC421" si="7284">U421/U436</f>
        <v>4.4244469441319836E-2</v>
      </c>
      <c r="CD421" s="131">
        <f t="shared" ref="CD421" si="7285">V421/V436</f>
        <v>5.1907765484438012E-2</v>
      </c>
      <c r="CE421" s="132">
        <f t="shared" ref="CE421" si="7286">W421/W436</f>
        <v>5.4031587697423111E-2</v>
      </c>
      <c r="CF421" s="129">
        <f t="shared" ref="CF421" si="7287">X421/X436</f>
        <v>5.1772575250836117E-2</v>
      </c>
      <c r="CG421" s="130">
        <f t="shared" ref="CG421" si="7288">Y421/Y436</f>
        <v>3.3777444173390882E-2</v>
      </c>
      <c r="CH421" s="131">
        <f t="shared" ref="CH421" si="7289">Z421/Z436</f>
        <v>6.3288812645509132E-2</v>
      </c>
      <c r="CI421" s="129">
        <f t="shared" ref="CI421" si="7290">AA421/AA436</f>
        <v>5.4389971848940351E-2</v>
      </c>
      <c r="CJ421" s="135">
        <f t="shared" ref="CJ421" si="7291">AB421/AB436</f>
        <v>5.5954217244539826E-2</v>
      </c>
      <c r="CK421" s="136">
        <f t="shared" ref="CK421" si="7292">AC421/AC436</f>
        <v>5.0054682210798063E-2</v>
      </c>
    </row>
    <row r="422" spans="1:89" ht="14" thickBot="1" x14ac:dyDescent="0.2">
      <c r="A422" s="146" t="s">
        <v>26</v>
      </c>
      <c r="B422" s="203">
        <v>640</v>
      </c>
      <c r="C422" s="197">
        <v>787</v>
      </c>
      <c r="D422" s="198">
        <v>242</v>
      </c>
      <c r="E422" s="199">
        <v>393</v>
      </c>
      <c r="F422" s="196">
        <v>738</v>
      </c>
      <c r="G422" s="200">
        <v>508</v>
      </c>
      <c r="H422" s="198">
        <v>853</v>
      </c>
      <c r="I422" s="199">
        <v>1059</v>
      </c>
      <c r="J422" s="196">
        <v>143</v>
      </c>
      <c r="K422" s="197">
        <v>167</v>
      </c>
      <c r="L422" s="198">
        <v>362</v>
      </c>
      <c r="M422" s="196">
        <v>553</v>
      </c>
      <c r="N422" s="201">
        <v>835</v>
      </c>
      <c r="O422" s="204">
        <v>942</v>
      </c>
      <c r="P422" s="196">
        <v>367</v>
      </c>
      <c r="Q422" s="197">
        <v>393</v>
      </c>
      <c r="R422" s="198">
        <v>583</v>
      </c>
      <c r="S422" s="199">
        <v>638</v>
      </c>
      <c r="T422" s="196">
        <v>96</v>
      </c>
      <c r="U422" s="200">
        <v>96</v>
      </c>
      <c r="V422" s="198">
        <v>431</v>
      </c>
      <c r="W422" s="205">
        <v>641</v>
      </c>
      <c r="X422" s="196">
        <v>298</v>
      </c>
      <c r="Y422" s="200">
        <v>260</v>
      </c>
      <c r="Z422" s="198">
        <v>984</v>
      </c>
      <c r="AA422" s="196">
        <v>1127</v>
      </c>
      <c r="AB422" s="170">
        <f t="shared" si="7045"/>
        <v>6572</v>
      </c>
      <c r="AC422" s="173">
        <f t="shared" si="7046"/>
        <v>7564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4.6272865302581158E-2</v>
      </c>
      <c r="BK422" s="130">
        <f t="shared" ref="BK422" si="7293">C422/C436</f>
        <v>5.8034068284049847E-2</v>
      </c>
      <c r="BL422" s="131">
        <f t="shared" ref="BL422" si="7294">D422/D436</f>
        <v>4.6511627906976744E-2</v>
      </c>
      <c r="BM422" s="132">
        <f t="shared" ref="BM422" si="7295">E422/E436</f>
        <v>6.4142320874816389E-2</v>
      </c>
      <c r="BN422" s="129">
        <f t="shared" ref="BN422" si="7296">F422/F436</f>
        <v>4.9553481501376485E-2</v>
      </c>
      <c r="BO422" s="130">
        <f t="shared" ref="BO422" si="7297">G422/G436</f>
        <v>4.7538835860003743E-2</v>
      </c>
      <c r="BP422" s="131">
        <f t="shared" ref="BP422" si="7298">H422/H436</f>
        <v>4.9633422553241012E-2</v>
      </c>
      <c r="BQ422" s="132">
        <f t="shared" ref="BQ422" si="7299">I422/I436</f>
        <v>6.3379017296067985E-2</v>
      </c>
      <c r="BR422" s="129">
        <f t="shared" ref="BR422" si="7300">J422/J436</f>
        <v>4.414942883606051E-2</v>
      </c>
      <c r="BS422" s="130">
        <f t="shared" ref="BS422" si="7301">K422/K436</f>
        <v>5.2433281004709578E-2</v>
      </c>
      <c r="BT422" s="131">
        <f t="shared" ref="BT422" si="7302">L422/L436</f>
        <v>4.0779542638278696E-2</v>
      </c>
      <c r="BU422" s="129">
        <f t="shared" ref="BU422" si="7303">M422/M436</f>
        <v>5.8364116094986811E-2</v>
      </c>
      <c r="BV422" s="133">
        <f t="shared" ref="BV422" si="7304">N422/N436</f>
        <v>5.0905322197159056E-2</v>
      </c>
      <c r="BW422" s="134">
        <f t="shared" ref="BW422" si="7305">O422/O436</f>
        <v>5.4075774971297362E-2</v>
      </c>
      <c r="BX422" s="129">
        <f t="shared" ref="BX422" si="7306">P422/P436</f>
        <v>4.3973160795590702E-2</v>
      </c>
      <c r="BY422" s="130">
        <f t="shared" ref="BY422" si="7307">Q422/Q436</f>
        <v>4.4771018455228982E-2</v>
      </c>
      <c r="BZ422" s="131">
        <f t="shared" ref="BZ422" si="7308">R422/R436</f>
        <v>5.4782935538432623E-2</v>
      </c>
      <c r="CA422" s="132">
        <f t="shared" ref="CA422" si="7309">S422/S436</f>
        <v>5.8953982627980038E-2</v>
      </c>
      <c r="CB422" s="129">
        <f t="shared" ref="CB422" si="7310">T422/T436</f>
        <v>4.5476077688299386E-2</v>
      </c>
      <c r="CC422" s="130">
        <f t="shared" ref="CC422" si="7311">U422/U436</f>
        <v>3.59955005624297E-2</v>
      </c>
      <c r="CD422" s="131">
        <f t="shared" ref="CD422" si="7312">V422/V436</f>
        <v>4.4566228931858132E-2</v>
      </c>
      <c r="CE422" s="132">
        <f t="shared" ref="CE422" si="7313">W422/W436</f>
        <v>5.920384224623626E-2</v>
      </c>
      <c r="CF422" s="129">
        <f t="shared" ref="CF422" si="7314">X422/X436</f>
        <v>3.9866220735785954E-2</v>
      </c>
      <c r="CG422" s="130">
        <f t="shared" ref="CG422" si="7315">Y422/Y436</f>
        <v>4.8789641583786826E-2</v>
      </c>
      <c r="CH422" s="131">
        <f t="shared" ref="CH422" si="7316">Z422/Z436</f>
        <v>6.0286729567454969E-2</v>
      </c>
      <c r="CI422" s="129">
        <f t="shared" ref="CI422" si="7317">AA422/AA436</f>
        <v>5.9860838157964627E-2</v>
      </c>
      <c r="CJ422" s="135">
        <f t="shared" ref="CJ422" si="7318">AB422/AB436</f>
        <v>4.8972048972048973E-2</v>
      </c>
      <c r="CK422" s="136">
        <f t="shared" ref="CK422" si="7319">AC422/AC436</f>
        <v>5.6274318704291997E-2</v>
      </c>
    </row>
    <row r="423" spans="1:89" ht="15" thickTop="1" thickBot="1" x14ac:dyDescent="0.2">
      <c r="A423" s="137" t="s">
        <v>27</v>
      </c>
      <c r="B423" s="206">
        <v>533</v>
      </c>
      <c r="C423" s="190">
        <v>721</v>
      </c>
      <c r="D423" s="191">
        <v>224</v>
      </c>
      <c r="E423" s="192">
        <v>351</v>
      </c>
      <c r="F423" s="189">
        <v>670</v>
      </c>
      <c r="G423" s="193">
        <v>486</v>
      </c>
      <c r="H423" s="191">
        <v>837</v>
      </c>
      <c r="I423" s="192">
        <v>972</v>
      </c>
      <c r="J423" s="189">
        <v>193</v>
      </c>
      <c r="K423" s="190">
        <v>138</v>
      </c>
      <c r="L423" s="191">
        <v>480</v>
      </c>
      <c r="M423" s="189">
        <v>399</v>
      </c>
      <c r="N423" s="194">
        <v>824</v>
      </c>
      <c r="O423" s="207">
        <v>734</v>
      </c>
      <c r="P423" s="189">
        <v>452</v>
      </c>
      <c r="Q423" s="190">
        <v>291</v>
      </c>
      <c r="R423" s="191">
        <v>564</v>
      </c>
      <c r="S423" s="192">
        <v>541</v>
      </c>
      <c r="T423" s="189">
        <v>98</v>
      </c>
      <c r="U423" s="193">
        <v>105</v>
      </c>
      <c r="V423" s="191">
        <v>529</v>
      </c>
      <c r="W423" s="208">
        <v>558</v>
      </c>
      <c r="X423" s="189">
        <v>338</v>
      </c>
      <c r="Y423" s="193">
        <v>221</v>
      </c>
      <c r="Z423" s="191">
        <v>938</v>
      </c>
      <c r="AA423" s="189">
        <v>1164</v>
      </c>
      <c r="AB423" s="170">
        <f t="shared" si="7045"/>
        <v>6680</v>
      </c>
      <c r="AC423" s="173">
        <f t="shared" si="7046"/>
        <v>6681</v>
      </c>
      <c r="AE423" s="269" t="s">
        <v>13</v>
      </c>
      <c r="AF423" s="20">
        <f t="shared" ref="AF423:BG423" si="7320">SUM(AF420:AF422)</f>
        <v>1414</v>
      </c>
      <c r="AG423" s="21">
        <f t="shared" si="7320"/>
        <v>2969</v>
      </c>
      <c r="AH423" s="20">
        <f t="shared" si="7320"/>
        <v>731</v>
      </c>
      <c r="AI423" s="21">
        <f t="shared" si="7320"/>
        <v>1106</v>
      </c>
      <c r="AJ423" s="20">
        <f t="shared" si="7320"/>
        <v>1437</v>
      </c>
      <c r="AK423" s="21">
        <f t="shared" si="7320"/>
        <v>2452</v>
      </c>
      <c r="AL423" s="20">
        <f t="shared" si="7320"/>
        <v>2219</v>
      </c>
      <c r="AM423" s="21">
        <f t="shared" si="7320"/>
        <v>3066</v>
      </c>
      <c r="AN423" s="20">
        <f t="shared" si="7320"/>
        <v>655</v>
      </c>
      <c r="AO423" s="21">
        <f t="shared" si="7320"/>
        <v>181</v>
      </c>
      <c r="AP423" s="20">
        <f t="shared" si="7320"/>
        <v>2002</v>
      </c>
      <c r="AQ423" s="21">
        <f t="shared" si="7320"/>
        <v>704</v>
      </c>
      <c r="AR423" s="20">
        <f t="shared" si="7320"/>
        <v>2903</v>
      </c>
      <c r="AS423" s="21">
        <f t="shared" si="7320"/>
        <v>2066</v>
      </c>
      <c r="AT423" s="20">
        <f t="shared" si="7320"/>
        <v>1353</v>
      </c>
      <c r="AU423" s="21">
        <f t="shared" si="7320"/>
        <v>1322</v>
      </c>
      <c r="AV423" s="20">
        <f t="shared" si="7320"/>
        <v>1201</v>
      </c>
      <c r="AW423" s="21">
        <f t="shared" si="7320"/>
        <v>1830</v>
      </c>
      <c r="AX423" s="20">
        <f t="shared" si="7320"/>
        <v>566</v>
      </c>
      <c r="AY423" s="21">
        <f t="shared" si="7320"/>
        <v>115</v>
      </c>
      <c r="AZ423" s="20">
        <f t="shared" si="7320"/>
        <v>1913</v>
      </c>
      <c r="BA423" s="21">
        <f t="shared" si="7320"/>
        <v>1174</v>
      </c>
      <c r="BB423" s="20">
        <f t="shared" si="7320"/>
        <v>1415</v>
      </c>
      <c r="BC423" s="21">
        <f t="shared" si="7320"/>
        <v>642</v>
      </c>
      <c r="BD423" s="20">
        <f t="shared" si="7320"/>
        <v>1982</v>
      </c>
      <c r="BE423" s="21">
        <f t="shared" si="7320"/>
        <v>2861</v>
      </c>
      <c r="BF423" s="174">
        <f t="shared" si="7320"/>
        <v>19791</v>
      </c>
      <c r="BG423" s="175">
        <f t="shared" si="7320"/>
        <v>20488</v>
      </c>
      <c r="BI423" s="137" t="s">
        <v>27</v>
      </c>
      <c r="BJ423" s="129">
        <f>B423/B436</f>
        <v>3.8536620634805868E-2</v>
      </c>
      <c r="BK423" s="130">
        <f t="shared" ref="BK423" si="7321">C423/C436</f>
        <v>5.316717056264287E-2</v>
      </c>
      <c r="BL423" s="131">
        <f t="shared" ref="BL423" si="7322">D423/D436</f>
        <v>4.3052085335383433E-2</v>
      </c>
      <c r="BM423" s="132">
        <f t="shared" ref="BM423" si="7323">E423/E436</f>
        <v>5.7287416353843643E-2</v>
      </c>
      <c r="BN423" s="129">
        <f t="shared" ref="BN423" si="7324">F423/F436</f>
        <v>4.4987578056805214E-2</v>
      </c>
      <c r="BO423" s="130">
        <f t="shared" ref="BO423" si="7325">G423/G436</f>
        <v>4.5480067377877596E-2</v>
      </c>
      <c r="BP423" s="131">
        <f t="shared" ref="BP423" si="7326">H423/H436</f>
        <v>4.8702432212265799E-2</v>
      </c>
      <c r="BQ423" s="132">
        <f t="shared" ref="BQ423" si="7327">I423/I436</f>
        <v>5.817224250403974E-2</v>
      </c>
      <c r="BR423" s="129">
        <f t="shared" ref="BR423" si="7328">J423/J436</f>
        <v>5.9586292065452302E-2</v>
      </c>
      <c r="BS423" s="130">
        <f t="shared" ref="BS423" si="7329">K423/K436</f>
        <v>4.3328100470957615E-2</v>
      </c>
      <c r="BT423" s="131">
        <f t="shared" ref="BT423" si="7330">L423/L436</f>
        <v>5.4072321730314295E-2</v>
      </c>
      <c r="BU423" s="129">
        <f t="shared" ref="BU423" si="7331">M423/M436</f>
        <v>4.2110817941952504E-2</v>
      </c>
      <c r="BV423" s="133">
        <f t="shared" ref="BV423" si="7332">N423/N436</f>
        <v>5.023471316222642E-2</v>
      </c>
      <c r="BW423" s="134">
        <f t="shared" ref="BW423" si="7333">O423/O436</f>
        <v>4.213547646383467E-2</v>
      </c>
      <c r="BX423" s="129">
        <f t="shared" ref="BX423" si="7334">P423/P436</f>
        <v>5.4157680325904622E-2</v>
      </c>
      <c r="BY423" s="130">
        <f t="shared" ref="BY423" si="7335">Q423/Q436</f>
        <v>3.3151059466848938E-2</v>
      </c>
      <c r="BZ423" s="131">
        <f t="shared" ref="BZ423" si="7336">R423/R436</f>
        <v>5.2997556850216128E-2</v>
      </c>
      <c r="CA423" s="132">
        <f t="shared" ref="CA423" si="7337">S423/S436</f>
        <v>4.9990759563851413E-2</v>
      </c>
      <c r="CB423" s="129">
        <f t="shared" ref="CB423" si="7338">T423/T436</f>
        <v>4.6423495973472291E-2</v>
      </c>
      <c r="CC423" s="130">
        <f t="shared" ref="CC423" si="7339">U423/U436</f>
        <v>3.937007874015748E-2</v>
      </c>
      <c r="CD423" s="131">
        <f t="shared" ref="CD423" si="7340">V423/V436</f>
        <v>5.4699617412883879E-2</v>
      </c>
      <c r="CE423" s="132">
        <f t="shared" ref="CE423" si="7341">W423/W436</f>
        <v>5.1537822111388194E-2</v>
      </c>
      <c r="CF423" s="129">
        <f t="shared" ref="CF423" si="7342">X423/X436</f>
        <v>4.5217391304347827E-2</v>
      </c>
      <c r="CG423" s="130">
        <f t="shared" ref="CG423" si="7343">Y423/Y436</f>
        <v>4.1471195346218806E-2</v>
      </c>
      <c r="CH423" s="131">
        <f t="shared" ref="CH423" si="7344">Z423/Z436</f>
        <v>5.7468447494179634E-2</v>
      </c>
      <c r="CI423" s="129">
        <f t="shared" ref="CI423" si="7345">AA423/AA436</f>
        <v>6.1826100812662668E-2</v>
      </c>
      <c r="CJ423" s="135">
        <f t="shared" ref="CJ423" si="7346">AB423/AB436</f>
        <v>4.9776823970372357E-2</v>
      </c>
      <c r="CK423" s="136">
        <f t="shared" ref="CK423" si="7347">AC423/AC436</f>
        <v>4.970501365195331E-2</v>
      </c>
    </row>
    <row r="424" spans="1:89" ht="14" thickTop="1" x14ac:dyDescent="0.15">
      <c r="A424" s="146" t="s">
        <v>28</v>
      </c>
      <c r="B424" s="203">
        <v>500</v>
      </c>
      <c r="C424" s="197">
        <v>950</v>
      </c>
      <c r="D424" s="198">
        <v>285</v>
      </c>
      <c r="E424" s="199">
        <v>388</v>
      </c>
      <c r="F424" s="196">
        <v>621</v>
      </c>
      <c r="G424" s="200">
        <v>684</v>
      </c>
      <c r="H424" s="198">
        <v>899</v>
      </c>
      <c r="I424" s="199">
        <v>1089</v>
      </c>
      <c r="J424" s="196">
        <v>211</v>
      </c>
      <c r="K424" s="197">
        <v>100</v>
      </c>
      <c r="L424" s="198">
        <v>660</v>
      </c>
      <c r="M424" s="196">
        <v>335</v>
      </c>
      <c r="N424" s="201">
        <v>1050</v>
      </c>
      <c r="O424" s="204">
        <v>762</v>
      </c>
      <c r="P424" s="196">
        <v>505</v>
      </c>
      <c r="Q424" s="197">
        <v>423</v>
      </c>
      <c r="R424" s="198">
        <v>544</v>
      </c>
      <c r="S424" s="199">
        <v>631</v>
      </c>
      <c r="T424" s="196">
        <v>171</v>
      </c>
      <c r="U424" s="200">
        <v>68</v>
      </c>
      <c r="V424" s="198">
        <v>664</v>
      </c>
      <c r="W424" s="205">
        <v>575</v>
      </c>
      <c r="X424" s="196">
        <v>379</v>
      </c>
      <c r="Y424" s="200">
        <v>226</v>
      </c>
      <c r="Z424" s="198">
        <v>981</v>
      </c>
      <c r="AA424" s="196">
        <v>1255</v>
      </c>
      <c r="AB424" s="170">
        <f t="shared" si="7045"/>
        <v>7470</v>
      </c>
      <c r="AC424" s="173">
        <f t="shared" si="7046"/>
        <v>7486</v>
      </c>
      <c r="BI424" s="146" t="s">
        <v>28</v>
      </c>
      <c r="BJ424" s="129">
        <f>B424/B436</f>
        <v>3.6150676017641527E-2</v>
      </c>
      <c r="BK424" s="130">
        <f t="shared" ref="BK424" si="7348">C424/C436</f>
        <v>7.005383083843375E-2</v>
      </c>
      <c r="BL424" s="131">
        <f t="shared" ref="BL424" si="7349">D424/D436</f>
        <v>5.4776090716894099E-2</v>
      </c>
      <c r="BM424" s="132">
        <f t="shared" ref="BM424" si="7350">E424/E436</f>
        <v>6.3326260812795826E-2</v>
      </c>
      <c r="BN424" s="129">
        <f t="shared" ref="BN424" si="7351">F424/F436</f>
        <v>4.1697441751158262E-2</v>
      </c>
      <c r="BO424" s="130">
        <f t="shared" ref="BO424" si="7352">G424/G436</f>
        <v>6.4008983717012913E-2</v>
      </c>
      <c r="BP424" s="131">
        <f t="shared" ref="BP424" si="7353">H424/H436</f>
        <v>5.2310019783544749E-2</v>
      </c>
      <c r="BQ424" s="132">
        <f t="shared" ref="BQ424" si="7354">I424/I436</f>
        <v>6.5174456879525999E-2</v>
      </c>
      <c r="BR424" s="129">
        <f t="shared" ref="BR424" si="7355">J424/J436</f>
        <v>6.5143562828033338E-2</v>
      </c>
      <c r="BS424" s="130">
        <f t="shared" ref="BS424" si="7356">K424/K436</f>
        <v>3.1397174254317109E-2</v>
      </c>
      <c r="BT424" s="131">
        <f t="shared" ref="BT424" si="7357">L424/L436</f>
        <v>7.434944237918216E-2</v>
      </c>
      <c r="BU424" s="129">
        <f t="shared" ref="BU424" si="7358">M424/M436</f>
        <v>3.5356200527704489E-2</v>
      </c>
      <c r="BV424" s="133">
        <f t="shared" ref="BV424" si="7359">N424/N436</f>
        <v>6.4012680607205996E-2</v>
      </c>
      <c r="BW424" s="134">
        <f t="shared" ref="BW424" si="7360">O424/O436</f>
        <v>4.3742824339839267E-2</v>
      </c>
      <c r="BX424" s="129">
        <f t="shared" ref="BX424" si="7361">P424/P436</f>
        <v>6.0508027797747423E-2</v>
      </c>
      <c r="BY424" s="130">
        <f t="shared" ref="BY424" si="7362">Q424/Q436</f>
        <v>4.8188653451811343E-2</v>
      </c>
      <c r="BZ424" s="131">
        <f t="shared" ref="BZ424" si="7363">R424/R436</f>
        <v>5.1118210862619806E-2</v>
      </c>
      <c r="CA424" s="132">
        <f t="shared" ref="CA424" si="7364">S424/S436</f>
        <v>5.8307152097579008E-2</v>
      </c>
      <c r="CB424" s="129">
        <f t="shared" ref="CB424" si="7365">T424/T436</f>
        <v>8.1004263382283281E-2</v>
      </c>
      <c r="CC424" s="130">
        <f t="shared" ref="CC424" si="7366">U424/U436</f>
        <v>2.5496812898387702E-2</v>
      </c>
      <c r="CD424" s="131">
        <f t="shared" ref="CD424" si="7367">V424/V436</f>
        <v>6.8658877055113227E-2</v>
      </c>
      <c r="CE424" s="132">
        <f t="shared" ref="CE424" si="7368">W424/W436</f>
        <v>5.3107970813706475E-2</v>
      </c>
      <c r="CF424" s="129">
        <f t="shared" ref="CF424" si="7369">X424/X436</f>
        <v>5.0702341137123748E-2</v>
      </c>
      <c r="CG424" s="130">
        <f t="shared" ref="CG424" si="7370">Y424/Y436</f>
        <v>4.2409457684368553E-2</v>
      </c>
      <c r="CH424" s="131">
        <f t="shared" ref="CH424" si="7371">Z424/Z436</f>
        <v>6.0102928562676142E-2</v>
      </c>
      <c r="CI424" s="129">
        <f t="shared" ref="CI424" si="7372">AA424/AA436</f>
        <v>6.665958463908217E-2</v>
      </c>
      <c r="CJ424" s="135">
        <f t="shared" ref="CJ424" si="7373">AB424/AB436</f>
        <v>5.5663604050700824E-2</v>
      </c>
      <c r="CK424" s="136">
        <f t="shared" ref="CK424" si="7374">AC424/AC436</f>
        <v>5.5694017691741128E-2</v>
      </c>
    </row>
    <row r="425" spans="1:89" x14ac:dyDescent="0.15">
      <c r="A425" s="137" t="s">
        <v>29</v>
      </c>
      <c r="B425" s="206">
        <v>610</v>
      </c>
      <c r="C425" s="190">
        <v>1095</v>
      </c>
      <c r="D425" s="191">
        <v>385</v>
      </c>
      <c r="E425" s="192">
        <v>425</v>
      </c>
      <c r="F425" s="189">
        <v>752</v>
      </c>
      <c r="G425" s="193">
        <v>905</v>
      </c>
      <c r="H425" s="191">
        <v>980</v>
      </c>
      <c r="I425" s="192">
        <v>1299</v>
      </c>
      <c r="J425" s="189">
        <v>308</v>
      </c>
      <c r="K425" s="190">
        <v>86</v>
      </c>
      <c r="L425" s="191">
        <v>844</v>
      </c>
      <c r="M425" s="189">
        <v>359</v>
      </c>
      <c r="N425" s="194">
        <v>1204</v>
      </c>
      <c r="O425" s="207">
        <v>824</v>
      </c>
      <c r="P425" s="189">
        <v>642</v>
      </c>
      <c r="Q425" s="190">
        <v>498</v>
      </c>
      <c r="R425" s="191">
        <v>612</v>
      </c>
      <c r="S425" s="192">
        <v>763</v>
      </c>
      <c r="T425" s="189">
        <v>294</v>
      </c>
      <c r="U425" s="193">
        <v>56</v>
      </c>
      <c r="V425" s="191">
        <v>758</v>
      </c>
      <c r="W425" s="208">
        <v>601</v>
      </c>
      <c r="X425" s="189">
        <v>591</v>
      </c>
      <c r="Y425" s="193">
        <v>229</v>
      </c>
      <c r="Z425" s="191">
        <v>1157</v>
      </c>
      <c r="AA425" s="189">
        <v>1194</v>
      </c>
      <c r="AB425" s="170">
        <f t="shared" si="7045"/>
        <v>9137</v>
      </c>
      <c r="AC425" s="173">
        <f t="shared" si="7046"/>
        <v>8334</v>
      </c>
      <c r="BI425" s="137" t="s">
        <v>29</v>
      </c>
      <c r="BJ425" s="129">
        <f>B425/B436</f>
        <v>4.4103824741522669E-2</v>
      </c>
      <c r="BK425" s="130">
        <f t="shared" ref="BK425" si="7375">C425/C436</f>
        <v>8.074625765061573E-2</v>
      </c>
      <c r="BL425" s="131">
        <f t="shared" ref="BL425" si="7376">D425/D436</f>
        <v>7.399577167019028E-2</v>
      </c>
      <c r="BM425" s="132">
        <f t="shared" ref="BM425" si="7377">E425/E436</f>
        <v>6.9365105271747995E-2</v>
      </c>
      <c r="BN425" s="129">
        <f t="shared" ref="BN425" si="7378">F425/F436</f>
        <v>5.049352044584704E-2</v>
      </c>
      <c r="BO425" s="130">
        <f t="shared" ref="BO425" si="7379">G425/G436</f>
        <v>8.4690248923825567E-2</v>
      </c>
      <c r="BP425" s="131">
        <f t="shared" ref="BP425" si="7380">H425/H436</f>
        <v>5.7023158384731758E-2</v>
      </c>
      <c r="BQ425" s="132">
        <f t="shared" ref="BQ425" si="7381">I425/I436</f>
        <v>7.7742533963732124E-2</v>
      </c>
      <c r="BR425" s="129">
        <f t="shared" ref="BR425" si="7382">J425/J436</f>
        <v>9.5091077493053414E-2</v>
      </c>
      <c r="BS425" s="130">
        <f t="shared" ref="BS425" si="7383">K425/K436</f>
        <v>2.7001569858712715E-2</v>
      </c>
      <c r="BT425" s="131">
        <f t="shared" ref="BT425" si="7384">L425/L436</f>
        <v>9.5077165709135963E-2</v>
      </c>
      <c r="BU425" s="129">
        <f t="shared" ref="BU425" si="7385">M425/M436</f>
        <v>3.7889182058047491E-2</v>
      </c>
      <c r="BV425" s="133">
        <f t="shared" ref="BV425" si="7386">N425/N436</f>
        <v>7.3401207096262883E-2</v>
      </c>
      <c r="BW425" s="134">
        <f t="shared" ref="BW425" si="7387">O425/O436</f>
        <v>4.7301951779563721E-2</v>
      </c>
      <c r="BX425" s="129">
        <f t="shared" ref="BX425" si="7388">P425/P436</f>
        <v>7.6923076923076927E-2</v>
      </c>
      <c r="BY425" s="130">
        <f t="shared" ref="BY425" si="7389">Q425/Q436</f>
        <v>5.673274094326726E-2</v>
      </c>
      <c r="BZ425" s="131">
        <f t="shared" ref="BZ425" si="7390">R425/R436</f>
        <v>5.7507987220447282E-2</v>
      </c>
      <c r="CA425" s="132">
        <f t="shared" ref="CA425" si="7391">S425/S436</f>
        <v>7.0504527813712803E-2</v>
      </c>
      <c r="CB425" s="129">
        <f t="shared" ref="CB425" si="7392">T425/T436</f>
        <v>0.13927048792041685</v>
      </c>
      <c r="CC425" s="130">
        <f t="shared" ref="CC425" si="7393">U425/U436</f>
        <v>2.0997375328083989E-2</v>
      </c>
      <c r="CD425" s="131">
        <f t="shared" ref="CD425" si="7394">V425/V436</f>
        <v>7.8378657843035882E-2</v>
      </c>
      <c r="CE425" s="132">
        <f t="shared" ref="CE425" si="7395">W425/W436</f>
        <v>5.5509374711369727E-2</v>
      </c>
      <c r="CF425" s="129">
        <f t="shared" ref="CF425" si="7396">X425/X436</f>
        <v>7.9063545150501666E-2</v>
      </c>
      <c r="CG425" s="130">
        <f t="shared" ref="CG425" si="7397">Y425/Y436</f>
        <v>4.2972415087258395E-2</v>
      </c>
      <c r="CH425" s="131">
        <f t="shared" ref="CH425" si="7398">Z425/Z436</f>
        <v>7.0885920843033939E-2</v>
      </c>
      <c r="CI425" s="129">
        <f t="shared" ref="CI425" si="7399">AA425/AA436</f>
        <v>6.3419557019174594E-2</v>
      </c>
      <c r="CJ425" s="135">
        <f t="shared" ref="CJ425" si="7400">AB425/AB436</f>
        <v>6.8085455182229374E-2</v>
      </c>
      <c r="CK425" s="136">
        <f t="shared" ref="CK425" si="7401">AC425/AC436</f>
        <v>6.200293126408904E-2</v>
      </c>
    </row>
    <row r="426" spans="1:89" x14ac:dyDescent="0.15">
      <c r="A426" s="146" t="s">
        <v>30</v>
      </c>
      <c r="B426" s="203">
        <v>708</v>
      </c>
      <c r="C426" s="197">
        <v>1432</v>
      </c>
      <c r="D426" s="198">
        <v>438</v>
      </c>
      <c r="E426" s="199">
        <v>517</v>
      </c>
      <c r="F426" s="196">
        <v>862</v>
      </c>
      <c r="G426" s="200">
        <v>1205</v>
      </c>
      <c r="H426" s="198">
        <v>1144</v>
      </c>
      <c r="I426" s="199">
        <v>1526</v>
      </c>
      <c r="J426" s="196">
        <v>390</v>
      </c>
      <c r="K426" s="197">
        <v>105</v>
      </c>
      <c r="L426" s="198">
        <v>1029</v>
      </c>
      <c r="M426" s="196">
        <v>384</v>
      </c>
      <c r="N426" s="201">
        <v>1507</v>
      </c>
      <c r="O426" s="204">
        <v>1143</v>
      </c>
      <c r="P426" s="196">
        <v>769</v>
      </c>
      <c r="Q426" s="197">
        <v>680</v>
      </c>
      <c r="R426" s="198">
        <v>690</v>
      </c>
      <c r="S426" s="199">
        <v>900</v>
      </c>
      <c r="T426" s="196">
        <v>352</v>
      </c>
      <c r="U426" s="200">
        <v>67</v>
      </c>
      <c r="V426" s="198">
        <v>992</v>
      </c>
      <c r="W426" s="205">
        <v>612</v>
      </c>
      <c r="X426" s="196">
        <v>780</v>
      </c>
      <c r="Y426" s="200">
        <v>311</v>
      </c>
      <c r="Z426" s="198">
        <v>1122</v>
      </c>
      <c r="AA426" s="196">
        <v>1428</v>
      </c>
      <c r="AB426" s="170">
        <f t="shared" si="7045"/>
        <v>10783</v>
      </c>
      <c r="AC426" s="173">
        <f t="shared" si="7046"/>
        <v>10310</v>
      </c>
      <c r="BI426" s="146" t="s">
        <v>30</v>
      </c>
      <c r="BJ426" s="129">
        <f>B426/B436</f>
        <v>5.1189357240980407E-2</v>
      </c>
      <c r="BK426" s="130">
        <f t="shared" ref="BK426" si="7402">C426/C436</f>
        <v>0.10559693237961802</v>
      </c>
      <c r="BL426" s="131">
        <f t="shared" ref="BL426" si="7403">D426/D436</f>
        <v>8.4182202575437251E-2</v>
      </c>
      <c r="BM426" s="132">
        <f t="shared" ref="BM426" si="7404">E426/E436</f>
        <v>8.4380610412926396E-2</v>
      </c>
      <c r="BN426" s="129">
        <f t="shared" ref="BN426" si="7405">F426/F436</f>
        <v>5.7879540723829989E-2</v>
      </c>
      <c r="BO426" s="130">
        <f t="shared" ref="BO426" si="7406">G426/G436</f>
        <v>0.11276436458918211</v>
      </c>
      <c r="BP426" s="131">
        <f t="shared" ref="BP426" si="7407">H426/H436</f>
        <v>6.6565809379727683E-2</v>
      </c>
      <c r="BQ426" s="132">
        <f t="shared" ref="BQ426" si="7408">I426/I436</f>
        <v>9.1328026811897778E-2</v>
      </c>
      <c r="BR426" s="129">
        <f t="shared" ref="BR426" si="7409">J426/J436</f>
        <v>0.12040753318925594</v>
      </c>
      <c r="BS426" s="130">
        <f t="shared" ref="BS426" si="7410">K426/K436</f>
        <v>3.2967032967032968E-2</v>
      </c>
      <c r="BT426" s="131">
        <f t="shared" ref="BT426" si="7411">L426/L436</f>
        <v>0.11591753970936126</v>
      </c>
      <c r="BU426" s="129">
        <f t="shared" ref="BU426" si="7412">M426/M436</f>
        <v>4.0527704485488127E-2</v>
      </c>
      <c r="BV426" s="133">
        <f t="shared" ref="BV426" si="7413">N426/N436</f>
        <v>9.1873437785770895E-2</v>
      </c>
      <c r="BW426" s="134">
        <f t="shared" ref="BW426" si="7414">O426/O436</f>
        <v>6.5614236509758894E-2</v>
      </c>
      <c r="BX426" s="129">
        <f t="shared" ref="BX426" si="7415">P426/P436</f>
        <v>9.2139947280134193E-2</v>
      </c>
      <c r="BY426" s="130">
        <f t="shared" ref="BY426" si="7416">Q426/Q436</f>
        <v>7.7466393255866933E-2</v>
      </c>
      <c r="BZ426" s="131">
        <f t="shared" ref="BZ426" si="7417">R426/R436</f>
        <v>6.4837436572072915E-2</v>
      </c>
      <c r="CA426" s="132">
        <f t="shared" ref="CA426" si="7418">S426/S436</f>
        <v>8.3163925337275915E-2</v>
      </c>
      <c r="CB426" s="129">
        <f t="shared" ref="CB426" si="7419">T426/T436</f>
        <v>0.16674561819043107</v>
      </c>
      <c r="CC426" s="130">
        <f t="shared" ref="CC426" si="7420">U426/U436</f>
        <v>2.5121859767529058E-2</v>
      </c>
      <c r="CD426" s="131">
        <f t="shared" ref="CD426" si="7421">V426/V436</f>
        <v>0.10257470788956674</v>
      </c>
      <c r="CE426" s="132">
        <f t="shared" ref="CE426" si="7422">W426/W436</f>
        <v>5.6525353283458021E-2</v>
      </c>
      <c r="CF426" s="129">
        <f t="shared" ref="CF426" si="7423">X426/X436</f>
        <v>0.10434782608695652</v>
      </c>
      <c r="CG426" s="130">
        <f t="shared" ref="CG426" si="7424">Y426/Y436</f>
        <v>5.8359917432914243E-2</v>
      </c>
      <c r="CH426" s="131">
        <f t="shared" ref="CH426" si="7425">Z426/Z436</f>
        <v>6.8741575787280976E-2</v>
      </c>
      <c r="CI426" s="129">
        <f t="shared" ref="CI426" si="7426">AA426/AA436</f>
        <v>7.5848515429967595E-2</v>
      </c>
      <c r="CJ426" s="135">
        <f t="shared" ref="CJ426" si="7427">AB426/AB436</f>
        <v>8.0350822286306162E-2</v>
      </c>
      <c r="CK426" s="136">
        <f t="shared" ref="CK426" si="7428">AC426/AC436</f>
        <v>7.6703890248711062E-2</v>
      </c>
    </row>
    <row r="427" spans="1:89" x14ac:dyDescent="0.15">
      <c r="A427" s="137" t="s">
        <v>31</v>
      </c>
      <c r="B427" s="206">
        <v>706</v>
      </c>
      <c r="C427" s="190">
        <v>1537</v>
      </c>
      <c r="D427" s="191">
        <v>293</v>
      </c>
      <c r="E427" s="192">
        <v>589</v>
      </c>
      <c r="F427" s="189">
        <v>575</v>
      </c>
      <c r="G427" s="193">
        <v>1247</v>
      </c>
      <c r="H427" s="191">
        <v>1075</v>
      </c>
      <c r="I427" s="192">
        <v>1540</v>
      </c>
      <c r="J427" s="189">
        <v>265</v>
      </c>
      <c r="K427" s="190">
        <v>76</v>
      </c>
      <c r="L427" s="191">
        <v>973</v>
      </c>
      <c r="M427" s="189">
        <v>320</v>
      </c>
      <c r="N427" s="194">
        <v>1396</v>
      </c>
      <c r="O427" s="207">
        <v>923</v>
      </c>
      <c r="P427" s="189">
        <v>584</v>
      </c>
      <c r="Q427" s="190">
        <v>642</v>
      </c>
      <c r="R427" s="191">
        <v>511</v>
      </c>
      <c r="S427" s="192">
        <v>930</v>
      </c>
      <c r="T427" s="189">
        <v>214</v>
      </c>
      <c r="U427" s="193">
        <v>48</v>
      </c>
      <c r="V427" s="191">
        <v>921</v>
      </c>
      <c r="W427" s="208">
        <v>562</v>
      </c>
      <c r="X427" s="189">
        <v>635</v>
      </c>
      <c r="Y427" s="193">
        <v>331</v>
      </c>
      <c r="Z427" s="191">
        <v>860</v>
      </c>
      <c r="AA427" s="189">
        <v>1433</v>
      </c>
      <c r="AB427" s="170">
        <f t="shared" si="7045"/>
        <v>9008</v>
      </c>
      <c r="AC427" s="173">
        <f t="shared" si="7046"/>
        <v>10178</v>
      </c>
      <c r="BI427" s="137" t="s">
        <v>31</v>
      </c>
      <c r="BJ427" s="129">
        <f>B427/B436</f>
        <v>5.1044754536909841E-2</v>
      </c>
      <c r="BK427" s="130">
        <f t="shared" ref="BK427" si="7429">C427/C436</f>
        <v>0.11333972420912912</v>
      </c>
      <c r="BL427" s="131">
        <f t="shared" ref="BL427" si="7430">D427/D436</f>
        <v>5.6313665193157794E-2</v>
      </c>
      <c r="BM427" s="132">
        <f t="shared" ref="BM427" si="7431">E427/E436</f>
        <v>9.6131875306022518E-2</v>
      </c>
      <c r="BN427" s="129">
        <f t="shared" ref="BN427" si="7432">F427/F436</f>
        <v>3.8608742362183576E-2</v>
      </c>
      <c r="BO427" s="130">
        <f t="shared" ref="BO427" si="7433">G427/G436</f>
        <v>0.11669474078233202</v>
      </c>
      <c r="BP427" s="131">
        <f t="shared" ref="BP427" si="7434">H427/H436</f>
        <v>6.2550913534272085E-2</v>
      </c>
      <c r="BQ427" s="132">
        <f t="shared" ref="BQ427" si="7435">I427/I436</f>
        <v>9.2165898617511524E-2</v>
      </c>
      <c r="BR427" s="129">
        <f t="shared" ref="BR427" si="7436">J427/J436</f>
        <v>8.1815375115776467E-2</v>
      </c>
      <c r="BS427" s="130">
        <f t="shared" ref="BS427" si="7437">K427/K436</f>
        <v>2.3861852433281004E-2</v>
      </c>
      <c r="BT427" s="131">
        <f t="shared" ref="BT427" si="7438">L427/L436</f>
        <v>0.10960910217415794</v>
      </c>
      <c r="BU427" s="129">
        <f t="shared" ref="BU427" si="7439">M427/M436</f>
        <v>3.3773087071240104E-2</v>
      </c>
      <c r="BV427" s="133">
        <f t="shared" ref="BV427" si="7440">N427/N436</f>
        <v>8.5106382978723402E-2</v>
      </c>
      <c r="BW427" s="134">
        <f t="shared" ref="BW427" si="7441">O427/O436</f>
        <v>5.2985074626865671E-2</v>
      </c>
      <c r="BX427" s="129">
        <f t="shared" ref="BX427" si="7442">P427/P436</f>
        <v>6.9973640067098011E-2</v>
      </c>
      <c r="BY427" s="130">
        <f t="shared" ref="BY427" si="7443">Q427/Q436</f>
        <v>7.3137388926862612E-2</v>
      </c>
      <c r="BZ427" s="131">
        <f t="shared" ref="BZ427" si="7444">R427/R436</f>
        <v>4.8017289983085888E-2</v>
      </c>
      <c r="CA427" s="132">
        <f t="shared" ref="CA427" si="7445">S427/S436</f>
        <v>8.593605618185178E-2</v>
      </c>
      <c r="CB427" s="129">
        <f t="shared" ref="CB427" si="7446">T427/T436</f>
        <v>0.10137375651350071</v>
      </c>
      <c r="CC427" s="130">
        <f t="shared" ref="CC427" si="7447">U427/U436</f>
        <v>1.799775028121485E-2</v>
      </c>
      <c r="CD427" s="131">
        <f t="shared" ref="CD427" si="7448">V427/V436</f>
        <v>9.5233171336986874E-2</v>
      </c>
      <c r="CE427" s="132">
        <f t="shared" ref="CE427" si="7449">W427/W436</f>
        <v>5.1907268864874852E-2</v>
      </c>
      <c r="CF427" s="129">
        <f t="shared" ref="CF427" si="7450">X427/X436</f>
        <v>8.4949832775919734E-2</v>
      </c>
      <c r="CG427" s="130">
        <f t="shared" ref="CG427" si="7451">Y427/Y436</f>
        <v>6.2112966785513229E-2</v>
      </c>
      <c r="CH427" s="131">
        <f t="shared" ref="CH427" si="7452">Z427/Z436</f>
        <v>5.2689621369930155E-2</v>
      </c>
      <c r="CI427" s="129">
        <f t="shared" ref="CI427" si="7453">AA427/AA436</f>
        <v>7.611409146438626E-2</v>
      </c>
      <c r="CJ427" s="135">
        <f t="shared" ref="CJ427" si="7454">AB427/AB436</f>
        <v>6.7124196156454222E-2</v>
      </c>
      <c r="CK427" s="136">
        <f t="shared" ref="CK427" si="7455">AC427/AC436</f>
        <v>7.5721842381317281E-2</v>
      </c>
    </row>
    <row r="428" spans="1:89" x14ac:dyDescent="0.15">
      <c r="A428" s="146" t="s">
        <v>32</v>
      </c>
      <c r="B428" s="203">
        <v>795</v>
      </c>
      <c r="C428" s="197">
        <v>998</v>
      </c>
      <c r="D428" s="198">
        <v>187</v>
      </c>
      <c r="E428" s="199">
        <v>417</v>
      </c>
      <c r="F428" s="196">
        <v>544</v>
      </c>
      <c r="G428" s="200">
        <v>1004</v>
      </c>
      <c r="H428" s="198">
        <v>887</v>
      </c>
      <c r="I428" s="199">
        <v>1159</v>
      </c>
      <c r="J428" s="196">
        <v>265</v>
      </c>
      <c r="K428" s="197">
        <v>70</v>
      </c>
      <c r="L428" s="198">
        <v>812</v>
      </c>
      <c r="M428" s="196">
        <v>268</v>
      </c>
      <c r="N428" s="201">
        <v>985</v>
      </c>
      <c r="O428" s="204">
        <v>841</v>
      </c>
      <c r="P428" s="196">
        <v>415</v>
      </c>
      <c r="Q428" s="197">
        <v>574</v>
      </c>
      <c r="R428" s="198">
        <v>509</v>
      </c>
      <c r="S428" s="199">
        <v>665</v>
      </c>
      <c r="T428" s="196">
        <v>127</v>
      </c>
      <c r="U428" s="200">
        <v>48</v>
      </c>
      <c r="V428" s="198">
        <v>817</v>
      </c>
      <c r="W428" s="205">
        <v>411</v>
      </c>
      <c r="X428" s="196">
        <v>422</v>
      </c>
      <c r="Y428" s="200">
        <v>252</v>
      </c>
      <c r="Z428" s="198">
        <v>720</v>
      </c>
      <c r="AA428" s="196">
        <v>1006</v>
      </c>
      <c r="AB428" s="170">
        <f t="shared" si="7045"/>
        <v>7485</v>
      </c>
      <c r="AC428" s="173">
        <f t="shared" si="7046"/>
        <v>7713</v>
      </c>
      <c r="BI428" s="146" t="s">
        <v>32</v>
      </c>
      <c r="BJ428" s="129">
        <f>B428/B436</f>
        <v>5.7479574868050033E-2</v>
      </c>
      <c r="BK428" s="130">
        <f t="shared" ref="BK428" si="7456">C428/C436</f>
        <v>7.3593392817638811E-2</v>
      </c>
      <c r="BL428" s="131">
        <f t="shared" ref="BL428" si="7457">D428/D436</f>
        <v>3.5940803382663845E-2</v>
      </c>
      <c r="BM428" s="132">
        <f t="shared" ref="BM428" si="7458">E428/E436</f>
        <v>6.8059409172515101E-2</v>
      </c>
      <c r="BN428" s="129">
        <f t="shared" ref="BN428" si="7459">F428/F436</f>
        <v>3.6527227556570202E-2</v>
      </c>
      <c r="BO428" s="130">
        <f t="shared" ref="BO428" si="7460">G428/G436</f>
        <v>9.3954707093393222E-2</v>
      </c>
      <c r="BP428" s="131">
        <f t="shared" ref="BP428" si="7461">H428/H436</f>
        <v>5.1611777027813339E-2</v>
      </c>
      <c r="BQ428" s="132">
        <f t="shared" ref="BQ428" si="7462">I428/I436</f>
        <v>6.9363815907594703E-2</v>
      </c>
      <c r="BR428" s="129">
        <f t="shared" ref="BR428" si="7463">J428/J436</f>
        <v>8.1815375115776467E-2</v>
      </c>
      <c r="BS428" s="130">
        <f t="shared" ref="BS428" si="7464">K428/K436</f>
        <v>2.197802197802198E-2</v>
      </c>
      <c r="BT428" s="131">
        <f t="shared" ref="BT428" si="7465">L428/L436</f>
        <v>9.1472344260448354E-2</v>
      </c>
      <c r="BU428" s="129">
        <f t="shared" ref="BU428" si="7466">M428/M436</f>
        <v>2.8284960422163587E-2</v>
      </c>
      <c r="BV428" s="133">
        <f t="shared" ref="BV428" si="7467">N428/N436</f>
        <v>6.0049990855331345E-2</v>
      </c>
      <c r="BW428" s="134">
        <f t="shared" ref="BW428" si="7468">O428/O436</f>
        <v>4.8277841561423653E-2</v>
      </c>
      <c r="BX428" s="129">
        <f t="shared" ref="BX428" si="7469">P428/P436</f>
        <v>4.9724418883297386E-2</v>
      </c>
      <c r="BY428" s="130">
        <f t="shared" ref="BY428" si="7470">Q428/Q436</f>
        <v>6.5390749601275916E-2</v>
      </c>
      <c r="BZ428" s="131">
        <f t="shared" ref="BZ428" si="7471">R428/R436</f>
        <v>4.7829355384326255E-2</v>
      </c>
      <c r="CA428" s="132">
        <f t="shared" ref="CA428" si="7472">S428/S436</f>
        <v>6.1448900388098318E-2</v>
      </c>
      <c r="CB428" s="129">
        <f t="shared" ref="CB428" si="7473">T428/T436</f>
        <v>6.0161061108479394E-2</v>
      </c>
      <c r="CC428" s="130">
        <f t="shared" ref="CC428" si="7474">U428/U436</f>
        <v>1.799775028121485E-2</v>
      </c>
      <c r="CD428" s="131">
        <f t="shared" ref="CD428" si="7475">V428/V436</f>
        <v>8.4479371316306479E-2</v>
      </c>
      <c r="CE428" s="132">
        <f t="shared" ref="CE428" si="7476">W428/W436</f>
        <v>3.7960653920753672E-2</v>
      </c>
      <c r="CF428" s="129">
        <f t="shared" ref="CF428" si="7477">X428/X436</f>
        <v>5.6454849498327762E-2</v>
      </c>
      <c r="CG428" s="130">
        <f t="shared" ref="CG428" si="7478">Y428/Y436</f>
        <v>4.728842184274723E-2</v>
      </c>
      <c r="CH428" s="131">
        <f t="shared" ref="CH428" si="7479">Z428/Z436</f>
        <v>4.4112241146918273E-2</v>
      </c>
      <c r="CI428" s="129">
        <f t="shared" ref="CI428" si="7480">AA428/AA436</f>
        <v>5.34338981250332E-2</v>
      </c>
      <c r="CJ428" s="135">
        <f t="shared" ref="CJ428" si="7481">AB428/AB436</f>
        <v>5.5775378356023517E-2</v>
      </c>
      <c r="CK428" s="136">
        <f t="shared" ref="CK428" si="7482">AC428/AC436</f>
        <v>5.738284243339558E-2</v>
      </c>
    </row>
    <row r="429" spans="1:89" x14ac:dyDescent="0.15">
      <c r="A429" s="137" t="s">
        <v>33</v>
      </c>
      <c r="B429" s="206">
        <v>577</v>
      </c>
      <c r="C429" s="190">
        <v>734</v>
      </c>
      <c r="D429" s="191">
        <v>151</v>
      </c>
      <c r="E429" s="192">
        <v>341</v>
      </c>
      <c r="F429" s="189">
        <v>433</v>
      </c>
      <c r="G429" s="193">
        <v>696</v>
      </c>
      <c r="H429" s="191">
        <v>775</v>
      </c>
      <c r="I429" s="192">
        <v>965</v>
      </c>
      <c r="J429" s="189">
        <v>216</v>
      </c>
      <c r="K429" s="190">
        <v>41</v>
      </c>
      <c r="L429" s="191">
        <v>512</v>
      </c>
      <c r="M429" s="189">
        <v>286</v>
      </c>
      <c r="N429" s="194">
        <v>1086</v>
      </c>
      <c r="O429" s="207">
        <v>774</v>
      </c>
      <c r="P429" s="189">
        <v>281</v>
      </c>
      <c r="Q429" s="190">
        <v>484</v>
      </c>
      <c r="R429" s="191">
        <v>336</v>
      </c>
      <c r="S429" s="192">
        <v>621</v>
      </c>
      <c r="T429" s="189">
        <v>75</v>
      </c>
      <c r="U429" s="193">
        <v>72</v>
      </c>
      <c r="V429" s="191">
        <v>658</v>
      </c>
      <c r="W429" s="208">
        <v>398</v>
      </c>
      <c r="X429" s="189">
        <v>259</v>
      </c>
      <c r="Y429" s="193">
        <v>253</v>
      </c>
      <c r="Z429" s="191">
        <v>534</v>
      </c>
      <c r="AA429" s="189">
        <v>789</v>
      </c>
      <c r="AB429" s="170">
        <f t="shared" si="7045"/>
        <v>5893</v>
      </c>
      <c r="AC429" s="173">
        <f t="shared" si="7046"/>
        <v>6454</v>
      </c>
      <c r="BI429" s="137" t="s">
        <v>33</v>
      </c>
      <c r="BJ429" s="129">
        <f>B429/B436</f>
        <v>4.1717880124358328E-2</v>
      </c>
      <c r="BK429" s="130">
        <f t="shared" ref="BK429" si="7483">C429/C436</f>
        <v>5.4125801932010914E-2</v>
      </c>
      <c r="BL429" s="131">
        <f t="shared" ref="BL429" si="7484">D429/D436</f>
        <v>2.9021718239477225E-2</v>
      </c>
      <c r="BM429" s="132">
        <f t="shared" ref="BM429" si="7485">E429/E436</f>
        <v>5.565529622980251E-2</v>
      </c>
      <c r="BN429" s="129">
        <f t="shared" ref="BN429" si="7486">F429/F436</f>
        <v>2.9074061639696502E-2</v>
      </c>
      <c r="BO429" s="130">
        <f t="shared" ref="BO429" si="7487">G429/G436</f>
        <v>6.5131948343627177E-2</v>
      </c>
      <c r="BP429" s="131">
        <f t="shared" ref="BP429" si="7488">H429/H436</f>
        <v>4.5094844640986849E-2</v>
      </c>
      <c r="BQ429" s="132">
        <f t="shared" ref="BQ429" si="7489">I429/I436</f>
        <v>5.7753306601232866E-2</v>
      </c>
      <c r="BR429" s="129">
        <f t="shared" ref="BR429" si="7490">J429/J436</f>
        <v>6.6687249150972516E-2</v>
      </c>
      <c r="BS429" s="130">
        <f t="shared" ref="BS429" si="7491">K429/K436</f>
        <v>1.2872841444270016E-2</v>
      </c>
      <c r="BT429" s="131">
        <f t="shared" ref="BT429" si="7492">L429/L436</f>
        <v>5.7677143179001918E-2</v>
      </c>
      <c r="BU429" s="129">
        <f t="shared" ref="BU429" si="7493">M429/M436</f>
        <v>3.0184696569920844E-2</v>
      </c>
      <c r="BV429" s="133">
        <f t="shared" ref="BV429" si="7494">N429/N436</f>
        <v>6.6207401085167344E-2</v>
      </c>
      <c r="BW429" s="134">
        <f t="shared" ref="BW429" si="7495">O429/O436</f>
        <v>4.4431687715269806E-2</v>
      </c>
      <c r="BX429" s="129">
        <f t="shared" ref="BX429" si="7496">P429/P436</f>
        <v>3.3668823388449558E-2</v>
      </c>
      <c r="BY429" s="130">
        <f t="shared" ref="BY429" si="7497">Q429/Q436</f>
        <v>5.5137844611528819E-2</v>
      </c>
      <c r="BZ429" s="131">
        <f t="shared" ref="BZ429" si="7498">R429/R436</f>
        <v>3.157301259161812E-2</v>
      </c>
      <c r="CA429" s="132">
        <f t="shared" ref="CA429" si="7499">S429/S436</f>
        <v>5.7383108482720387E-2</v>
      </c>
      <c r="CB429" s="129">
        <f t="shared" ref="CB429" si="7500">T429/T436</f>
        <v>3.5528185693983895E-2</v>
      </c>
      <c r="CC429" s="130">
        <f t="shared" ref="CC429" si="7501">U429/U436</f>
        <v>2.6996625421822271E-2</v>
      </c>
      <c r="CD429" s="131">
        <f t="shared" ref="CD429" si="7502">V429/V436</f>
        <v>6.8038465515458585E-2</v>
      </c>
      <c r="CE429" s="132">
        <f t="shared" ref="CE429" si="7503">W429/W436</f>
        <v>3.6759951971922049E-2</v>
      </c>
      <c r="CF429" s="129">
        <f t="shared" ref="CF429" si="7504">X429/X436</f>
        <v>3.4648829431438127E-2</v>
      </c>
      <c r="CG429" s="130">
        <f t="shared" ref="CG429" si="7505">Y429/Y436</f>
        <v>4.7476074310377182E-2</v>
      </c>
      <c r="CH429" s="131">
        <f t="shared" ref="CH429" si="7506">Z429/Z436</f>
        <v>3.2716578850631048E-2</v>
      </c>
      <c r="CI429" s="129">
        <f t="shared" ref="CI429" si="7507">AA429/AA436</f>
        <v>4.1907898231263611E-2</v>
      </c>
      <c r="CJ429" s="135">
        <f t="shared" ref="CJ429" si="7508">AB429/AB436</f>
        <v>4.3912398751108431E-2</v>
      </c>
      <c r="CK429" s="136">
        <f t="shared" ref="CK429" si="7509">AC429/AC436</f>
        <v>4.8016188910298858E-2</v>
      </c>
    </row>
    <row r="430" spans="1:89" x14ac:dyDescent="0.15">
      <c r="A430" s="146" t="s">
        <v>34</v>
      </c>
      <c r="B430" s="203">
        <v>231</v>
      </c>
      <c r="C430" s="197">
        <v>401</v>
      </c>
      <c r="D430" s="198">
        <v>76</v>
      </c>
      <c r="E430" s="199">
        <v>203</v>
      </c>
      <c r="F430" s="196">
        <v>189</v>
      </c>
      <c r="G430" s="200">
        <v>589</v>
      </c>
      <c r="H430" s="198">
        <v>380</v>
      </c>
      <c r="I430" s="199">
        <v>570</v>
      </c>
      <c r="J430" s="196">
        <v>51</v>
      </c>
      <c r="K430" s="197">
        <v>31</v>
      </c>
      <c r="L430" s="198">
        <v>382</v>
      </c>
      <c r="M430" s="196">
        <v>212</v>
      </c>
      <c r="N430" s="201">
        <v>436</v>
      </c>
      <c r="O430" s="204">
        <v>639</v>
      </c>
      <c r="P430" s="196">
        <v>246</v>
      </c>
      <c r="Q430" s="197">
        <v>326</v>
      </c>
      <c r="R430" s="198">
        <v>318</v>
      </c>
      <c r="S430" s="199">
        <v>377</v>
      </c>
      <c r="T430" s="196">
        <v>56</v>
      </c>
      <c r="U430" s="200">
        <v>70</v>
      </c>
      <c r="V430" s="198">
        <v>579</v>
      </c>
      <c r="W430" s="205">
        <v>284</v>
      </c>
      <c r="X430" s="196">
        <v>131</v>
      </c>
      <c r="Y430" s="200">
        <v>202</v>
      </c>
      <c r="Z430" s="198">
        <v>388</v>
      </c>
      <c r="AA430" s="196">
        <v>522</v>
      </c>
      <c r="AB430" s="170">
        <f t="shared" si="7045"/>
        <v>3463</v>
      </c>
      <c r="AC430" s="173">
        <f t="shared" si="7046"/>
        <v>4426</v>
      </c>
      <c r="BI430" s="146" t="s">
        <v>34</v>
      </c>
      <c r="BJ430" s="129">
        <f>B430/B436</f>
        <v>1.6701612320150386E-2</v>
      </c>
      <c r="BK430" s="130">
        <f t="shared" ref="BK430" si="7510">C430/C436</f>
        <v>2.9570090701275718E-2</v>
      </c>
      <c r="BL430" s="131">
        <f t="shared" ref="BL430" si="7511">D430/D436</f>
        <v>1.4606957524505092E-2</v>
      </c>
      <c r="BM430" s="132">
        <f t="shared" ref="BM430" si="7512">E430/E436</f>
        <v>3.313203851803493E-2</v>
      </c>
      <c r="BN430" s="129">
        <f t="shared" ref="BN430" si="7513">F430/F436</f>
        <v>1.2690525750352514E-2</v>
      </c>
      <c r="BO430" s="130">
        <f t="shared" ref="BO430" si="7514">G430/G436</f>
        <v>5.5118847089650008E-2</v>
      </c>
      <c r="BP430" s="131">
        <f t="shared" ref="BP430" si="7515">H430/H436</f>
        <v>2.2111020598161293E-2</v>
      </c>
      <c r="BQ430" s="132">
        <f t="shared" ref="BQ430" si="7516">I430/I436</f>
        <v>3.4113352085702313E-2</v>
      </c>
      <c r="BR430" s="129">
        <f t="shared" ref="BR430" si="7517">J430/J436</f>
        <v>1.5745600493979623E-2</v>
      </c>
      <c r="BS430" s="130">
        <f t="shared" ref="BS430" si="7518">K430/K436</f>
        <v>9.7331240188383052E-3</v>
      </c>
      <c r="BT430" s="131">
        <f t="shared" ref="BT430" si="7519">L430/L436</f>
        <v>4.303255604370846E-2</v>
      </c>
      <c r="BU430" s="129">
        <f t="shared" ref="BU430" si="7520">M430/M436</f>
        <v>2.237467018469657E-2</v>
      </c>
      <c r="BV430" s="133">
        <f t="shared" ref="BV430" si="7521">N430/N436</f>
        <v>2.6580503566420777E-2</v>
      </c>
      <c r="BW430" s="134">
        <f t="shared" ref="BW430" si="7522">O430/O436</f>
        <v>3.6681974741676233E-2</v>
      </c>
      <c r="BX430" s="129">
        <f t="shared" ref="BX430" si="7523">P430/P436</f>
        <v>2.9475197699496764E-2</v>
      </c>
      <c r="BY430" s="130">
        <f t="shared" ref="BY430" si="7524">Q430/Q436</f>
        <v>3.7138300296195033E-2</v>
      </c>
      <c r="BZ430" s="131">
        <f t="shared" ref="BZ430" si="7525">R430/R436</f>
        <v>2.9881601202781431E-2</v>
      </c>
      <c r="CA430" s="132">
        <f t="shared" ref="CA430" si="7526">S430/S436</f>
        <v>3.4836444280170027E-2</v>
      </c>
      <c r="CB430" s="129">
        <f t="shared" ref="CB430" si="7527">T430/T436</f>
        <v>2.6527711984841308E-2</v>
      </c>
      <c r="CC430" s="130">
        <f t="shared" ref="CC430" si="7528">U430/U436</f>
        <v>2.6246719160104987E-2</v>
      </c>
      <c r="CD430" s="131">
        <f t="shared" ref="CD430" si="7529">V430/V436</f>
        <v>5.9869713576672527E-2</v>
      </c>
      <c r="CE430" s="132">
        <f t="shared" ref="CE430" si="7530">W430/W436</f>
        <v>2.6230719497552415E-2</v>
      </c>
      <c r="CF430" s="129">
        <f t="shared" ref="CF430" si="7531">X430/X436</f>
        <v>1.7525083612040134E-2</v>
      </c>
      <c r="CG430" s="130">
        <f t="shared" ref="CG430" si="7532">Y430/Y436</f>
        <v>3.7905798461249765E-2</v>
      </c>
      <c r="CH430" s="131">
        <f t="shared" ref="CH430" si="7533">Z430/Z436</f>
        <v>2.3771596618061511E-2</v>
      </c>
      <c r="CI430" s="129">
        <f t="shared" ref="CI430" si="7534">AA430/AA436</f>
        <v>2.7726137993307483E-2</v>
      </c>
      <c r="CJ430" s="135">
        <f t="shared" ref="CJ430" si="7535">AB430/AB436</f>
        <v>2.5804961288832258E-2</v>
      </c>
      <c r="CK430" s="136">
        <f t="shared" ref="CK430" si="7536">AC430/AC436</f>
        <v>3.2928362583976252E-2</v>
      </c>
    </row>
    <row r="431" spans="1:89" x14ac:dyDescent="0.15">
      <c r="A431" s="137" t="s">
        <v>35</v>
      </c>
      <c r="B431" s="206">
        <v>0</v>
      </c>
      <c r="C431" s="190">
        <v>257</v>
      </c>
      <c r="D431" s="191">
        <v>2</v>
      </c>
      <c r="E431" s="192">
        <v>144</v>
      </c>
      <c r="F431" s="189">
        <v>4</v>
      </c>
      <c r="G431" s="193">
        <v>321</v>
      </c>
      <c r="H431" s="191">
        <v>48</v>
      </c>
      <c r="I431" s="192">
        <v>282</v>
      </c>
      <c r="J431" s="189">
        <v>11</v>
      </c>
      <c r="K431" s="190">
        <v>30</v>
      </c>
      <c r="L431" s="191">
        <v>294</v>
      </c>
      <c r="M431" s="189">
        <v>32</v>
      </c>
      <c r="N431" s="194">
        <v>123</v>
      </c>
      <c r="O431" s="207">
        <v>94</v>
      </c>
      <c r="P431" s="189">
        <v>29</v>
      </c>
      <c r="Q431" s="190">
        <v>56</v>
      </c>
      <c r="R431" s="191">
        <v>40</v>
      </c>
      <c r="S431" s="192">
        <v>37</v>
      </c>
      <c r="T431" s="189">
        <v>4</v>
      </c>
      <c r="U431" s="193">
        <v>9</v>
      </c>
      <c r="V431" s="191">
        <v>78</v>
      </c>
      <c r="W431" s="208">
        <v>12</v>
      </c>
      <c r="X431" s="189">
        <v>15</v>
      </c>
      <c r="Y431" s="193">
        <v>37</v>
      </c>
      <c r="Z431" s="191">
        <v>24</v>
      </c>
      <c r="AA431" s="189">
        <v>49</v>
      </c>
      <c r="AB431" s="170">
        <f t="shared" si="7045"/>
        <v>672</v>
      </c>
      <c r="AC431" s="173">
        <f t="shared" si="7046"/>
        <v>1360</v>
      </c>
      <c r="BI431" s="137" t="s">
        <v>35</v>
      </c>
      <c r="BJ431" s="129">
        <f>B431/B436</f>
        <v>0</v>
      </c>
      <c r="BK431" s="130">
        <f t="shared" ref="BK431" si="7537">C431/C436</f>
        <v>1.8951404763660498E-2</v>
      </c>
      <c r="BL431" s="131">
        <f t="shared" ref="BL431" si="7538">D431/D436</f>
        <v>3.8439361906592349E-4</v>
      </c>
      <c r="BM431" s="132">
        <f t="shared" ref="BM431" si="7539">E431/E436</f>
        <v>2.3502529786192265E-2</v>
      </c>
      <c r="BN431" s="129">
        <f t="shared" ref="BN431" si="7540">F431/F436</f>
        <v>2.6858255556301618E-4</v>
      </c>
      <c r="BO431" s="130">
        <f t="shared" ref="BO431" si="7541">G431/G436</f>
        <v>3.00393037619315E-2</v>
      </c>
      <c r="BP431" s="131">
        <f t="shared" ref="BP431" si="7542">H431/H436</f>
        <v>2.7929710229256371E-3</v>
      </c>
      <c r="BQ431" s="132">
        <f t="shared" ref="BQ431" si="7543">I431/I436</f>
        <v>1.6877132084505357E-2</v>
      </c>
      <c r="BR431" s="129">
        <f t="shared" ref="BR431" si="7544">J431/J436</f>
        <v>3.3961099104661933E-3</v>
      </c>
      <c r="BS431" s="130">
        <f t="shared" ref="BS431" si="7545">K431/K436</f>
        <v>9.4191522762951327E-3</v>
      </c>
      <c r="BT431" s="131">
        <f t="shared" ref="BT431" si="7546">L431/L436</f>
        <v>3.3119297059817504E-2</v>
      </c>
      <c r="BU431" s="129">
        <f t="shared" ref="BU431" si="7547">M431/M436</f>
        <v>3.3773087071240107E-3</v>
      </c>
      <c r="BV431" s="133">
        <f t="shared" ref="BV431" si="7548">N431/N436</f>
        <v>7.4986282997012745E-3</v>
      </c>
      <c r="BW431" s="134">
        <f t="shared" ref="BW431" si="7549">O431/O436</f>
        <v>5.3960964408725602E-3</v>
      </c>
      <c r="BX431" s="129">
        <f t="shared" ref="BX431" si="7550">P431/P436</f>
        <v>3.4747184279894558E-3</v>
      </c>
      <c r="BY431" s="130">
        <f t="shared" ref="BY431" si="7551">Q431/Q436</f>
        <v>6.379585326953748E-3</v>
      </c>
      <c r="BZ431" s="131">
        <f t="shared" ref="BZ431" si="7552">R431/R436</f>
        <v>3.758691975192633E-3</v>
      </c>
      <c r="CA431" s="132">
        <f t="shared" ref="CA431" si="7553">S431/S436</f>
        <v>3.4189613749768988E-3</v>
      </c>
      <c r="CB431" s="129">
        <f t="shared" ref="CB431" si="7554">T431/T436</f>
        <v>1.8948365703458077E-3</v>
      </c>
      <c r="CC431" s="130">
        <f t="shared" ref="CC431" si="7555">U431/U436</f>
        <v>3.3745781777277839E-3</v>
      </c>
      <c r="CD431" s="131">
        <f t="shared" ref="CD431" si="7556">V431/V436</f>
        <v>8.0653500155102881E-3</v>
      </c>
      <c r="CE431" s="132">
        <f t="shared" ref="CE431" si="7557">W431/W436</f>
        <v>1.1083402604599613E-3</v>
      </c>
      <c r="CF431" s="129">
        <f t="shared" ref="CF431" si="7558">X431/X436</f>
        <v>2.0066889632107021E-3</v>
      </c>
      <c r="CG431" s="130">
        <f t="shared" ref="CG431" si="7559">Y431/Y436</f>
        <v>6.9431413023081255E-3</v>
      </c>
      <c r="CH431" s="131">
        <f t="shared" ref="CH431" si="7560">Z431/Z436</f>
        <v>1.4704080382306091E-3</v>
      </c>
      <c r="CI431" s="129">
        <f t="shared" ref="CI431" si="7561">AA431/AA436</f>
        <v>2.60264513730281E-3</v>
      </c>
      <c r="CJ431" s="135">
        <f t="shared" ref="CJ431" si="7562">AB431/AB436</f>
        <v>5.00748887845662E-3</v>
      </c>
      <c r="CK431" s="136">
        <f t="shared" ref="CK431" si="7563">AC431/AC436</f>
        <v>1.0118068936784389E-2</v>
      </c>
    </row>
    <row r="432" spans="1:89" x14ac:dyDescent="0.15">
      <c r="A432" s="146" t="s">
        <v>36</v>
      </c>
      <c r="B432" s="203">
        <v>0</v>
      </c>
      <c r="C432" s="197">
        <v>7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0">
        <f t="shared" si="7045"/>
        <v>0</v>
      </c>
      <c r="AC432" s="173">
        <f t="shared" si="7046"/>
        <v>7</v>
      </c>
      <c r="BI432" s="146" t="s">
        <v>36</v>
      </c>
      <c r="BJ432" s="129">
        <f>B432/B436</f>
        <v>0</v>
      </c>
      <c r="BK432" s="130">
        <f t="shared" ref="BK432" si="7564">C432/C436</f>
        <v>5.1618612196740652E-4</v>
      </c>
      <c r="BL432" s="131">
        <f t="shared" ref="BL432" si="7565">D432/D436</f>
        <v>0</v>
      </c>
      <c r="BM432" s="132">
        <f t="shared" ref="BM432" si="7566">E432/E436</f>
        <v>0</v>
      </c>
      <c r="BN432" s="129">
        <f t="shared" ref="BN432" si="7567">F432/F436</f>
        <v>0</v>
      </c>
      <c r="BO432" s="130">
        <f t="shared" ref="BO432" si="7568">G432/G436</f>
        <v>0</v>
      </c>
      <c r="BP432" s="131">
        <f t="shared" ref="BP432" si="7569">H432/H436</f>
        <v>0</v>
      </c>
      <c r="BQ432" s="132">
        <f t="shared" ref="BQ432" si="7570">I432/I436</f>
        <v>0</v>
      </c>
      <c r="BR432" s="129">
        <f t="shared" ref="BR432" si="7571">J432/J436</f>
        <v>0</v>
      </c>
      <c r="BS432" s="130">
        <f t="shared" ref="BS432" si="7572">K432/K436</f>
        <v>0</v>
      </c>
      <c r="BT432" s="131">
        <f t="shared" ref="BT432" si="7573">L432/L436</f>
        <v>0</v>
      </c>
      <c r="BU432" s="129">
        <f t="shared" ref="BU432" si="7574">M432/M436</f>
        <v>0</v>
      </c>
      <c r="BV432" s="133">
        <f t="shared" ref="BV432" si="7575">N432/N436</f>
        <v>0</v>
      </c>
      <c r="BW432" s="134">
        <f t="shared" ref="BW432" si="7576">O432/O436</f>
        <v>0</v>
      </c>
      <c r="BX432" s="129">
        <f t="shared" ref="BX432" si="7577">P432/P436</f>
        <v>0</v>
      </c>
      <c r="BY432" s="130">
        <f t="shared" ref="BY432" si="7578">Q432/Q436</f>
        <v>0</v>
      </c>
      <c r="BZ432" s="131">
        <f t="shared" ref="BZ432" si="7579">R432/R436</f>
        <v>0</v>
      </c>
      <c r="CA432" s="132">
        <f t="shared" ref="CA432" si="7580">S432/S436</f>
        <v>0</v>
      </c>
      <c r="CB432" s="129">
        <f t="shared" ref="CB432" si="7581">T432/T436</f>
        <v>0</v>
      </c>
      <c r="CC432" s="130">
        <f t="shared" ref="CC432" si="7582">U432/U436</f>
        <v>0</v>
      </c>
      <c r="CD432" s="131">
        <f t="shared" ref="CD432" si="7583">V432/V436</f>
        <v>0</v>
      </c>
      <c r="CE432" s="132">
        <f t="shared" ref="CE432" si="7584">W432/W436</f>
        <v>0</v>
      </c>
      <c r="CF432" s="129">
        <f t="shared" ref="CF432" si="7585">X432/X436</f>
        <v>0</v>
      </c>
      <c r="CG432" s="130">
        <f t="shared" ref="CG432" si="7586">Y432/Y436</f>
        <v>0</v>
      </c>
      <c r="CH432" s="131">
        <f t="shared" ref="CH432" si="7587">Z432/Z436</f>
        <v>0</v>
      </c>
      <c r="CI432" s="129">
        <f t="shared" ref="CI432" si="7588">AA432/AA436</f>
        <v>0</v>
      </c>
      <c r="CJ432" s="135">
        <f t="shared" ref="CJ432" si="7589">AB432/AB436</f>
        <v>0</v>
      </c>
      <c r="CK432" s="136">
        <f t="shared" ref="CK432" si="7590">AC432/AC436</f>
        <v>5.207829599815494E-5</v>
      </c>
    </row>
    <row r="433" spans="1:89" x14ac:dyDescent="0.15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0">
        <f t="shared" si="7045"/>
        <v>0</v>
      </c>
      <c r="AC433" s="173">
        <f t="shared" si="7046"/>
        <v>0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0</v>
      </c>
      <c r="BM433" s="132">
        <f t="shared" ref="BM433" si="7593">E433/E436</f>
        <v>0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0</v>
      </c>
      <c r="CK433" s="136">
        <f t="shared" ref="CK433" si="7617">AC433/AC436</f>
        <v>0</v>
      </c>
    </row>
    <row r="434" spans="1:89" x14ac:dyDescent="0.15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0">
        <f t="shared" si="7045"/>
        <v>0</v>
      </c>
      <c r="AC434" s="173">
        <f t="shared" si="7046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4" thickBot="1" x14ac:dyDescent="0.2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0">
        <f t="shared" si="7045"/>
        <v>0</v>
      </c>
      <c r="AC435" s="173">
        <f t="shared" si="7046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5" thickTop="1" thickBot="1" x14ac:dyDescent="0.2">
      <c r="A436" s="269" t="s">
        <v>13</v>
      </c>
      <c r="B436" s="20">
        <f t="shared" ref="B436" si="7672">SUM(B413:B435)</f>
        <v>13831</v>
      </c>
      <c r="C436" s="21">
        <f t="shared" ref="C436" si="7673">SUM(C413:C435)</f>
        <v>13561</v>
      </c>
      <c r="D436" s="20">
        <f t="shared" ref="D436" si="7674">SUM(D413:D435)</f>
        <v>5203</v>
      </c>
      <c r="E436" s="21">
        <f t="shared" ref="E436" si="7675">SUM(E413:E435)</f>
        <v>6127</v>
      </c>
      <c r="F436" s="20">
        <f t="shared" ref="F436" si="7676">SUM(F413:F435)</f>
        <v>14893</v>
      </c>
      <c r="G436" s="21">
        <f t="shared" ref="G436" si="7677">SUM(G413:G435)</f>
        <v>10686</v>
      </c>
      <c r="H436" s="20">
        <f t="shared" ref="H436" si="7678">SUM(H413:H435)</f>
        <v>17186</v>
      </c>
      <c r="I436" s="21">
        <f t="shared" ref="I436" si="7679">SUM(I413:I435)</f>
        <v>16709</v>
      </c>
      <c r="J436" s="20">
        <f t="shared" ref="J436" si="7680">SUM(J413:J435)</f>
        <v>3239</v>
      </c>
      <c r="K436" s="21">
        <f t="shared" ref="K436" si="7681">SUM(K413:K435)</f>
        <v>3185</v>
      </c>
      <c r="L436" s="20">
        <f t="shared" ref="L436" si="7682">SUM(L413:L435)</f>
        <v>8877</v>
      </c>
      <c r="M436" s="21">
        <f t="shared" ref="M436" si="7683">SUM(M413:M435)</f>
        <v>9475</v>
      </c>
      <c r="N436" s="20">
        <f t="shared" ref="N436" si="7684">SUM(N413:N435)</f>
        <v>16403</v>
      </c>
      <c r="O436" s="21">
        <f t="shared" ref="O436" si="7685">SUM(O413:O435)</f>
        <v>17420</v>
      </c>
      <c r="P436" s="20">
        <f t="shared" ref="P436" si="7686">SUM(P413:P435)</f>
        <v>8346</v>
      </c>
      <c r="Q436" s="21">
        <f t="shared" ref="Q436" si="7687">SUM(Q413:Q435)</f>
        <v>8778</v>
      </c>
      <c r="R436" s="20">
        <f t="shared" ref="R436" si="7688">SUM(R413:R435)</f>
        <v>10642</v>
      </c>
      <c r="S436" s="21">
        <f t="shared" ref="S436" si="7689">SUM(S413:S435)</f>
        <v>10822</v>
      </c>
      <c r="T436" s="20">
        <f t="shared" ref="T436" si="7690">SUM(T413:T435)</f>
        <v>2111</v>
      </c>
      <c r="U436" s="21">
        <f t="shared" ref="U436" si="7691">SUM(U413:U435)</f>
        <v>2667</v>
      </c>
      <c r="V436" s="20">
        <f t="shared" ref="V436" si="7692">SUM(V413:V435)</f>
        <v>9671</v>
      </c>
      <c r="W436" s="21">
        <f t="shared" ref="W436" si="7693">SUM(W413:W435)</f>
        <v>10827</v>
      </c>
      <c r="X436" s="20">
        <f t="shared" ref="X436" si="7694">SUM(X413:X435)</f>
        <v>7475</v>
      </c>
      <c r="Y436" s="21">
        <f t="shared" ref="Y436" si="7695">SUM(Y413:Y435)</f>
        <v>5329</v>
      </c>
      <c r="Z436" s="20">
        <f t="shared" ref="Z436" si="7696">SUM(Z413:Z435)</f>
        <v>16322</v>
      </c>
      <c r="AA436" s="21">
        <f t="shared" ref="AA436" si="7697">SUM(AA413:AA435)</f>
        <v>18827</v>
      </c>
      <c r="AB436" s="174">
        <f t="shared" ref="AB436:AC436" si="7698">SUM(AB412:AB435)</f>
        <v>134199</v>
      </c>
      <c r="AC436" s="175">
        <f t="shared" si="7698"/>
        <v>134413</v>
      </c>
      <c r="BI436" s="269" t="s">
        <v>13</v>
      </c>
      <c r="BJ436" s="155">
        <f>SUM(BJ412:BJ435)</f>
        <v>0.99999999999999989</v>
      </c>
      <c r="BK436" s="156">
        <f t="shared" ref="BK436:CK436" si="7699">SUM(BK412:BK435)</f>
        <v>0.99999999999999978</v>
      </c>
      <c r="BL436" s="155">
        <f t="shared" si="7699"/>
        <v>0.99999999999999989</v>
      </c>
      <c r="BM436" s="156">
        <f t="shared" si="7699"/>
        <v>0.99999999999999989</v>
      </c>
      <c r="BN436" s="155">
        <f t="shared" si="7699"/>
        <v>1.0000000000000002</v>
      </c>
      <c r="BO436" s="156">
        <f t="shared" si="7699"/>
        <v>1</v>
      </c>
      <c r="BP436" s="155">
        <f t="shared" si="7699"/>
        <v>1</v>
      </c>
      <c r="BQ436" s="156">
        <f t="shared" si="7699"/>
        <v>1</v>
      </c>
      <c r="BR436" s="155">
        <f t="shared" si="7699"/>
        <v>0.99999999999999989</v>
      </c>
      <c r="BS436" s="156">
        <f t="shared" si="7699"/>
        <v>0.99999999999999978</v>
      </c>
      <c r="BT436" s="155">
        <f t="shared" si="7699"/>
        <v>1</v>
      </c>
      <c r="BU436" s="156">
        <f t="shared" si="7699"/>
        <v>0.99999999999999978</v>
      </c>
      <c r="BV436" s="155">
        <f t="shared" si="7699"/>
        <v>0.99999999999999989</v>
      </c>
      <c r="BW436" s="156">
        <f t="shared" si="7699"/>
        <v>1</v>
      </c>
      <c r="BX436" s="155">
        <f t="shared" si="7699"/>
        <v>1.0000000000000002</v>
      </c>
      <c r="BY436" s="156">
        <f t="shared" si="7699"/>
        <v>1</v>
      </c>
      <c r="BZ436" s="155">
        <f t="shared" si="7699"/>
        <v>0.99999999999999989</v>
      </c>
      <c r="CA436" s="156">
        <f t="shared" si="7699"/>
        <v>1</v>
      </c>
      <c r="CB436" s="155">
        <f t="shared" si="7699"/>
        <v>1</v>
      </c>
      <c r="CC436" s="156">
        <f t="shared" si="7699"/>
        <v>1</v>
      </c>
      <c r="CD436" s="155">
        <f t="shared" si="7699"/>
        <v>0.99999999999999978</v>
      </c>
      <c r="CE436" s="156">
        <f t="shared" si="7699"/>
        <v>1</v>
      </c>
      <c r="CF436" s="155">
        <f t="shared" si="7699"/>
        <v>0.99999999999999989</v>
      </c>
      <c r="CG436" s="156">
        <f t="shared" si="7699"/>
        <v>0.99999999999999989</v>
      </c>
      <c r="CH436" s="155">
        <f t="shared" si="7699"/>
        <v>1</v>
      </c>
      <c r="CI436" s="156">
        <f t="shared" si="7699"/>
        <v>1.0000000000000002</v>
      </c>
      <c r="CJ436" s="155">
        <f t="shared" si="7699"/>
        <v>1</v>
      </c>
      <c r="CK436" s="156">
        <f t="shared" si="7699"/>
        <v>1</v>
      </c>
    </row>
    <row r="437" spans="1:89" ht="14" thickTop="1" x14ac:dyDescent="0.15">
      <c r="A437" s="187"/>
    </row>
    <row r="439" spans="1:89" x14ac:dyDescent="0.15">
      <c r="A439" s="296">
        <f>+A408+1</f>
        <v>44180</v>
      </c>
      <c r="B439" s="296"/>
      <c r="C439" s="296"/>
      <c r="D439" s="296"/>
      <c r="BI439" s="301">
        <f>+BI408+1</f>
        <v>44180</v>
      </c>
      <c r="BJ439" s="301"/>
      <c r="BK439" s="301"/>
      <c r="BL439" s="301"/>
    </row>
    <row r="440" spans="1:89" ht="13.5" customHeight="1" thickBot="1" x14ac:dyDescent="0.2">
      <c r="AE440" s="272" t="s">
        <v>84</v>
      </c>
    </row>
    <row r="441" spans="1:89" ht="15" thickTop="1" thickBot="1" x14ac:dyDescent="0.2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 x14ac:dyDescent="0.2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 x14ac:dyDescent="0.15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1226</v>
      </c>
      <c r="AG443" s="186">
        <f t="shared" ref="AG443:AV444" si="7700">SUMIF($A$9:$A$32,$AE443,C$443:C$466)</f>
        <v>619</v>
      </c>
      <c r="AH443" s="127">
        <f t="shared" si="7700"/>
        <v>372</v>
      </c>
      <c r="AI443" s="180">
        <f t="shared" si="7700"/>
        <v>397</v>
      </c>
      <c r="AJ443" s="126">
        <f t="shared" si="7700"/>
        <v>1226</v>
      </c>
      <c r="AK443" s="128">
        <f t="shared" si="7700"/>
        <v>612</v>
      </c>
      <c r="AL443" s="127">
        <f t="shared" si="7700"/>
        <v>1263</v>
      </c>
      <c r="AM443" s="180">
        <f t="shared" si="7700"/>
        <v>939</v>
      </c>
      <c r="AN443" s="126">
        <f t="shared" si="7700"/>
        <v>110</v>
      </c>
      <c r="AO443" s="128">
        <f t="shared" si="7700"/>
        <v>398</v>
      </c>
      <c r="AP443" s="127">
        <f t="shared" si="7700"/>
        <v>429</v>
      </c>
      <c r="AQ443" s="126">
        <f t="shared" si="7700"/>
        <v>1070</v>
      </c>
      <c r="AR443" s="179">
        <f t="shared" si="7700"/>
        <v>1076</v>
      </c>
      <c r="AS443" s="181">
        <f t="shared" si="7700"/>
        <v>1607</v>
      </c>
      <c r="AT443" s="126">
        <f t="shared" si="7700"/>
        <v>758</v>
      </c>
      <c r="AU443" s="128">
        <f t="shared" si="7700"/>
        <v>760</v>
      </c>
      <c r="AV443" s="127">
        <f t="shared" si="7700"/>
        <v>922</v>
      </c>
      <c r="AW443" s="180">
        <f t="shared" ref="AW443:BE444" si="7701">SUMIF($A$9:$A$32,$AE443,S$443:S$466)</f>
        <v>635</v>
      </c>
      <c r="AX443" s="126">
        <f t="shared" si="7701"/>
        <v>117</v>
      </c>
      <c r="AY443" s="128">
        <f t="shared" si="7701"/>
        <v>448</v>
      </c>
      <c r="AZ443" s="127">
        <f t="shared" si="7701"/>
        <v>443</v>
      </c>
      <c r="BA443" s="180">
        <f t="shared" si="7701"/>
        <v>879</v>
      </c>
      <c r="BB443" s="126">
        <f t="shared" si="7701"/>
        <v>604</v>
      </c>
      <c r="BC443" s="128">
        <f t="shared" si="7701"/>
        <v>575</v>
      </c>
      <c r="BD443" s="184">
        <f t="shared" si="7701"/>
        <v>1201</v>
      </c>
      <c r="BE443" s="185">
        <f t="shared" si="7701"/>
        <v>1106</v>
      </c>
      <c r="BF443" s="170">
        <f>AF443+AH443+AJ443+AL443+AN443+AP443+AR443+AT443+AV443+AX443+AZ443+BB443+BD443</f>
        <v>9747</v>
      </c>
      <c r="BG443" s="171">
        <f>AG443+AI443+AK443+AM443+AO443+AQ443+AS443+AU443+AW443+AY443+BA443+BC443+BE443</f>
        <v>10045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 x14ac:dyDescent="0.15">
      <c r="A444" s="137" t="s">
        <v>17</v>
      </c>
      <c r="B444" s="189">
        <v>139</v>
      </c>
      <c r="C444" s="190">
        <v>0</v>
      </c>
      <c r="D444" s="191">
        <v>48</v>
      </c>
      <c r="E444" s="192">
        <v>3</v>
      </c>
      <c r="F444" s="189">
        <v>343</v>
      </c>
      <c r="G444" s="193">
        <v>3</v>
      </c>
      <c r="H444" s="191">
        <v>184</v>
      </c>
      <c r="I444" s="192">
        <v>25</v>
      </c>
      <c r="J444" s="189">
        <v>8</v>
      </c>
      <c r="K444" s="193">
        <v>8</v>
      </c>
      <c r="L444" s="191">
        <v>4</v>
      </c>
      <c r="M444" s="189">
        <v>45</v>
      </c>
      <c r="N444" s="194">
        <v>81</v>
      </c>
      <c r="O444" s="195">
        <v>81</v>
      </c>
      <c r="P444" s="189">
        <v>18</v>
      </c>
      <c r="Q444" s="193">
        <v>48</v>
      </c>
      <c r="R444" s="191">
        <v>16</v>
      </c>
      <c r="S444" s="192">
        <v>35</v>
      </c>
      <c r="T444" s="189">
        <v>0</v>
      </c>
      <c r="U444" s="193">
        <v>11</v>
      </c>
      <c r="V444" s="191">
        <v>1</v>
      </c>
      <c r="W444" s="192">
        <v>0</v>
      </c>
      <c r="X444" s="189">
        <v>1</v>
      </c>
      <c r="Y444" s="193">
        <v>0</v>
      </c>
      <c r="Z444" s="191">
        <v>0</v>
      </c>
      <c r="AA444" s="189">
        <v>0</v>
      </c>
      <c r="AB444" s="172">
        <f t="shared" ref="AB444:AB466" si="7729">SUM(B444,D444,F444,H444,J444,L444,N444,P444,R444,T444,V444,X444,Z444)</f>
        <v>843</v>
      </c>
      <c r="AC444" s="173">
        <f t="shared" ref="AC444:AC466" si="7730">SUM(C444,E444,G444,I444,K444,M444,O444,Q444,S444,U444,W444,Y444,AA444)</f>
        <v>259</v>
      </c>
      <c r="AE444" s="277" t="str">
        <f>$AE$10</f>
        <v>08:00 - 08:59</v>
      </c>
      <c r="AF444" s="126">
        <f>SUMIF($A$9:$A$32,$AE444,B$443:B$466)</f>
        <v>1099</v>
      </c>
      <c r="AG444" s="190">
        <f t="shared" si="7700"/>
        <v>607</v>
      </c>
      <c r="AH444" s="191">
        <f t="shared" si="7700"/>
        <v>319</v>
      </c>
      <c r="AI444" s="192">
        <f t="shared" si="7700"/>
        <v>364</v>
      </c>
      <c r="AJ444" s="278">
        <f t="shared" si="7700"/>
        <v>1371</v>
      </c>
      <c r="AK444" s="193">
        <f t="shared" si="7700"/>
        <v>604</v>
      </c>
      <c r="AL444" s="191">
        <f t="shared" si="7700"/>
        <v>1193</v>
      </c>
      <c r="AM444" s="192">
        <f t="shared" si="7700"/>
        <v>989</v>
      </c>
      <c r="AN444" s="278">
        <f t="shared" si="7700"/>
        <v>117</v>
      </c>
      <c r="AO444" s="193">
        <f t="shared" si="7700"/>
        <v>356</v>
      </c>
      <c r="AP444" s="191">
        <f t="shared" si="7700"/>
        <v>403</v>
      </c>
      <c r="AQ444" s="278">
        <f t="shared" si="7700"/>
        <v>1037</v>
      </c>
      <c r="AR444" s="194">
        <f t="shared" si="7700"/>
        <v>1048</v>
      </c>
      <c r="AS444" s="195">
        <f t="shared" si="7700"/>
        <v>1423</v>
      </c>
      <c r="AT444" s="278">
        <f t="shared" si="7700"/>
        <v>629</v>
      </c>
      <c r="AU444" s="193">
        <f t="shared" si="7700"/>
        <v>583</v>
      </c>
      <c r="AV444" s="191">
        <f t="shared" si="7700"/>
        <v>871</v>
      </c>
      <c r="AW444" s="192">
        <f t="shared" si="7701"/>
        <v>650</v>
      </c>
      <c r="AX444" s="278">
        <f t="shared" si="7701"/>
        <v>148</v>
      </c>
      <c r="AY444" s="193">
        <f t="shared" si="7701"/>
        <v>308</v>
      </c>
      <c r="AZ444" s="191">
        <f t="shared" si="7701"/>
        <v>465</v>
      </c>
      <c r="BA444" s="192">
        <f t="shared" si="7701"/>
        <v>791</v>
      </c>
      <c r="BB444" s="278">
        <f t="shared" si="7701"/>
        <v>526</v>
      </c>
      <c r="BC444" s="193">
        <f t="shared" si="7701"/>
        <v>497</v>
      </c>
      <c r="BD444" s="191">
        <f t="shared" si="7701"/>
        <v>1191</v>
      </c>
      <c r="BE444" s="278">
        <f t="shared" si="7701"/>
        <v>1033</v>
      </c>
      <c r="BF444" s="172">
        <f>SUM(AF444,AH444,AJ444,AL444,AN444,AP444,AR444,AT444,AV444,AX444,AZ444,BB444,BD444)</f>
        <v>9380</v>
      </c>
      <c r="BG444" s="173">
        <f>SUM(AG444,AI444,AK444,AM444,AO444,AQ444,AS444,AU444,AW444,AY444,BA444,BC444,BE444)</f>
        <v>9242</v>
      </c>
      <c r="BI444" s="137" t="s">
        <v>17</v>
      </c>
      <c r="BJ444" s="129">
        <f>B444/B467</f>
        <v>1.0710433040530128E-2</v>
      </c>
      <c r="BK444" s="130">
        <f t="shared" ref="BK444" si="7731">C444/C467</f>
        <v>0</v>
      </c>
      <c r="BL444" s="131">
        <f t="shared" ref="BL444" si="7732">D444/D467</f>
        <v>1.001669449081803E-2</v>
      </c>
      <c r="BM444" s="132">
        <f t="shared" ref="BM444" si="7733">E444/E467</f>
        <v>4.9107873629071865E-4</v>
      </c>
      <c r="BN444" s="129">
        <f t="shared" ref="BN444" si="7734">F444/F467</f>
        <v>2.3192913652038679E-2</v>
      </c>
      <c r="BO444" s="130">
        <f t="shared" ref="BO444" si="7735">G444/G467</f>
        <v>2.565637560933892E-4</v>
      </c>
      <c r="BP444" s="131">
        <f t="shared" ref="BP444" si="7736">H444/H467</f>
        <v>1.1113124358277465E-2</v>
      </c>
      <c r="BQ444" s="132">
        <f t="shared" ref="BQ444" si="7737">I444/I467</f>
        <v>1.4634431891353977E-3</v>
      </c>
      <c r="BR444" s="129">
        <f t="shared" ref="BR444" si="7738">J444/J467</f>
        <v>2.51414204902577E-3</v>
      </c>
      <c r="BS444" s="130">
        <f t="shared" ref="BS444" si="7739">K444/K467</f>
        <v>2.5990903183885639E-3</v>
      </c>
      <c r="BT444" s="131">
        <f t="shared" ref="BT444" si="7740">L444/L467</f>
        <v>4.132658332472363E-4</v>
      </c>
      <c r="BU444" s="129">
        <f t="shared" ref="BU444" si="7741">M444/M467</f>
        <v>4.7244094488188976E-3</v>
      </c>
      <c r="BV444" s="133">
        <f t="shared" ref="BV444" si="7742">N444/N467</f>
        <v>4.7227566905719779E-3</v>
      </c>
      <c r="BW444" s="134">
        <f t="shared" ref="BW444" si="7743">O444/O467</f>
        <v>4.7057456573520017E-3</v>
      </c>
      <c r="BX444" s="129">
        <f t="shared" ref="BX444" si="7744">P444/P467</f>
        <v>2.1171489061397319E-3</v>
      </c>
      <c r="BY444" s="130">
        <f t="shared" ref="BY444" si="7745">Q444/Q467</f>
        <v>5.7838293770333775E-3</v>
      </c>
      <c r="BZ444" s="131">
        <f t="shared" ref="BZ444" si="7746">R444/R467</f>
        <v>1.5003750937734434E-3</v>
      </c>
      <c r="CA444" s="132">
        <f t="shared" ref="CA444" si="7747">S444/S467</f>
        <v>3.3194233687405157E-3</v>
      </c>
      <c r="CB444" s="129">
        <f t="shared" ref="CB444" si="7748">T444/T467</f>
        <v>0</v>
      </c>
      <c r="CC444" s="130">
        <f t="shared" ref="CC444" si="7749">U444/U467</f>
        <v>4.2635658914728682E-3</v>
      </c>
      <c r="CD444" s="131">
        <f t="shared" ref="CD444" si="7750">V444/V467</f>
        <v>9.9265435775263048E-5</v>
      </c>
      <c r="CE444" s="132">
        <f t="shared" ref="CE444" si="7751">W444/W467</f>
        <v>0</v>
      </c>
      <c r="CF444" s="129">
        <f t="shared" ref="CF444" si="7752">X444/X467</f>
        <v>1.3338668800853674E-4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6.2754030997364775E-3</v>
      </c>
      <c r="CK444" s="136">
        <f t="shared" ref="CK444" si="7757">AC444/AC467</f>
        <v>1.9321004692243997E-3</v>
      </c>
    </row>
    <row r="445" spans="1:89" ht="14" thickBot="1" x14ac:dyDescent="0.2">
      <c r="A445" s="146" t="s">
        <v>18</v>
      </c>
      <c r="B445" s="196">
        <v>765</v>
      </c>
      <c r="C445" s="197">
        <v>59</v>
      </c>
      <c r="D445" s="198">
        <v>201</v>
      </c>
      <c r="E445" s="199">
        <v>58</v>
      </c>
      <c r="F445" s="196">
        <v>1044</v>
      </c>
      <c r="G445" s="200">
        <v>134</v>
      </c>
      <c r="H445" s="198">
        <v>699</v>
      </c>
      <c r="I445" s="199">
        <v>231</v>
      </c>
      <c r="J445" s="196">
        <v>37</v>
      </c>
      <c r="K445" s="200">
        <v>90</v>
      </c>
      <c r="L445" s="198">
        <v>147</v>
      </c>
      <c r="M445" s="196">
        <v>341</v>
      </c>
      <c r="N445" s="201">
        <v>542</v>
      </c>
      <c r="O445" s="202">
        <v>697</v>
      </c>
      <c r="P445" s="196">
        <v>279</v>
      </c>
      <c r="Q445" s="200">
        <v>370</v>
      </c>
      <c r="R445" s="198">
        <v>290</v>
      </c>
      <c r="S445" s="199">
        <v>309</v>
      </c>
      <c r="T445" s="196">
        <v>28</v>
      </c>
      <c r="U445" s="200">
        <v>195</v>
      </c>
      <c r="V445" s="198">
        <v>163</v>
      </c>
      <c r="W445" s="199">
        <v>463</v>
      </c>
      <c r="X445" s="196">
        <v>294</v>
      </c>
      <c r="Y445" s="200">
        <v>238</v>
      </c>
      <c r="Z445" s="198">
        <v>592</v>
      </c>
      <c r="AA445" s="196">
        <v>526</v>
      </c>
      <c r="AB445" s="172">
        <f t="shared" si="7729"/>
        <v>5081</v>
      </c>
      <c r="AC445" s="173">
        <f t="shared" si="7730"/>
        <v>3711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5.8945908460471569E-2</v>
      </c>
      <c r="BK445" s="130">
        <f t="shared" ref="BK445" si="7758">C445/C467</f>
        <v>4.1942134072652307E-3</v>
      </c>
      <c r="BL445" s="131">
        <f t="shared" ref="BL445" si="7759">D445/D467</f>
        <v>4.19449081803005E-2</v>
      </c>
      <c r="BM445" s="132">
        <f t="shared" ref="BM445" si="7760">E445/E467</f>
        <v>9.4941889016205601E-3</v>
      </c>
      <c r="BN445" s="129">
        <f t="shared" ref="BN445" si="7761">F445/F467</f>
        <v>7.0593008316992362E-2</v>
      </c>
      <c r="BO445" s="130">
        <f t="shared" ref="BO445" si="7762">G445/G467</f>
        <v>1.1459847772171385E-2</v>
      </c>
      <c r="BP445" s="131">
        <f t="shared" ref="BP445" si="7763">H445/H467</f>
        <v>4.2217793078456245E-2</v>
      </c>
      <c r="BQ445" s="132">
        <f t="shared" ref="BQ445" si="7764">I445/I467</f>
        <v>1.3522215067611075E-2</v>
      </c>
      <c r="BR445" s="129">
        <f t="shared" ref="BR445" si="7765">J445/J467</f>
        <v>1.1627906976744186E-2</v>
      </c>
      <c r="BS445" s="130">
        <f t="shared" ref="BS445" si="7766">K445/K467</f>
        <v>2.9239766081871343E-2</v>
      </c>
      <c r="BT445" s="131">
        <f t="shared" ref="BT445" si="7767">L445/L467</f>
        <v>1.5187519371835934E-2</v>
      </c>
      <c r="BU445" s="129">
        <f t="shared" ref="BU445" si="7768">M445/M467</f>
        <v>3.5800524934383203E-2</v>
      </c>
      <c r="BV445" s="133">
        <f t="shared" ref="BV445" si="7769">N445/N467</f>
        <v>3.1601655880123605E-2</v>
      </c>
      <c r="BW445" s="134">
        <f t="shared" ref="BW445" si="7770">O445/O467</f>
        <v>4.0492650903386974E-2</v>
      </c>
      <c r="BX445" s="129">
        <f t="shared" ref="BX445" si="7771">P445/P467</f>
        <v>3.2815808045165845E-2</v>
      </c>
      <c r="BY445" s="130">
        <f t="shared" ref="BY445" si="7772">Q445/Q467</f>
        <v>4.4583684781298955E-2</v>
      </c>
      <c r="BZ445" s="131">
        <f t="shared" ref="BZ445" si="7773">R445/R467</f>
        <v>2.7194298574643661E-2</v>
      </c>
      <c r="CA445" s="132">
        <f t="shared" ref="CA445" si="7774">S445/S467</f>
        <v>2.9305766312594839E-2</v>
      </c>
      <c r="CB445" s="129">
        <f t="shared" ref="CB445" si="7775">T445/T467</f>
        <v>1.03397341211226E-2</v>
      </c>
      <c r="CC445" s="130">
        <f t="shared" ref="CC445" si="7776">U445/U467</f>
        <v>7.5581395348837205E-2</v>
      </c>
      <c r="CD445" s="131">
        <f t="shared" ref="CD445" si="7777">V445/V467</f>
        <v>1.6180266031367879E-2</v>
      </c>
      <c r="CE445" s="132">
        <f t="shared" ref="CE445" si="7778">W445/W467</f>
        <v>4.4450844854070658E-2</v>
      </c>
      <c r="CF445" s="129">
        <f t="shared" ref="CF445" si="7779">X445/X467</f>
        <v>3.9215686274509803E-2</v>
      </c>
      <c r="CG445" s="130">
        <f t="shared" ref="CG445" si="7780">Y445/Y467</f>
        <v>4.7166072136345619E-2</v>
      </c>
      <c r="CH445" s="131">
        <f t="shared" ref="CH445" si="7781">Z445/Z467</f>
        <v>3.7561068460123088E-2</v>
      </c>
      <c r="CI445" s="129">
        <f t="shared" ref="CI445" si="7782">AA445/AA467</f>
        <v>2.8590064137406241E-2</v>
      </c>
      <c r="CJ445" s="135">
        <f t="shared" ref="CJ445" si="7783">AB445/AB467</f>
        <v>3.7823633629609776E-2</v>
      </c>
      <c r="CK445" s="136">
        <f t="shared" ref="CK445" si="7784">AC445/AC467</f>
        <v>2.7683493595721032E-2</v>
      </c>
    </row>
    <row r="446" spans="1:89" ht="15" thickTop="1" thickBot="1" x14ac:dyDescent="0.2">
      <c r="A446" s="137" t="s">
        <v>19</v>
      </c>
      <c r="B446" s="189">
        <v>1217</v>
      </c>
      <c r="C446" s="190">
        <v>382</v>
      </c>
      <c r="D446" s="191">
        <v>402</v>
      </c>
      <c r="E446" s="192">
        <v>248</v>
      </c>
      <c r="F446" s="189">
        <v>1274</v>
      </c>
      <c r="G446" s="193">
        <v>520</v>
      </c>
      <c r="H446" s="191">
        <v>1115</v>
      </c>
      <c r="I446" s="192">
        <v>694</v>
      </c>
      <c r="J446" s="189">
        <v>96</v>
      </c>
      <c r="K446" s="193">
        <v>254</v>
      </c>
      <c r="L446" s="191">
        <v>274</v>
      </c>
      <c r="M446" s="189">
        <v>785</v>
      </c>
      <c r="N446" s="194">
        <v>975</v>
      </c>
      <c r="O446" s="195">
        <v>1164</v>
      </c>
      <c r="P446" s="189">
        <v>579</v>
      </c>
      <c r="Q446" s="193">
        <v>581</v>
      </c>
      <c r="R446" s="191">
        <v>640</v>
      </c>
      <c r="S446" s="192">
        <v>556</v>
      </c>
      <c r="T446" s="189">
        <v>88</v>
      </c>
      <c r="U446" s="193">
        <v>284</v>
      </c>
      <c r="V446" s="191">
        <v>368</v>
      </c>
      <c r="W446" s="192">
        <v>661</v>
      </c>
      <c r="X446" s="189">
        <v>475</v>
      </c>
      <c r="Y446" s="193">
        <v>403</v>
      </c>
      <c r="Z446" s="191">
        <v>998</v>
      </c>
      <c r="AA446" s="189">
        <v>925</v>
      </c>
      <c r="AB446" s="172">
        <f t="shared" si="7729"/>
        <v>8501</v>
      </c>
      <c r="AC446" s="173">
        <f t="shared" si="7730"/>
        <v>7457</v>
      </c>
      <c r="AE446" s="269" t="s">
        <v>13</v>
      </c>
      <c r="AF446" s="20">
        <f t="shared" ref="AF446:BG446" si="7785">SUM(AF443:AF445)</f>
        <v>2325</v>
      </c>
      <c r="AG446" s="21">
        <f t="shared" si="7785"/>
        <v>1226</v>
      </c>
      <c r="AH446" s="20">
        <f t="shared" si="7785"/>
        <v>691</v>
      </c>
      <c r="AI446" s="21">
        <f t="shared" si="7785"/>
        <v>761</v>
      </c>
      <c r="AJ446" s="20">
        <f t="shared" si="7785"/>
        <v>2597</v>
      </c>
      <c r="AK446" s="21">
        <f t="shared" si="7785"/>
        <v>1216</v>
      </c>
      <c r="AL446" s="20">
        <f t="shared" si="7785"/>
        <v>2456</v>
      </c>
      <c r="AM446" s="21">
        <f t="shared" si="7785"/>
        <v>1928</v>
      </c>
      <c r="AN446" s="20">
        <f t="shared" si="7785"/>
        <v>227</v>
      </c>
      <c r="AO446" s="21">
        <f t="shared" si="7785"/>
        <v>754</v>
      </c>
      <c r="AP446" s="20">
        <f t="shared" si="7785"/>
        <v>832</v>
      </c>
      <c r="AQ446" s="21">
        <f t="shared" si="7785"/>
        <v>2107</v>
      </c>
      <c r="AR446" s="20">
        <f t="shared" si="7785"/>
        <v>2124</v>
      </c>
      <c r="AS446" s="21">
        <f t="shared" si="7785"/>
        <v>3030</v>
      </c>
      <c r="AT446" s="20">
        <f t="shared" si="7785"/>
        <v>1387</v>
      </c>
      <c r="AU446" s="21">
        <f t="shared" si="7785"/>
        <v>1343</v>
      </c>
      <c r="AV446" s="20">
        <f t="shared" si="7785"/>
        <v>1793</v>
      </c>
      <c r="AW446" s="21">
        <f t="shared" si="7785"/>
        <v>1285</v>
      </c>
      <c r="AX446" s="20">
        <f t="shared" si="7785"/>
        <v>265</v>
      </c>
      <c r="AY446" s="21">
        <f t="shared" si="7785"/>
        <v>756</v>
      </c>
      <c r="AZ446" s="20">
        <f t="shared" si="7785"/>
        <v>908</v>
      </c>
      <c r="BA446" s="21">
        <f t="shared" si="7785"/>
        <v>1670</v>
      </c>
      <c r="BB446" s="20">
        <f t="shared" si="7785"/>
        <v>1130</v>
      </c>
      <c r="BC446" s="21">
        <f t="shared" si="7785"/>
        <v>1072</v>
      </c>
      <c r="BD446" s="20">
        <f t="shared" si="7785"/>
        <v>2392</v>
      </c>
      <c r="BE446" s="21">
        <f t="shared" si="7785"/>
        <v>2139</v>
      </c>
      <c r="BF446" s="174">
        <f t="shared" si="7785"/>
        <v>19127</v>
      </c>
      <c r="BG446" s="175">
        <f t="shared" si="7785"/>
        <v>19287</v>
      </c>
      <c r="BI446" s="137" t="s">
        <v>19</v>
      </c>
      <c r="BJ446" s="129">
        <f>B446/B467</f>
        <v>9.3774079210972416E-2</v>
      </c>
      <c r="BK446" s="130">
        <f t="shared" ref="BK446" si="7786">C446/C467</f>
        <v>2.7155754602971493E-2</v>
      </c>
      <c r="BL446" s="131">
        <f t="shared" ref="BL446" si="7787">D446/D467</f>
        <v>8.3889816360600999E-2</v>
      </c>
      <c r="BM446" s="132">
        <f t="shared" ref="BM446" si="7788">E446/E467</f>
        <v>4.059584220003274E-2</v>
      </c>
      <c r="BN446" s="129">
        <f t="shared" ref="BN446" si="7789">F446/F467</f>
        <v>8.6145107850429378E-2</v>
      </c>
      <c r="BO446" s="130">
        <f t="shared" ref="BO446" si="7790">G446/G467</f>
        <v>4.4471051056187462E-2</v>
      </c>
      <c r="BP446" s="131">
        <f t="shared" ref="BP446" si="7791">H446/H467</f>
        <v>6.734311771456182E-2</v>
      </c>
      <c r="BQ446" s="132">
        <f t="shared" ref="BQ446" si="7792">I446/I467</f>
        <v>4.0625182930398643E-2</v>
      </c>
      <c r="BR446" s="129">
        <f t="shared" ref="BR446" si="7793">J446/J467</f>
        <v>3.016970458830924E-2</v>
      </c>
      <c r="BS446" s="130">
        <f t="shared" ref="BS446" si="7794">K446/K467</f>
        <v>8.2521117608836903E-2</v>
      </c>
      <c r="BT446" s="131">
        <f t="shared" ref="BT446" si="7795">L446/L467</f>
        <v>2.8308709577435684E-2</v>
      </c>
      <c r="BU446" s="129">
        <f t="shared" ref="BU446" si="7796">M446/M467</f>
        <v>8.2414698162729658E-2</v>
      </c>
      <c r="BV446" s="133">
        <f t="shared" ref="BV446" si="7797">N446/N467</f>
        <v>5.6847997201329367E-2</v>
      </c>
      <c r="BW446" s="134">
        <f t="shared" ref="BW446" si="7798">O446/O467</f>
        <v>6.7623307964910243E-2</v>
      </c>
      <c r="BX446" s="129">
        <f t="shared" ref="BX446" si="7799">P446/P467</f>
        <v>6.8101623147494711E-2</v>
      </c>
      <c r="BY446" s="130">
        <f t="shared" ref="BY446" si="7800">Q446/Q467</f>
        <v>7.0008434751174839E-2</v>
      </c>
      <c r="BZ446" s="131">
        <f t="shared" ref="BZ446" si="7801">R446/R467</f>
        <v>6.0015003750937733E-2</v>
      </c>
      <c r="CA446" s="132">
        <f t="shared" ref="CA446" si="7802">S446/S467</f>
        <v>5.273141122913505E-2</v>
      </c>
      <c r="CB446" s="129">
        <f t="shared" ref="CB446" si="7803">T446/T467</f>
        <v>3.2496307237813882E-2</v>
      </c>
      <c r="CC446" s="130">
        <f t="shared" ref="CC446" si="7804">U446/U467</f>
        <v>0.11007751937984496</v>
      </c>
      <c r="CD446" s="131">
        <f t="shared" ref="CD446" si="7805">V446/V467</f>
        <v>3.6529680365296802E-2</v>
      </c>
      <c r="CE446" s="132">
        <f t="shared" ref="CE446" si="7806">W446/W467</f>
        <v>6.3460061443932417E-2</v>
      </c>
      <c r="CF446" s="129">
        <f t="shared" ref="CF446" si="7807">X446/X467</f>
        <v>6.335867680405495E-2</v>
      </c>
      <c r="CG446" s="130">
        <f t="shared" ref="CG446" si="7808">Y446/Y467</f>
        <v>7.9865239793896162E-2</v>
      </c>
      <c r="CH446" s="131">
        <f t="shared" ref="CH446" si="7809">Z446/Z467</f>
        <v>6.3320855275680474E-2</v>
      </c>
      <c r="CI446" s="129">
        <f t="shared" ref="CI446" si="7810">AA446/AA467</f>
        <v>5.027720404391782E-2</v>
      </c>
      <c r="CJ446" s="135">
        <f t="shared" ref="CJ446" si="7811">AB446/AB467</f>
        <v>6.328256435451933E-2</v>
      </c>
      <c r="CK446" s="136">
        <f t="shared" ref="CK446" si="7812">AC446/AC467</f>
        <v>5.5628081849445357E-2</v>
      </c>
    </row>
    <row r="447" spans="1:89" ht="14" thickTop="1" x14ac:dyDescent="0.15">
      <c r="A447" s="146" t="s">
        <v>20</v>
      </c>
      <c r="B447" s="196">
        <v>1226</v>
      </c>
      <c r="C447" s="197">
        <v>619</v>
      </c>
      <c r="D447" s="198">
        <v>372</v>
      </c>
      <c r="E447" s="199">
        <v>397</v>
      </c>
      <c r="F447" s="196">
        <v>1226</v>
      </c>
      <c r="G447" s="200">
        <v>612</v>
      </c>
      <c r="H447" s="198">
        <v>1263</v>
      </c>
      <c r="I447" s="199">
        <v>939</v>
      </c>
      <c r="J447" s="196">
        <v>110</v>
      </c>
      <c r="K447" s="200">
        <v>398</v>
      </c>
      <c r="L447" s="198">
        <v>429</v>
      </c>
      <c r="M447" s="196">
        <v>1070</v>
      </c>
      <c r="N447" s="201">
        <v>1076</v>
      </c>
      <c r="O447" s="202">
        <v>1607</v>
      </c>
      <c r="P447" s="196">
        <v>758</v>
      </c>
      <c r="Q447" s="200">
        <v>760</v>
      </c>
      <c r="R447" s="198">
        <v>922</v>
      </c>
      <c r="S447" s="199">
        <v>635</v>
      </c>
      <c r="T447" s="196">
        <v>117</v>
      </c>
      <c r="U447" s="200">
        <v>448</v>
      </c>
      <c r="V447" s="198">
        <v>443</v>
      </c>
      <c r="W447" s="199">
        <v>879</v>
      </c>
      <c r="X447" s="196">
        <v>604</v>
      </c>
      <c r="Y447" s="200">
        <v>575</v>
      </c>
      <c r="Z447" s="198">
        <v>1201</v>
      </c>
      <c r="AA447" s="196">
        <v>1106</v>
      </c>
      <c r="AB447" s="172">
        <f t="shared" si="7729"/>
        <v>9747</v>
      </c>
      <c r="AC447" s="173">
        <f t="shared" si="7730"/>
        <v>10045</v>
      </c>
      <c r="BI447" s="146" t="s">
        <v>20</v>
      </c>
      <c r="BJ447" s="129">
        <f>B447/B467</f>
        <v>9.4467560486977964E-2</v>
      </c>
      <c r="BK447" s="130">
        <f t="shared" ref="BK447" si="7813">C447/C467</f>
        <v>4.4003696594867421E-2</v>
      </c>
      <c r="BL447" s="131">
        <f t="shared" ref="BL447" si="7814">D447/D467</f>
        <v>7.7629382303839728E-2</v>
      </c>
      <c r="BM447" s="132">
        <f t="shared" ref="BM447" si="7815">E447/E467</f>
        <v>6.4986086102471766E-2</v>
      </c>
      <c r="BN447" s="129">
        <f t="shared" ref="BN447" si="7816">F447/F467</f>
        <v>8.289945229562512E-2</v>
      </c>
      <c r="BO447" s="130">
        <f t="shared" ref="BO447" si="7817">G447/G467</f>
        <v>5.2339006243051399E-2</v>
      </c>
      <c r="BP447" s="131">
        <f t="shared" ref="BP447" si="7818">H447/H467</f>
        <v>7.6281935133176298E-2</v>
      </c>
      <c r="BQ447" s="132">
        <f t="shared" ref="BQ447" si="7819">I447/I467</f>
        <v>5.4966926183925541E-2</v>
      </c>
      <c r="BR447" s="129">
        <f t="shared" ref="BR447" si="7820">J447/J467</f>
        <v>3.4569453174104335E-2</v>
      </c>
      <c r="BS447" s="130">
        <f t="shared" ref="BS447" si="7821">K447/K467</f>
        <v>0.12930474333983105</v>
      </c>
      <c r="BT447" s="131">
        <f t="shared" ref="BT447" si="7822">L447/L467</f>
        <v>4.4322760615766094E-2</v>
      </c>
      <c r="BU447" s="129">
        <f t="shared" ref="BU447" si="7823">M447/M467</f>
        <v>0.11233595800524934</v>
      </c>
      <c r="BV447" s="133">
        <f t="shared" ref="BV447" si="7824">N447/N467</f>
        <v>6.2736866655005538E-2</v>
      </c>
      <c r="BW447" s="134">
        <f t="shared" ref="BW447" si="7825">O447/O467</f>
        <v>9.3359670016847737E-2</v>
      </c>
      <c r="BX447" s="129">
        <f t="shared" ref="BX447" si="7826">P447/P467</f>
        <v>8.9155492825217592E-2</v>
      </c>
      <c r="BY447" s="130">
        <f t="shared" ref="BY447" si="7827">Q447/Q467</f>
        <v>9.1577298469695145E-2</v>
      </c>
      <c r="BZ447" s="131">
        <f t="shared" ref="BZ447" si="7828">R447/R467</f>
        <v>8.6459114778694668E-2</v>
      </c>
      <c r="CA447" s="132">
        <f t="shared" ref="CA447" si="7829">S447/S467</f>
        <v>6.0223823975720792E-2</v>
      </c>
      <c r="CB447" s="129">
        <f t="shared" ref="CB447" si="7830">T447/T467</f>
        <v>4.3205317577548003E-2</v>
      </c>
      <c r="CC447" s="130">
        <f t="shared" ref="CC447" si="7831">U447/U467</f>
        <v>0.17364341085271318</v>
      </c>
      <c r="CD447" s="131">
        <f t="shared" ref="CD447" si="7832">V447/V467</f>
        <v>4.3974588048441531E-2</v>
      </c>
      <c r="CE447" s="132">
        <f t="shared" ref="CE447" si="7833">W447/W467</f>
        <v>8.4389400921658989E-2</v>
      </c>
      <c r="CF447" s="129">
        <f t="shared" ref="CF447" si="7834">X447/X467</f>
        <v>8.0565559557156191E-2</v>
      </c>
      <c r="CG447" s="130">
        <f t="shared" ref="CG447" si="7835">Y447/Y467</f>
        <v>0.11395164486722156</v>
      </c>
      <c r="CH447" s="131">
        <f t="shared" ref="CH447" si="7836">Z447/Z467</f>
        <v>7.6200748683459177E-2</v>
      </c>
      <c r="CI447" s="129">
        <f t="shared" ref="CI447" si="7837">AA447/AA467</f>
        <v>6.0115229916295247E-2</v>
      </c>
      <c r="CJ447" s="135">
        <f t="shared" ref="CJ447" si="7838">AB447/AB467</f>
        <v>7.2557952565992234E-2</v>
      </c>
      <c r="CK447" s="136">
        <f t="shared" ref="CK447" si="7839">AC447/AC467</f>
        <v>7.4934166846946315E-2</v>
      </c>
    </row>
    <row r="448" spans="1:89" ht="14" thickBot="1" x14ac:dyDescent="0.2">
      <c r="A448" s="137" t="s">
        <v>21</v>
      </c>
      <c r="B448" s="189">
        <v>1099</v>
      </c>
      <c r="C448" s="190">
        <v>607</v>
      </c>
      <c r="D448" s="191">
        <v>319</v>
      </c>
      <c r="E448" s="192">
        <v>364</v>
      </c>
      <c r="F448" s="189">
        <v>1371</v>
      </c>
      <c r="G448" s="193">
        <v>604</v>
      </c>
      <c r="H448" s="191">
        <v>1193</v>
      </c>
      <c r="I448" s="192">
        <v>989</v>
      </c>
      <c r="J448" s="189">
        <v>117</v>
      </c>
      <c r="K448" s="193">
        <v>356</v>
      </c>
      <c r="L448" s="191">
        <v>403</v>
      </c>
      <c r="M448" s="189">
        <v>1037</v>
      </c>
      <c r="N448" s="194">
        <v>1048</v>
      </c>
      <c r="O448" s="195">
        <v>1423</v>
      </c>
      <c r="P448" s="189">
        <v>629</v>
      </c>
      <c r="Q448" s="193">
        <v>583</v>
      </c>
      <c r="R448" s="191">
        <v>871</v>
      </c>
      <c r="S448" s="192">
        <v>650</v>
      </c>
      <c r="T448" s="189">
        <v>148</v>
      </c>
      <c r="U448" s="193">
        <v>308</v>
      </c>
      <c r="V448" s="191">
        <v>465</v>
      </c>
      <c r="W448" s="192">
        <v>791</v>
      </c>
      <c r="X448" s="189">
        <v>526</v>
      </c>
      <c r="Y448" s="193">
        <v>497</v>
      </c>
      <c r="Z448" s="191">
        <v>1191</v>
      </c>
      <c r="AA448" s="189">
        <v>1033</v>
      </c>
      <c r="AB448" s="172">
        <f t="shared" si="7729"/>
        <v>9380</v>
      </c>
      <c r="AC448" s="173">
        <f t="shared" si="7730"/>
        <v>9242</v>
      </c>
      <c r="AE448" s="272" t="s">
        <v>85</v>
      </c>
      <c r="BI448" s="137" t="s">
        <v>21</v>
      </c>
      <c r="BJ448" s="129">
        <f>B448/B467</f>
        <v>8.4681769147788563E-2</v>
      </c>
      <c r="BK448" s="130">
        <f t="shared" ref="BK448" si="7840">C448/C467</f>
        <v>4.3150636240847376E-2</v>
      </c>
      <c r="BL448" s="131">
        <f t="shared" ref="BL448" si="7841">D448/D467</f>
        <v>6.6569282136894822E-2</v>
      </c>
      <c r="BM448" s="132">
        <f t="shared" ref="BM448" si="7842">E448/E467</f>
        <v>5.9584220003273861E-2</v>
      </c>
      <c r="BN448" s="129">
        <f t="shared" ref="BN448" si="7843">F448/F467</f>
        <v>9.2704036784096291E-2</v>
      </c>
      <c r="BO448" s="130">
        <f t="shared" ref="BO448" si="7844">G448/G467</f>
        <v>5.1654836226802357E-2</v>
      </c>
      <c r="BP448" s="131">
        <f t="shared" ref="BP448" si="7845">H448/H467</f>
        <v>7.205411608383161E-2</v>
      </c>
      <c r="BQ448" s="132">
        <f t="shared" ref="BQ448" si="7846">I448/I467</f>
        <v>5.7893812562196334E-2</v>
      </c>
      <c r="BR448" s="129">
        <f t="shared" ref="BR448" si="7847">J448/J467</f>
        <v>3.6769327467001886E-2</v>
      </c>
      <c r="BS448" s="130">
        <f t="shared" ref="BS448" si="7848">K448/K467</f>
        <v>0.11565951916829109</v>
      </c>
      <c r="BT448" s="131">
        <f t="shared" ref="BT448" si="7849">L448/L467</f>
        <v>4.1636532699659057E-2</v>
      </c>
      <c r="BU448" s="129">
        <f t="shared" ref="BU448" si="7850">M448/M467</f>
        <v>0.10887139107611549</v>
      </c>
      <c r="BV448" s="133">
        <f t="shared" ref="BV448" si="7851">N448/N467</f>
        <v>6.1104308786659671E-2</v>
      </c>
      <c r="BW448" s="134">
        <f t="shared" ref="BW448" si="7852">O448/O467</f>
        <v>8.2670074943356764E-2</v>
      </c>
      <c r="BX448" s="129">
        <f t="shared" ref="BX448" si="7853">P448/P467</f>
        <v>7.3982592331216179E-2</v>
      </c>
      <c r="BY448" s="130">
        <f t="shared" ref="BY448" si="7854">Q448/Q467</f>
        <v>7.0249427641884563E-2</v>
      </c>
      <c r="BZ448" s="131">
        <f t="shared" ref="BZ448" si="7855">R448/R467</f>
        <v>8.1676669167291827E-2</v>
      </c>
      <c r="CA448" s="132">
        <f t="shared" ref="CA448" si="7856">S448/S467</f>
        <v>6.1646433990895297E-2</v>
      </c>
      <c r="CB448" s="129">
        <f t="shared" ref="CB448" si="7857">T448/T467</f>
        <v>5.4652880354505169E-2</v>
      </c>
      <c r="CC448" s="130">
        <f t="shared" ref="CC448" si="7858">U448/U467</f>
        <v>0.11937984496124031</v>
      </c>
      <c r="CD448" s="131">
        <f t="shared" ref="CD448" si="7859">V448/V467</f>
        <v>4.6158427635497316E-2</v>
      </c>
      <c r="CE448" s="132">
        <f t="shared" ref="CE448" si="7860">W448/W467</f>
        <v>7.5940860215053765E-2</v>
      </c>
      <c r="CF448" s="129">
        <f t="shared" ref="CF448" si="7861">X448/X467</f>
        <v>7.0161397892490332E-2</v>
      </c>
      <c r="CG448" s="130">
        <f t="shared" ref="CG448" si="7862">Y448/Y467</f>
        <v>9.8493856520015854E-2</v>
      </c>
      <c r="CH448" s="131">
        <f t="shared" ref="CH448" si="7863">Z448/Z467</f>
        <v>7.5566271175686817E-2</v>
      </c>
      <c r="CI448" s="129">
        <f t="shared" ref="CI448" si="7864">AA448/AA467</f>
        <v>5.6147407326883357E-2</v>
      </c>
      <c r="CJ448" s="135">
        <f t="shared" ref="CJ448" si="7865">AB448/AB467</f>
        <v>6.9825956198728542E-2</v>
      </c>
      <c r="CK448" s="136">
        <f t="shared" ref="CK448" si="7866">AC448/AC467</f>
        <v>6.8943909407613524E-2</v>
      </c>
    </row>
    <row r="449" spans="1:89" ht="15" thickTop="1" thickBot="1" x14ac:dyDescent="0.2">
      <c r="A449" s="146" t="s">
        <v>22</v>
      </c>
      <c r="B449" s="196">
        <v>1058</v>
      </c>
      <c r="C449" s="197">
        <v>857</v>
      </c>
      <c r="D449" s="198">
        <v>317</v>
      </c>
      <c r="E449" s="199">
        <v>315</v>
      </c>
      <c r="F449" s="196">
        <v>1395</v>
      </c>
      <c r="G449" s="200">
        <v>463</v>
      </c>
      <c r="H449" s="198">
        <v>1145</v>
      </c>
      <c r="I449" s="199">
        <v>1005</v>
      </c>
      <c r="J449" s="196">
        <v>156</v>
      </c>
      <c r="K449" s="200">
        <v>401</v>
      </c>
      <c r="L449" s="198">
        <v>354</v>
      </c>
      <c r="M449" s="196">
        <v>1006</v>
      </c>
      <c r="N449" s="201">
        <v>1011</v>
      </c>
      <c r="O449" s="202">
        <v>1377</v>
      </c>
      <c r="P449" s="196">
        <v>577</v>
      </c>
      <c r="Q449" s="200">
        <v>526</v>
      </c>
      <c r="R449" s="198">
        <v>914</v>
      </c>
      <c r="S449" s="199">
        <v>557</v>
      </c>
      <c r="T449" s="196">
        <v>138</v>
      </c>
      <c r="U449" s="200">
        <v>217</v>
      </c>
      <c r="V449" s="198">
        <v>399</v>
      </c>
      <c r="W449" s="199">
        <v>883</v>
      </c>
      <c r="X449" s="196">
        <v>518</v>
      </c>
      <c r="Y449" s="200">
        <v>342</v>
      </c>
      <c r="Z449" s="198">
        <v>1116</v>
      </c>
      <c r="AA449" s="196">
        <v>1215</v>
      </c>
      <c r="AB449" s="172">
        <f t="shared" si="7729"/>
        <v>9098</v>
      </c>
      <c r="AC449" s="173">
        <f t="shared" si="7730"/>
        <v>9164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8.1522576668207739E-2</v>
      </c>
      <c r="BK449" s="130">
        <f t="shared" ref="BK449" si="7867">C449/C467</f>
        <v>6.0922726949598348E-2</v>
      </c>
      <c r="BL449" s="131">
        <f t="shared" ref="BL449" si="7868">D449/D467</f>
        <v>6.6151919866444073E-2</v>
      </c>
      <c r="BM449" s="132">
        <f t="shared" ref="BM449" si="7869">E449/E467</f>
        <v>5.1563267310525455E-2</v>
      </c>
      <c r="BN449" s="129">
        <f t="shared" ref="BN449" si="7870">F449/F467</f>
        <v>9.4326864561498414E-2</v>
      </c>
      <c r="BO449" s="130">
        <f t="shared" ref="BO449" si="7871">G449/G467</f>
        <v>3.9596339690413068E-2</v>
      </c>
      <c r="BP449" s="131">
        <f t="shared" ref="BP449" si="7872">H449/H467</f>
        <v>6.9155040164280965E-2</v>
      </c>
      <c r="BQ449" s="132">
        <f t="shared" ref="BQ449" si="7873">I449/I467</f>
        <v>5.8830416203242988E-2</v>
      </c>
      <c r="BR449" s="129">
        <f t="shared" ref="BR449" si="7874">J449/J467</f>
        <v>4.9025769956002517E-2</v>
      </c>
      <c r="BS449" s="130">
        <f t="shared" ref="BS449" si="7875">K449/K467</f>
        <v>0.13027940220922676</v>
      </c>
      <c r="BT449" s="131">
        <f t="shared" ref="BT449" si="7876">L449/L467</f>
        <v>3.657402624238041E-2</v>
      </c>
      <c r="BU449" s="129">
        <f t="shared" ref="BU449" si="7877">M449/M467</f>
        <v>0.10561679790026247</v>
      </c>
      <c r="BV449" s="133">
        <f t="shared" ref="BV449" si="7878">N449/N467</f>
        <v>5.8947000174916914E-2</v>
      </c>
      <c r="BW449" s="134">
        <f t="shared" ref="BW449" si="7879">O449/O467</f>
        <v>7.9997676174984017E-2</v>
      </c>
      <c r="BX449" s="129">
        <f t="shared" ref="BX449" si="7880">P449/P467</f>
        <v>6.7866384380145847E-2</v>
      </c>
      <c r="BY449" s="130">
        <f t="shared" ref="BY449" si="7881">Q449/Q467</f>
        <v>6.3381130256657425E-2</v>
      </c>
      <c r="BZ449" s="131">
        <f t="shared" ref="BZ449" si="7882">R449/R467</f>
        <v>8.5708927231807952E-2</v>
      </c>
      <c r="CA449" s="132">
        <f t="shared" ref="CA449" si="7883">S449/S467</f>
        <v>5.282625189681335E-2</v>
      </c>
      <c r="CB449" s="129">
        <f t="shared" ref="CB449" si="7884">T449/T467</f>
        <v>5.0960118168389953E-2</v>
      </c>
      <c r="CC449" s="130">
        <f t="shared" ref="CC449" si="7885">U449/U467</f>
        <v>8.4108527131782948E-2</v>
      </c>
      <c r="CD449" s="131">
        <f t="shared" ref="CD449" si="7886">V449/V467</f>
        <v>3.9606908874329959E-2</v>
      </c>
      <c r="CE449" s="132">
        <f t="shared" ref="CE449" si="7887">W449/W467</f>
        <v>8.4773425499231947E-2</v>
      </c>
      <c r="CF449" s="129">
        <f t="shared" ref="CF449" si="7888">X449/X467</f>
        <v>6.909430438842204E-2</v>
      </c>
      <c r="CG449" s="130">
        <f t="shared" ref="CG449" si="7889">Y449/Y467</f>
        <v>6.7776456599286564E-2</v>
      </c>
      <c r="CH449" s="131">
        <f t="shared" ref="CH449" si="7890">Z449/Z467</f>
        <v>7.0807689867394205E-2</v>
      </c>
      <c r="CI449" s="129">
        <f t="shared" ref="CI449" si="7891">AA449/AA467</f>
        <v>6.6039786933362321E-2</v>
      </c>
      <c r="CJ449" s="135">
        <f t="shared" ref="CJ449" si="7892">AB449/AB467</f>
        <v>6.7726711033692141E-2</v>
      </c>
      <c r="CK449" s="136">
        <f t="shared" ref="CK449" si="7893">AC449/AC467</f>
        <v>6.836204131263475E-2</v>
      </c>
    </row>
    <row r="450" spans="1:89" ht="15" thickTop="1" thickBot="1" x14ac:dyDescent="0.2">
      <c r="A450" s="137" t="s">
        <v>23</v>
      </c>
      <c r="B450" s="189">
        <v>767</v>
      </c>
      <c r="C450" s="190">
        <v>745</v>
      </c>
      <c r="D450" s="191">
        <v>257</v>
      </c>
      <c r="E450" s="192">
        <v>271</v>
      </c>
      <c r="F450" s="189">
        <v>1121</v>
      </c>
      <c r="G450" s="193">
        <v>409</v>
      </c>
      <c r="H450" s="191">
        <v>1106</v>
      </c>
      <c r="I450" s="192">
        <v>853</v>
      </c>
      <c r="J450" s="189">
        <v>161</v>
      </c>
      <c r="K450" s="193">
        <v>298</v>
      </c>
      <c r="L450" s="191">
        <v>421</v>
      </c>
      <c r="M450" s="189">
        <v>758</v>
      </c>
      <c r="N450" s="194">
        <v>816</v>
      </c>
      <c r="O450" s="195">
        <v>1235</v>
      </c>
      <c r="P450" s="189">
        <v>468</v>
      </c>
      <c r="Q450" s="193">
        <v>353</v>
      </c>
      <c r="R450" s="191">
        <v>748</v>
      </c>
      <c r="S450" s="192">
        <v>538</v>
      </c>
      <c r="T450" s="189">
        <v>137</v>
      </c>
      <c r="U450" s="193">
        <v>174</v>
      </c>
      <c r="V450" s="191">
        <v>387</v>
      </c>
      <c r="W450" s="192">
        <v>715</v>
      </c>
      <c r="X450" s="189">
        <v>437</v>
      </c>
      <c r="Y450" s="193">
        <v>275</v>
      </c>
      <c r="Z450" s="191">
        <v>1014</v>
      </c>
      <c r="AA450" s="189">
        <v>1167</v>
      </c>
      <c r="AB450" s="172">
        <f t="shared" si="7729"/>
        <v>7840</v>
      </c>
      <c r="AC450" s="173">
        <f t="shared" si="7730"/>
        <v>7791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5.9100015410695025E-2</v>
      </c>
      <c r="BK450" s="130">
        <f t="shared" ref="BK450" si="7894">C450/C467</f>
        <v>5.2960830312077913E-2</v>
      </c>
      <c r="BL450" s="131">
        <f t="shared" ref="BL450" si="7895">D450/D467</f>
        <v>5.3631051752921537E-2</v>
      </c>
      <c r="BM450" s="132">
        <f t="shared" ref="BM450" si="7896">E450/E467</f>
        <v>4.4360779178261582E-2</v>
      </c>
      <c r="BN450" s="129">
        <f t="shared" ref="BN450" si="7897">F450/F467</f>
        <v>7.5799580769490837E-2</v>
      </c>
      <c r="BO450" s="130">
        <f t="shared" ref="BO450" si="7898">G450/G467</f>
        <v>3.4978192080732065E-2</v>
      </c>
      <c r="BP450" s="131">
        <f t="shared" ref="BP450" si="7899">H450/H467</f>
        <v>6.6799540979646077E-2</v>
      </c>
      <c r="BQ450" s="132">
        <f t="shared" ref="BQ450" si="7900">I450/I467</f>
        <v>4.9932681613299772E-2</v>
      </c>
      <c r="BR450" s="129">
        <f t="shared" ref="BR450" si="7901">J450/J467</f>
        <v>5.0597108736643623E-2</v>
      </c>
      <c r="BS450" s="130">
        <f t="shared" ref="BS450" si="7902">K450/K467</f>
        <v>9.6816114359974004E-2</v>
      </c>
      <c r="BT450" s="131">
        <f t="shared" ref="BT450" si="7903">L450/L467</f>
        <v>4.3496228949271618E-2</v>
      </c>
      <c r="BU450" s="129">
        <f t="shared" ref="BU450" si="7904">M450/M467</f>
        <v>7.9580052493438316E-2</v>
      </c>
      <c r="BV450" s="133">
        <f t="shared" ref="BV450" si="7905">N450/N467</f>
        <v>4.757740073465104E-2</v>
      </c>
      <c r="BW450" s="134">
        <f t="shared" ref="BW450" si="7906">O450/O467</f>
        <v>7.1748097368268163E-2</v>
      </c>
      <c r="BX450" s="129">
        <f t="shared" ref="BX450" si="7907">P450/P467</f>
        <v>5.5045871559633031E-2</v>
      </c>
      <c r="BY450" s="130">
        <f t="shared" ref="BY450" si="7908">Q450/Q467</f>
        <v>4.2535245210266297E-2</v>
      </c>
      <c r="BZ450" s="131">
        <f t="shared" ref="BZ450" si="7909">R450/R467</f>
        <v>7.0142535633908473E-2</v>
      </c>
      <c r="CA450" s="132">
        <f t="shared" ref="CA450" si="7910">S450/S467</f>
        <v>5.1024279210925644E-2</v>
      </c>
      <c r="CB450" s="129">
        <f t="shared" ref="CB450" si="7911">T450/T467</f>
        <v>5.0590841949778434E-2</v>
      </c>
      <c r="CC450" s="130">
        <f t="shared" ref="CC450" si="7912">U450/U467</f>
        <v>6.7441860465116285E-2</v>
      </c>
      <c r="CD450" s="131">
        <f t="shared" ref="CD450" si="7913">V450/V467</f>
        <v>3.8415723645026802E-2</v>
      </c>
      <c r="CE450" s="132">
        <f t="shared" ref="CE450" si="7914">W450/W467</f>
        <v>6.8644393241167431E-2</v>
      </c>
      <c r="CF450" s="129">
        <f t="shared" ref="CF450" si="7915">X450/X467</f>
        <v>5.8289982659730559E-2</v>
      </c>
      <c r="CG450" s="130">
        <f t="shared" ref="CG450" si="7916">Y450/Y467</f>
        <v>5.4498612762584227E-2</v>
      </c>
      <c r="CH450" s="131">
        <f t="shared" ref="CH450" si="7917">Z450/Z467</f>
        <v>6.4336019288116233E-2</v>
      </c>
      <c r="CI450" s="129">
        <f t="shared" ref="CI450" si="7918">AA450/AA467</f>
        <v>6.3430807696488747E-2</v>
      </c>
      <c r="CJ450" s="135">
        <f t="shared" ref="CJ450" si="7919">AB450/AB467</f>
        <v>5.8361993240728334E-2</v>
      </c>
      <c r="CK450" s="136">
        <f t="shared" ref="CK450" si="7920">AC450/AC467</f>
        <v>5.8119670871533968E-2</v>
      </c>
    </row>
    <row r="451" spans="1:89" ht="14" thickTop="1" x14ac:dyDescent="0.15">
      <c r="A451" s="146" t="s">
        <v>24</v>
      </c>
      <c r="B451" s="203">
        <v>705</v>
      </c>
      <c r="C451" s="197">
        <v>734</v>
      </c>
      <c r="D451" s="198">
        <v>299</v>
      </c>
      <c r="E451" s="199">
        <v>380</v>
      </c>
      <c r="F451" s="196">
        <v>908</v>
      </c>
      <c r="G451" s="200">
        <v>424</v>
      </c>
      <c r="H451" s="198">
        <v>1012</v>
      </c>
      <c r="I451" s="199">
        <v>878</v>
      </c>
      <c r="J451" s="196">
        <v>171</v>
      </c>
      <c r="K451" s="200">
        <v>220</v>
      </c>
      <c r="L451" s="198">
        <v>425</v>
      </c>
      <c r="M451" s="196">
        <v>658</v>
      </c>
      <c r="N451" s="201">
        <v>783</v>
      </c>
      <c r="O451" s="204">
        <v>1062</v>
      </c>
      <c r="P451" s="196">
        <v>401</v>
      </c>
      <c r="Q451" s="200">
        <v>400</v>
      </c>
      <c r="R451" s="198">
        <v>614</v>
      </c>
      <c r="S451" s="199">
        <v>550</v>
      </c>
      <c r="T451" s="196">
        <v>158</v>
      </c>
      <c r="U451" s="200">
        <v>151</v>
      </c>
      <c r="V451" s="198">
        <v>433</v>
      </c>
      <c r="W451" s="205">
        <v>753</v>
      </c>
      <c r="X451" s="196">
        <v>379</v>
      </c>
      <c r="Y451" s="200">
        <v>229</v>
      </c>
      <c r="Z451" s="198">
        <v>997</v>
      </c>
      <c r="AA451" s="196">
        <v>1213</v>
      </c>
      <c r="AB451" s="172">
        <f t="shared" si="7729"/>
        <v>7285</v>
      </c>
      <c r="AC451" s="173">
        <f t="shared" si="7730"/>
        <v>7652</v>
      </c>
      <c r="AE451" s="275" t="str">
        <f>$AE$17</f>
        <v>17:00 - 17:59</v>
      </c>
      <c r="AF451" s="126">
        <f t="shared" ref="AF451:AU452" si="7921">SUMIF($A$9:$A$32,$AE451,B$443:B$466)</f>
        <v>731</v>
      </c>
      <c r="AG451" s="186">
        <f t="shared" si="7921"/>
        <v>1567</v>
      </c>
      <c r="AH451" s="127">
        <f t="shared" si="7921"/>
        <v>478</v>
      </c>
      <c r="AI451" s="180">
        <f t="shared" si="7921"/>
        <v>512</v>
      </c>
      <c r="AJ451" s="126">
        <f t="shared" si="7921"/>
        <v>831</v>
      </c>
      <c r="AK451" s="128">
        <f t="shared" si="7921"/>
        <v>1348</v>
      </c>
      <c r="AL451" s="127">
        <f t="shared" si="7921"/>
        <v>1089</v>
      </c>
      <c r="AM451" s="180">
        <f t="shared" si="7921"/>
        <v>1659</v>
      </c>
      <c r="AN451" s="126">
        <f t="shared" si="7921"/>
        <v>394</v>
      </c>
      <c r="AO451" s="128">
        <f t="shared" si="7921"/>
        <v>89</v>
      </c>
      <c r="AP451" s="127">
        <f t="shared" si="7921"/>
        <v>1096</v>
      </c>
      <c r="AQ451" s="126">
        <f t="shared" si="7921"/>
        <v>417</v>
      </c>
      <c r="AR451" s="179">
        <f t="shared" si="7921"/>
        <v>1629</v>
      </c>
      <c r="AS451" s="181">
        <f t="shared" si="7921"/>
        <v>1165</v>
      </c>
      <c r="AT451" s="126">
        <f t="shared" si="7921"/>
        <v>788</v>
      </c>
      <c r="AU451" s="128">
        <f t="shared" si="7921"/>
        <v>627</v>
      </c>
      <c r="AV451" s="127">
        <f t="shared" ref="AP451:BE452" si="7922">SUMIF($A$9:$A$32,$AE451,R$443:R$466)</f>
        <v>711</v>
      </c>
      <c r="AW451" s="180">
        <f t="shared" si="7922"/>
        <v>950</v>
      </c>
      <c r="AX451" s="126">
        <f t="shared" si="7922"/>
        <v>372</v>
      </c>
      <c r="AY451" s="128">
        <f t="shared" si="7922"/>
        <v>62</v>
      </c>
      <c r="AZ451" s="127">
        <f t="shared" si="7922"/>
        <v>1045</v>
      </c>
      <c r="BA451" s="180">
        <f t="shared" si="7922"/>
        <v>643</v>
      </c>
      <c r="BB451" s="126">
        <f t="shared" si="7922"/>
        <v>772</v>
      </c>
      <c r="BC451" s="128">
        <f t="shared" si="7922"/>
        <v>340</v>
      </c>
      <c r="BD451" s="184">
        <f t="shared" si="7922"/>
        <v>1125</v>
      </c>
      <c r="BE451" s="185">
        <f t="shared" si="7922"/>
        <v>1453</v>
      </c>
      <c r="BF451" s="170">
        <f>AF451+AH451+AJ451+AL451+AN451+AP451+AR451+AT451+AV451+AX451+AZ451+BB451+BD451</f>
        <v>11061</v>
      </c>
      <c r="BG451" s="171">
        <f>AG451+AI451+AK451+AM451+AO451+AQ451+AS451+AU451+AW451+AY451+BA451+BC451+BE451</f>
        <v>10832</v>
      </c>
      <c r="BI451" s="146" t="s">
        <v>24</v>
      </c>
      <c r="BJ451" s="129">
        <f>B451/B467</f>
        <v>5.4322699953767914E-2</v>
      </c>
      <c r="BK451" s="130">
        <f t="shared" ref="BK451" si="7923">C451/C467</f>
        <v>5.2178858320892869E-2</v>
      </c>
      <c r="BL451" s="131">
        <f t="shared" ref="BL451" si="7924">D451/D467</f>
        <v>6.2395659432387313E-2</v>
      </c>
      <c r="BM451" s="132">
        <f t="shared" ref="BM451" si="7925">E451/E467</f>
        <v>6.2203306596824361E-2</v>
      </c>
      <c r="BN451" s="129">
        <f t="shared" ref="BN451" si="7926">F451/F467</f>
        <v>6.1396984245046991E-2</v>
      </c>
      <c r="BO451" s="130">
        <f t="shared" ref="BO451" si="7927">G451/G467</f>
        <v>3.6261010861199011E-2</v>
      </c>
      <c r="BP451" s="131">
        <f t="shared" ref="BP451" si="7928">H451/H467</f>
        <v>6.1122183970526059E-2</v>
      </c>
      <c r="BQ451" s="132">
        <f t="shared" ref="BQ451" si="7929">I451/I467</f>
        <v>5.1396124802435168E-2</v>
      </c>
      <c r="BR451" s="129">
        <f t="shared" ref="BR451" si="7930">J451/J467</f>
        <v>5.3739786297925835E-2</v>
      </c>
      <c r="BS451" s="130">
        <f t="shared" ref="BS451" si="7931">K451/K467</f>
        <v>7.1474983755685506E-2</v>
      </c>
      <c r="BT451" s="131">
        <f t="shared" ref="BT451" si="7932">L451/L467</f>
        <v>4.3909494782518856E-2</v>
      </c>
      <c r="BU451" s="129">
        <f t="shared" ref="BU451" si="7933">M451/M467</f>
        <v>6.9081364829396322E-2</v>
      </c>
      <c r="BV451" s="133">
        <f t="shared" ref="BV451" si="7934">N451/N467</f>
        <v>4.5653314675529126E-2</v>
      </c>
      <c r="BW451" s="134">
        <f t="shared" ref="BW451" si="7935">O451/O467</f>
        <v>6.1697554174170686E-2</v>
      </c>
      <c r="BX451" s="129">
        <f t="shared" ref="BX451" si="7936">P451/P467</f>
        <v>4.7165372853446248E-2</v>
      </c>
      <c r="BY451" s="130">
        <f t="shared" ref="BY451" si="7937">Q451/Q467</f>
        <v>4.8198578141944816E-2</v>
      </c>
      <c r="BZ451" s="131">
        <f t="shared" ref="BZ451" si="7938">R451/R467</f>
        <v>5.7576894223555886E-2</v>
      </c>
      <c r="CA451" s="132">
        <f t="shared" ref="CA451" si="7939">S451/S467</f>
        <v>5.2162367223065248E-2</v>
      </c>
      <c r="CB451" s="129">
        <f t="shared" ref="CB451" si="7940">T451/T467</f>
        <v>5.8345642540620385E-2</v>
      </c>
      <c r="CC451" s="130">
        <f t="shared" ref="CC451" si="7941">U451/U467</f>
        <v>5.8527131782945739E-2</v>
      </c>
      <c r="CD451" s="131">
        <f t="shared" ref="CD451" si="7942">V451/V467</f>
        <v>4.2981933690688902E-2</v>
      </c>
      <c r="CE451" s="132">
        <f t="shared" ref="CE451" si="7943">W451/W467</f>
        <v>7.2292626728110598E-2</v>
      </c>
      <c r="CF451" s="129">
        <f t="shared" ref="CF451" si="7944">X451/X467</f>
        <v>5.055355475523543E-2</v>
      </c>
      <c r="CG451" s="130">
        <f t="shared" ref="CG451" si="7945">Y451/Y467</f>
        <v>4.53824811732065E-2</v>
      </c>
      <c r="CH451" s="131">
        <f t="shared" ref="CH451" si="7946">Z451/Z467</f>
        <v>6.3257407524903247E-2</v>
      </c>
      <c r="CI451" s="129">
        <f t="shared" ref="CI451" si="7947">AA451/AA467</f>
        <v>6.5931079465159262E-2</v>
      </c>
      <c r="CJ451" s="135">
        <f t="shared" ref="CJ451" si="7948">AB451/AB467</f>
        <v>5.4230500096773715E-2</v>
      </c>
      <c r="CK451" s="136">
        <f t="shared" ref="CK451" si="7949">AC451/AC467</f>
        <v>5.7082752086892299E-2</v>
      </c>
    </row>
    <row r="452" spans="1:89" x14ac:dyDescent="0.15">
      <c r="A452" s="137" t="s">
        <v>25</v>
      </c>
      <c r="B452" s="206">
        <v>629</v>
      </c>
      <c r="C452" s="190">
        <v>714</v>
      </c>
      <c r="D452" s="191">
        <v>267</v>
      </c>
      <c r="E452" s="192">
        <v>280</v>
      </c>
      <c r="F452" s="189">
        <v>836</v>
      </c>
      <c r="G452" s="193">
        <v>416</v>
      </c>
      <c r="H452" s="191">
        <v>910</v>
      </c>
      <c r="I452" s="192">
        <v>821</v>
      </c>
      <c r="J452" s="189">
        <v>181</v>
      </c>
      <c r="K452" s="190">
        <v>204</v>
      </c>
      <c r="L452" s="191">
        <v>416</v>
      </c>
      <c r="M452" s="189">
        <v>609</v>
      </c>
      <c r="N452" s="194">
        <v>831</v>
      </c>
      <c r="O452" s="207">
        <v>900</v>
      </c>
      <c r="P452" s="189">
        <v>412</v>
      </c>
      <c r="Q452" s="190">
        <v>364</v>
      </c>
      <c r="R452" s="191">
        <v>657</v>
      </c>
      <c r="S452" s="192">
        <v>563</v>
      </c>
      <c r="T452" s="198">
        <v>110</v>
      </c>
      <c r="U452" s="189">
        <v>124</v>
      </c>
      <c r="V452" s="191">
        <v>420</v>
      </c>
      <c r="W452" s="208">
        <v>660</v>
      </c>
      <c r="X452" s="189">
        <v>304</v>
      </c>
      <c r="Y452" s="193">
        <v>219</v>
      </c>
      <c r="Z452" s="191">
        <v>914</v>
      </c>
      <c r="AA452" s="189">
        <v>1106</v>
      </c>
      <c r="AB452" s="172">
        <f t="shared" si="7729"/>
        <v>6887</v>
      </c>
      <c r="AC452" s="173">
        <f t="shared" si="7730"/>
        <v>6980</v>
      </c>
      <c r="AE452" s="277" t="str">
        <f>$AE$18</f>
        <v>18:00 - 18:59</v>
      </c>
      <c r="AF452" s="126">
        <f t="shared" si="7921"/>
        <v>710</v>
      </c>
      <c r="AG452" s="190">
        <f t="shared" si="7921"/>
        <v>1489</v>
      </c>
      <c r="AH452" s="191">
        <f t="shared" si="7921"/>
        <v>274</v>
      </c>
      <c r="AI452" s="192">
        <f t="shared" si="7921"/>
        <v>539</v>
      </c>
      <c r="AJ452" s="278">
        <f t="shared" si="7921"/>
        <v>611</v>
      </c>
      <c r="AK452" s="193">
        <f t="shared" si="7921"/>
        <v>1265</v>
      </c>
      <c r="AL452" s="191">
        <f t="shared" si="7921"/>
        <v>1081</v>
      </c>
      <c r="AM452" s="192">
        <f t="shared" si="7921"/>
        <v>1681</v>
      </c>
      <c r="AN452" s="278">
        <f t="shared" si="7921"/>
        <v>312</v>
      </c>
      <c r="AO452" s="193">
        <f t="shared" si="7921"/>
        <v>114</v>
      </c>
      <c r="AP452" s="191">
        <f t="shared" si="7922"/>
        <v>1068</v>
      </c>
      <c r="AQ452" s="278">
        <f t="shared" si="7922"/>
        <v>326</v>
      </c>
      <c r="AR452" s="194">
        <f t="shared" si="7922"/>
        <v>1459</v>
      </c>
      <c r="AS452" s="195">
        <f t="shared" si="7922"/>
        <v>959</v>
      </c>
      <c r="AT452" s="278">
        <f t="shared" si="7922"/>
        <v>627</v>
      </c>
      <c r="AU452" s="193">
        <f t="shared" si="7922"/>
        <v>638</v>
      </c>
      <c r="AV452" s="191">
        <f t="shared" si="7922"/>
        <v>559</v>
      </c>
      <c r="AW452" s="192">
        <f t="shared" si="7922"/>
        <v>937</v>
      </c>
      <c r="AX452" s="278">
        <f t="shared" si="7922"/>
        <v>305</v>
      </c>
      <c r="AY452" s="193">
        <f t="shared" si="7922"/>
        <v>57</v>
      </c>
      <c r="AZ452" s="191">
        <f t="shared" si="7922"/>
        <v>999</v>
      </c>
      <c r="BA452" s="192">
        <f t="shared" si="7922"/>
        <v>579</v>
      </c>
      <c r="BB452" s="278">
        <f t="shared" si="7922"/>
        <v>677</v>
      </c>
      <c r="BC452" s="193">
        <f t="shared" si="7922"/>
        <v>302</v>
      </c>
      <c r="BD452" s="191">
        <f t="shared" si="7922"/>
        <v>903</v>
      </c>
      <c r="BE452" s="278">
        <f t="shared" si="7922"/>
        <v>1485</v>
      </c>
      <c r="BF452" s="172">
        <f>SUM(AF452,AH452,AJ452,AL452,AN452,AP452,AR452,AT452,AV452,AX452,AZ452,BB452,BD452)</f>
        <v>9585</v>
      </c>
      <c r="BG452" s="173">
        <f>SUM(AG452,AI452,AK452,AM452,AO452,AQ452,AS452,AU452,AW452,AY452,BA452,BC452,BE452)</f>
        <v>10371</v>
      </c>
      <c r="BI452" s="137" t="s">
        <v>25</v>
      </c>
      <c r="BJ452" s="129">
        <f>B452/B467</f>
        <v>4.846663584527662E-2</v>
      </c>
      <c r="BK452" s="130">
        <f t="shared" ref="BK452" si="7950">C452/C467</f>
        <v>5.0757091064192794E-2</v>
      </c>
      <c r="BL452" s="131">
        <f t="shared" ref="BL452" si="7951">D452/D467</f>
        <v>5.5717863105175292E-2</v>
      </c>
      <c r="BM452" s="132">
        <f t="shared" ref="BM452" si="7952">E452/E467</f>
        <v>4.5834015387133741E-2</v>
      </c>
      <c r="BN452" s="129">
        <f t="shared" ref="BN452" si="7953">F452/F467</f>
        <v>5.6528500912840625E-2</v>
      </c>
      <c r="BO452" s="130">
        <f t="shared" ref="BO452" si="7954">G452/G467</f>
        <v>3.557684084494997E-2</v>
      </c>
      <c r="BP452" s="131">
        <f t="shared" ref="BP452" si="7955">H452/H467</f>
        <v>5.4961647641480947E-2</v>
      </c>
      <c r="BQ452" s="132">
        <f t="shared" ref="BQ452" si="7956">I452/I467</f>
        <v>4.8059474331206463E-2</v>
      </c>
      <c r="BR452" s="129">
        <f t="shared" ref="BR452" si="7957">J452/J467</f>
        <v>5.6882463859208046E-2</v>
      </c>
      <c r="BS452" s="130">
        <f t="shared" ref="BS452" si="7958">K452/K467</f>
        <v>6.6276803118908378E-2</v>
      </c>
      <c r="BT452" s="131">
        <f t="shared" ref="BT452" si="7959">L452/L467</f>
        <v>4.2979646657712575E-2</v>
      </c>
      <c r="BU452" s="129">
        <f t="shared" ref="BU452" si="7960">M452/M467</f>
        <v>6.3937007874015753E-2</v>
      </c>
      <c r="BV452" s="133">
        <f t="shared" ref="BV452" si="7961">N452/N467</f>
        <v>4.8451985306979188E-2</v>
      </c>
      <c r="BW452" s="134">
        <f t="shared" ref="BW452" si="7962">O452/O467</f>
        <v>5.228606285946668E-2</v>
      </c>
      <c r="BX452" s="129">
        <f t="shared" ref="BX452" si="7963">P452/P467</f>
        <v>4.8459186073864971E-2</v>
      </c>
      <c r="BY452" s="130">
        <f t="shared" ref="BY452" si="7964">Q452/Q467</f>
        <v>4.3860706109169777E-2</v>
      </c>
      <c r="BZ452" s="131">
        <f t="shared" ref="BZ452" si="7965">R452/R467</f>
        <v>6.1609152288072018E-2</v>
      </c>
      <c r="CA452" s="132">
        <f t="shared" ref="CA452" si="7966">S452/S467</f>
        <v>5.3395295902883159E-2</v>
      </c>
      <c r="CB452" s="129">
        <f t="shared" ref="CB452" si="7967">T452/T467</f>
        <v>4.0620384047267359E-2</v>
      </c>
      <c r="CC452" s="130">
        <f t="shared" ref="CC452" si="7968">U452/U467</f>
        <v>4.8062015503875968E-2</v>
      </c>
      <c r="CD452" s="131">
        <f t="shared" ref="CD452" si="7969">V452/V467</f>
        <v>4.169148302561048E-2</v>
      </c>
      <c r="CE452" s="132">
        <f t="shared" ref="CE452" si="7970">W452/W467</f>
        <v>6.3364055299539174E-2</v>
      </c>
      <c r="CF452" s="129">
        <f t="shared" ref="CF452" si="7971">X452/X467</f>
        <v>4.0549553154595172E-2</v>
      </c>
      <c r="CG452" s="130">
        <f t="shared" ref="CG452" si="7972">Y452/Y467</f>
        <v>4.3400713436385255E-2</v>
      </c>
      <c r="CH452" s="131">
        <f t="shared" ref="CH452" si="7973">Z452/Z467</f>
        <v>5.7991244210392742E-2</v>
      </c>
      <c r="CI452" s="129">
        <f t="shared" ref="CI452" si="7974">AA452/AA467</f>
        <v>6.0115229916295247E-2</v>
      </c>
      <c r="CJ452" s="135">
        <f t="shared" ref="CJ452" si="7975">AB452/AB467</f>
        <v>5.1267735643991841E-2</v>
      </c>
      <c r="CK452" s="136">
        <f t="shared" ref="CK452" si="7976">AC452/AC467</f>
        <v>5.2069734653228998E-2</v>
      </c>
    </row>
    <row r="453" spans="1:89" ht="14" thickBot="1" x14ac:dyDescent="0.2">
      <c r="A453" s="146" t="s">
        <v>26</v>
      </c>
      <c r="B453" s="203">
        <v>616</v>
      </c>
      <c r="C453" s="197">
        <v>635</v>
      </c>
      <c r="D453" s="198">
        <v>228</v>
      </c>
      <c r="E453" s="199">
        <v>350</v>
      </c>
      <c r="F453" s="196">
        <v>636</v>
      </c>
      <c r="G453" s="200">
        <v>431</v>
      </c>
      <c r="H453" s="198">
        <v>826</v>
      </c>
      <c r="I453" s="199">
        <v>746</v>
      </c>
      <c r="J453" s="196">
        <v>164</v>
      </c>
      <c r="K453" s="197">
        <v>112</v>
      </c>
      <c r="L453" s="198">
        <v>437</v>
      </c>
      <c r="M453" s="196">
        <v>485</v>
      </c>
      <c r="N453" s="201">
        <v>778</v>
      </c>
      <c r="O453" s="204">
        <v>770</v>
      </c>
      <c r="P453" s="196">
        <v>368</v>
      </c>
      <c r="Q453" s="197">
        <v>288</v>
      </c>
      <c r="R453" s="198">
        <v>587</v>
      </c>
      <c r="S453" s="199">
        <v>445</v>
      </c>
      <c r="T453" s="196">
        <v>115</v>
      </c>
      <c r="U453" s="200">
        <v>124</v>
      </c>
      <c r="V453" s="198">
        <v>463</v>
      </c>
      <c r="W453" s="205">
        <v>508</v>
      </c>
      <c r="X453" s="196">
        <v>315</v>
      </c>
      <c r="Y453" s="200">
        <v>197</v>
      </c>
      <c r="Z453" s="198">
        <v>940</v>
      </c>
      <c r="AA453" s="196">
        <v>1077</v>
      </c>
      <c r="AB453" s="172">
        <f t="shared" si="7729"/>
        <v>6473</v>
      </c>
      <c r="AC453" s="173">
        <f t="shared" si="7730"/>
        <v>6168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4.7464940668824167E-2</v>
      </c>
      <c r="BK453" s="130">
        <f t="shared" ref="BK453" si="7977">C453/C467</f>
        <v>4.5141110400227481E-2</v>
      </c>
      <c r="BL453" s="131">
        <f t="shared" ref="BL453" si="7978">D453/D467</f>
        <v>4.757929883138564E-2</v>
      </c>
      <c r="BM453" s="132">
        <f t="shared" ref="BM453" si="7979">E453/E467</f>
        <v>5.729251923391717E-2</v>
      </c>
      <c r="BN453" s="129">
        <f t="shared" ref="BN453" si="7980">F453/F467</f>
        <v>4.3004936101156264E-2</v>
      </c>
      <c r="BO453" s="130">
        <f t="shared" ref="BO453" si="7981">G453/G467</f>
        <v>3.6859659625416916E-2</v>
      </c>
      <c r="BP453" s="131">
        <f t="shared" ref="BP453" si="7982">H453/H467</f>
        <v>4.9888264782267322E-2</v>
      </c>
      <c r="BQ453" s="132">
        <f t="shared" ref="BQ453" si="7983">I453/I467</f>
        <v>4.3669144763800266E-2</v>
      </c>
      <c r="BR453" s="129">
        <f t="shared" ref="BR453" si="7984">J453/J467</f>
        <v>5.1539912005028284E-2</v>
      </c>
      <c r="BS453" s="130">
        <f t="shared" ref="BS453" si="7985">K453/K467</f>
        <v>3.6387264457439894E-2</v>
      </c>
      <c r="BT453" s="131">
        <f t="shared" ref="BT453" si="7986">L453/L467</f>
        <v>4.5149292282260563E-2</v>
      </c>
      <c r="BU453" s="129">
        <f t="shared" ref="BU453" si="7987">M453/M467</f>
        <v>5.0918635170603674E-2</v>
      </c>
      <c r="BV453" s="133">
        <f t="shared" ref="BV453" si="7988">N453/N467</f>
        <v>4.5361786484753072E-2</v>
      </c>
      <c r="BW453" s="134">
        <f t="shared" ref="BW453" si="7989">O453/O467</f>
        <v>4.4733631557543715E-2</v>
      </c>
      <c r="BX453" s="129">
        <f t="shared" ref="BX453" si="7990">P453/P467</f>
        <v>4.3283933192190073E-2</v>
      </c>
      <c r="BY453" s="130">
        <f t="shared" ref="BY453" si="7991">Q453/Q467</f>
        <v>3.4702976262200265E-2</v>
      </c>
      <c r="BZ453" s="131">
        <f t="shared" ref="BZ453" si="7992">R453/R467</f>
        <v>5.5045011252813206E-2</v>
      </c>
      <c r="CA453" s="132">
        <f t="shared" ref="CA453" si="7993">S453/S467</f>
        <v>4.2204097116843704E-2</v>
      </c>
      <c r="CB453" s="129">
        <f t="shared" ref="CB453" si="7994">T453/T467</f>
        <v>4.2466765140324964E-2</v>
      </c>
      <c r="CC453" s="130">
        <f t="shared" ref="CC453" si="7995">U453/U467</f>
        <v>4.8062015503875968E-2</v>
      </c>
      <c r="CD453" s="131">
        <f t="shared" ref="CD453" si="7996">V453/V467</f>
        <v>4.5959896763946795E-2</v>
      </c>
      <c r="CE453" s="132">
        <f t="shared" ref="CE453" si="7997">W453/W467</f>
        <v>4.8771121351766512E-2</v>
      </c>
      <c r="CF453" s="129">
        <f t="shared" ref="CF453" si="7998">X453/X467</f>
        <v>4.2016806722689079E-2</v>
      </c>
      <c r="CG453" s="130">
        <f t="shared" ref="CG453" si="7999">Y453/Y467</f>
        <v>3.9040824415378518E-2</v>
      </c>
      <c r="CH453" s="131">
        <f t="shared" ref="CH453" si="8000">Z453/Z467</f>
        <v>5.9640885730600848E-2</v>
      </c>
      <c r="CI453" s="129">
        <f t="shared" ref="CI453" si="8001">AA453/AA467</f>
        <v>5.8538971627350798E-2</v>
      </c>
      <c r="CJ453" s="135">
        <f t="shared" ref="CJ453" si="8002">AB453/AB467</f>
        <v>4.8185865082555422E-2</v>
      </c>
      <c r="CK453" s="136">
        <f t="shared" ref="CK453" si="8003">AC453/AC467</f>
        <v>4.60123385875525E-2</v>
      </c>
    </row>
    <row r="454" spans="1:89" ht="15" thickTop="1" thickBot="1" x14ac:dyDescent="0.2">
      <c r="A454" s="137" t="s">
        <v>27</v>
      </c>
      <c r="B454" s="206">
        <v>492</v>
      </c>
      <c r="C454" s="190">
        <v>811</v>
      </c>
      <c r="D454" s="191">
        <v>250</v>
      </c>
      <c r="E454" s="192">
        <v>320</v>
      </c>
      <c r="F454" s="189">
        <v>565</v>
      </c>
      <c r="G454" s="193">
        <v>440</v>
      </c>
      <c r="H454" s="191">
        <v>824</v>
      </c>
      <c r="I454" s="192">
        <v>899</v>
      </c>
      <c r="J454" s="189">
        <v>191</v>
      </c>
      <c r="K454" s="190">
        <v>120</v>
      </c>
      <c r="L454" s="191">
        <v>538</v>
      </c>
      <c r="M454" s="189">
        <v>421</v>
      </c>
      <c r="N454" s="194">
        <v>855</v>
      </c>
      <c r="O454" s="207">
        <v>718</v>
      </c>
      <c r="P454" s="189">
        <v>432</v>
      </c>
      <c r="Q454" s="190">
        <v>336</v>
      </c>
      <c r="R454" s="191">
        <v>539</v>
      </c>
      <c r="S454" s="192">
        <v>583</v>
      </c>
      <c r="T454" s="189">
        <v>132</v>
      </c>
      <c r="U454" s="193">
        <v>111</v>
      </c>
      <c r="V454" s="191">
        <v>562</v>
      </c>
      <c r="W454" s="208">
        <v>583</v>
      </c>
      <c r="X454" s="189">
        <v>377</v>
      </c>
      <c r="Y454" s="193">
        <v>218</v>
      </c>
      <c r="Z454" s="191">
        <v>948</v>
      </c>
      <c r="AA454" s="189">
        <v>1080</v>
      </c>
      <c r="AB454" s="172">
        <f t="shared" si="7729"/>
        <v>6705</v>
      </c>
      <c r="AC454" s="173">
        <f t="shared" si="7730"/>
        <v>6640</v>
      </c>
      <c r="AE454" s="269" t="s">
        <v>13</v>
      </c>
      <c r="AF454" s="20">
        <f t="shared" ref="AF454:BG454" si="8004">SUM(AF451:AF453)</f>
        <v>1441</v>
      </c>
      <c r="AG454" s="21">
        <f t="shared" si="8004"/>
        <v>3056</v>
      </c>
      <c r="AH454" s="20">
        <f t="shared" si="8004"/>
        <v>752</v>
      </c>
      <c r="AI454" s="21">
        <f t="shared" si="8004"/>
        <v>1051</v>
      </c>
      <c r="AJ454" s="20">
        <f t="shared" si="8004"/>
        <v>1442</v>
      </c>
      <c r="AK454" s="21">
        <f t="shared" si="8004"/>
        <v>2613</v>
      </c>
      <c r="AL454" s="20">
        <f t="shared" si="8004"/>
        <v>2170</v>
      </c>
      <c r="AM454" s="21">
        <f t="shared" si="8004"/>
        <v>3340</v>
      </c>
      <c r="AN454" s="20">
        <f t="shared" si="8004"/>
        <v>706</v>
      </c>
      <c r="AO454" s="21">
        <f t="shared" si="8004"/>
        <v>203</v>
      </c>
      <c r="AP454" s="20">
        <f t="shared" si="8004"/>
        <v>2164</v>
      </c>
      <c r="AQ454" s="21">
        <f t="shared" si="8004"/>
        <v>743</v>
      </c>
      <c r="AR454" s="20">
        <f t="shared" si="8004"/>
        <v>3088</v>
      </c>
      <c r="AS454" s="21">
        <f t="shared" si="8004"/>
        <v>2124</v>
      </c>
      <c r="AT454" s="20">
        <f t="shared" si="8004"/>
        <v>1415</v>
      </c>
      <c r="AU454" s="21">
        <f t="shared" si="8004"/>
        <v>1265</v>
      </c>
      <c r="AV454" s="20">
        <f t="shared" si="8004"/>
        <v>1270</v>
      </c>
      <c r="AW454" s="21">
        <f t="shared" si="8004"/>
        <v>1887</v>
      </c>
      <c r="AX454" s="20">
        <f t="shared" si="8004"/>
        <v>677</v>
      </c>
      <c r="AY454" s="21">
        <f t="shared" si="8004"/>
        <v>119</v>
      </c>
      <c r="AZ454" s="20">
        <f t="shared" si="8004"/>
        <v>2044</v>
      </c>
      <c r="BA454" s="21">
        <f t="shared" si="8004"/>
        <v>1222</v>
      </c>
      <c r="BB454" s="20">
        <f t="shared" si="8004"/>
        <v>1449</v>
      </c>
      <c r="BC454" s="21">
        <f t="shared" si="8004"/>
        <v>642</v>
      </c>
      <c r="BD454" s="20">
        <f t="shared" si="8004"/>
        <v>2028</v>
      </c>
      <c r="BE454" s="21">
        <f t="shared" si="8004"/>
        <v>2938</v>
      </c>
      <c r="BF454" s="174">
        <f t="shared" si="8004"/>
        <v>20646</v>
      </c>
      <c r="BG454" s="175">
        <f t="shared" si="8004"/>
        <v>21203</v>
      </c>
      <c r="BI454" s="137" t="s">
        <v>27</v>
      </c>
      <c r="BJ454" s="129">
        <f>B454/B467</f>
        <v>3.7910309754969951E-2</v>
      </c>
      <c r="BK454" s="130">
        <f t="shared" ref="BK454" si="8005">C454/C467</f>
        <v>5.7652662259188171E-2</v>
      </c>
      <c r="BL454" s="131">
        <f t="shared" ref="BL454" si="8006">D454/D467</f>
        <v>5.2170283806343906E-2</v>
      </c>
      <c r="BM454" s="132">
        <f t="shared" ref="BM454" si="8007">E454/E467</f>
        <v>5.2381731871009987E-2</v>
      </c>
      <c r="BN454" s="129">
        <f t="shared" ref="BN454" si="8008">F454/F467</f>
        <v>3.8204070593008316E-2</v>
      </c>
      <c r="BO454" s="130">
        <f t="shared" ref="BO454" si="8009">G454/G467</f>
        <v>3.7629350893697081E-2</v>
      </c>
      <c r="BP454" s="131">
        <f t="shared" ref="BP454" si="8010">H454/H467</f>
        <v>4.9767469952286043E-2</v>
      </c>
      <c r="BQ454" s="132">
        <f t="shared" ref="BQ454" si="8011">I454/I467</f>
        <v>5.2625417081308905E-2</v>
      </c>
      <c r="BR454" s="129">
        <f t="shared" ref="BR454" si="8012">J454/J467</f>
        <v>6.0025141420490258E-2</v>
      </c>
      <c r="BS454" s="130">
        <f t="shared" ref="BS454" si="8013">K454/K467</f>
        <v>3.8986354775828458E-2</v>
      </c>
      <c r="BT454" s="131">
        <f t="shared" ref="BT454" si="8014">L454/L467</f>
        <v>5.5584254571753283E-2</v>
      </c>
      <c r="BU454" s="129">
        <f t="shared" ref="BU454" si="8015">M454/M467</f>
        <v>4.4199475065616799E-2</v>
      </c>
      <c r="BV454" s="133">
        <f t="shared" ref="BV454" si="8016">N454/N467</f>
        <v>4.9851320622704212E-2</v>
      </c>
      <c r="BW454" s="134">
        <f t="shared" ref="BW454" si="8017">O454/O467</f>
        <v>4.1712659036774534E-2</v>
      </c>
      <c r="BX454" s="129">
        <f t="shared" ref="BX454" si="8018">P454/P467</f>
        <v>5.0811573747353567E-2</v>
      </c>
      <c r="BY454" s="130">
        <f t="shared" ref="BY454" si="8019">Q454/Q467</f>
        <v>4.0486805639233646E-2</v>
      </c>
      <c r="BZ454" s="131">
        <f t="shared" ref="BZ454" si="8020">R454/R467</f>
        <v>5.0543885971492876E-2</v>
      </c>
      <c r="CA454" s="132">
        <f t="shared" ref="CA454" si="8021">S454/S467</f>
        <v>5.5292109256449166E-2</v>
      </c>
      <c r="CB454" s="129">
        <f t="shared" ref="CB454" si="8022">T454/T467</f>
        <v>4.874446085672083E-2</v>
      </c>
      <c r="CC454" s="130">
        <f t="shared" ref="CC454" si="8023">U454/U467</f>
        <v>4.3023255813953491E-2</v>
      </c>
      <c r="CD454" s="131">
        <f t="shared" ref="CD454" si="8024">V454/V467</f>
        <v>5.5787174905697838E-2</v>
      </c>
      <c r="CE454" s="132">
        <f t="shared" ref="CE454" si="8025">W454/W467</f>
        <v>5.5971582181259603E-2</v>
      </c>
      <c r="CF454" s="129">
        <f t="shared" ref="CF454" si="8026">X454/X467</f>
        <v>5.0286781379218354E-2</v>
      </c>
      <c r="CG454" s="130">
        <f t="shared" ref="CG454" si="8027">Y454/Y467</f>
        <v>4.3202536662703128E-2</v>
      </c>
      <c r="CH454" s="131">
        <f t="shared" ref="CH454" si="8028">Z454/Z467</f>
        <v>6.0148467736818728E-2</v>
      </c>
      <c r="CI454" s="129">
        <f t="shared" ref="CI454" si="8029">AA454/AA467</f>
        <v>5.8702032829655394E-2</v>
      </c>
      <c r="CJ454" s="135">
        <f t="shared" ref="CJ454" si="8030">AB454/AB467</f>
        <v>4.9912903658046362E-2</v>
      </c>
      <c r="CK454" s="136">
        <f t="shared" ref="CK454" si="8031">AC454/AC467</f>
        <v>4.9533386546911251E-2</v>
      </c>
    </row>
    <row r="455" spans="1:89" ht="14" thickTop="1" x14ac:dyDescent="0.15">
      <c r="A455" s="146" t="s">
        <v>28</v>
      </c>
      <c r="B455" s="203">
        <v>520</v>
      </c>
      <c r="C455" s="197">
        <v>1055</v>
      </c>
      <c r="D455" s="198">
        <v>283</v>
      </c>
      <c r="E455" s="199">
        <v>444</v>
      </c>
      <c r="F455" s="196">
        <v>641</v>
      </c>
      <c r="G455" s="200">
        <v>817</v>
      </c>
      <c r="H455" s="198">
        <v>892</v>
      </c>
      <c r="I455" s="199">
        <v>1154</v>
      </c>
      <c r="J455" s="196">
        <v>224</v>
      </c>
      <c r="K455" s="197">
        <v>118</v>
      </c>
      <c r="L455" s="198">
        <v>649</v>
      </c>
      <c r="M455" s="196">
        <v>368</v>
      </c>
      <c r="N455" s="201">
        <v>1041</v>
      </c>
      <c r="O455" s="204">
        <v>717</v>
      </c>
      <c r="P455" s="196">
        <v>503</v>
      </c>
      <c r="Q455" s="197">
        <v>364</v>
      </c>
      <c r="R455" s="198">
        <v>569</v>
      </c>
      <c r="S455" s="199">
        <v>615</v>
      </c>
      <c r="T455" s="196">
        <v>186</v>
      </c>
      <c r="U455" s="200">
        <v>56</v>
      </c>
      <c r="V455" s="198">
        <v>668</v>
      </c>
      <c r="W455" s="205">
        <v>505</v>
      </c>
      <c r="X455" s="196">
        <v>350</v>
      </c>
      <c r="Y455" s="200">
        <v>197</v>
      </c>
      <c r="Z455" s="198">
        <v>957</v>
      </c>
      <c r="AA455" s="196">
        <v>1044</v>
      </c>
      <c r="AB455" s="172">
        <f t="shared" si="7729"/>
        <v>7483</v>
      </c>
      <c r="AC455" s="173">
        <f t="shared" si="7730"/>
        <v>7454</v>
      </c>
      <c r="BI455" s="146" t="s">
        <v>28</v>
      </c>
      <c r="BJ455" s="129">
        <f>B455/B467</f>
        <v>4.0067807058098322E-2</v>
      </c>
      <c r="BK455" s="130">
        <f t="shared" ref="BK455" si="8032">C455/C467</f>
        <v>7.4998222790929131E-2</v>
      </c>
      <c r="BL455" s="131">
        <f t="shared" ref="BL455" si="8033">D455/D467</f>
        <v>5.9056761268781302E-2</v>
      </c>
      <c r="BM455" s="132">
        <f t="shared" ref="BM455" si="8034">E455/E467</f>
        <v>7.2679652971026354E-2</v>
      </c>
      <c r="BN455" s="129">
        <f t="shared" ref="BN455" si="8035">F455/F467</f>
        <v>4.3343025221448374E-2</v>
      </c>
      <c r="BO455" s="130">
        <f t="shared" ref="BO455" si="8036">G455/G467</f>
        <v>6.9870862909432993E-2</v>
      </c>
      <c r="BP455" s="131">
        <f t="shared" ref="BP455" si="8037">H455/H467</f>
        <v>5.3874494171649454E-2</v>
      </c>
      <c r="BQ455" s="132">
        <f t="shared" ref="BQ455" si="8038">I455/I467</f>
        <v>6.755253761048996E-2</v>
      </c>
      <c r="BR455" s="129">
        <f t="shared" ref="BR455" si="8039">J455/J467</f>
        <v>7.039597737272156E-2</v>
      </c>
      <c r="BS455" s="130">
        <f t="shared" ref="BS455" si="8040">K455/K467</f>
        <v>3.8336582196231317E-2</v>
      </c>
      <c r="BT455" s="131">
        <f t="shared" ref="BT455" si="8041">L455/L467</f>
        <v>6.7052381444364081E-2</v>
      </c>
      <c r="BU455" s="129">
        <f t="shared" ref="BU455" si="8042">M455/M467</f>
        <v>3.8635170603674537E-2</v>
      </c>
      <c r="BV455" s="133">
        <f t="shared" ref="BV455" si="8043">N455/N467</f>
        <v>6.0696169319573202E-2</v>
      </c>
      <c r="BW455" s="134">
        <f t="shared" ref="BW455" si="8044">O455/O467</f>
        <v>4.165456341137512E-2</v>
      </c>
      <c r="BX455" s="129">
        <f t="shared" ref="BX455" si="8045">P455/P467</f>
        <v>5.9162549988238063E-2</v>
      </c>
      <c r="BY455" s="130">
        <f t="shared" ref="BY455" si="8046">Q455/Q467</f>
        <v>4.3860706109169777E-2</v>
      </c>
      <c r="BZ455" s="131">
        <f t="shared" ref="BZ455" si="8047">R455/R467</f>
        <v>5.3357089272318081E-2</v>
      </c>
      <c r="CA455" s="132">
        <f t="shared" ref="CA455" si="8048">S455/S467</f>
        <v>5.8327010622154778E-2</v>
      </c>
      <c r="CB455" s="129">
        <f t="shared" ref="CB455" si="8049">T455/T467</f>
        <v>6.8685376661742986E-2</v>
      </c>
      <c r="CC455" s="130">
        <f t="shared" ref="CC455" si="8050">U455/U467</f>
        <v>2.1705426356589147E-2</v>
      </c>
      <c r="CD455" s="131">
        <f t="shared" ref="CD455" si="8051">V455/V467</f>
        <v>6.6309311097875717E-2</v>
      </c>
      <c r="CE455" s="132">
        <f t="shared" ref="CE455" si="8052">W455/W467</f>
        <v>4.848310291858679E-2</v>
      </c>
      <c r="CF455" s="129">
        <f t="shared" ref="CF455" si="8053">X455/X467</f>
        <v>4.6685340802987862E-2</v>
      </c>
      <c r="CG455" s="130">
        <f t="shared" ref="CG455" si="8054">Y455/Y467</f>
        <v>3.9040824415378518E-2</v>
      </c>
      <c r="CH455" s="131">
        <f t="shared" ref="CH455" si="8055">Z455/Z467</f>
        <v>6.0719497493813841E-2</v>
      </c>
      <c r="CI455" s="129">
        <f t="shared" ref="CI455" si="8056">AA455/AA467</f>
        <v>5.6745298402000217E-2</v>
      </c>
      <c r="CJ455" s="135">
        <f t="shared" ref="CJ455" si="8057">AB455/AB467</f>
        <v>5.5704438191373738E-2</v>
      </c>
      <c r="CK455" s="136">
        <f t="shared" ref="CK455" si="8058">AC455/AC467</f>
        <v>5.5605702307330793E-2</v>
      </c>
    </row>
    <row r="456" spans="1:89" x14ac:dyDescent="0.15">
      <c r="A456" s="137" t="s">
        <v>29</v>
      </c>
      <c r="B456" s="206">
        <v>595</v>
      </c>
      <c r="C456" s="190">
        <v>1092</v>
      </c>
      <c r="D456" s="191">
        <v>343</v>
      </c>
      <c r="E456" s="192">
        <v>380</v>
      </c>
      <c r="F456" s="189">
        <v>753</v>
      </c>
      <c r="G456" s="193">
        <v>839</v>
      </c>
      <c r="H456" s="191">
        <v>981</v>
      </c>
      <c r="I456" s="192">
        <v>1172</v>
      </c>
      <c r="J456" s="189">
        <v>294</v>
      </c>
      <c r="K456" s="190">
        <v>84</v>
      </c>
      <c r="L456" s="191">
        <v>909</v>
      </c>
      <c r="M456" s="189">
        <v>351</v>
      </c>
      <c r="N456" s="194">
        <v>1261</v>
      </c>
      <c r="O456" s="207">
        <v>874</v>
      </c>
      <c r="P456" s="189">
        <v>655</v>
      </c>
      <c r="Q456" s="190">
        <v>477</v>
      </c>
      <c r="R456" s="191">
        <v>672</v>
      </c>
      <c r="S456" s="192">
        <v>775</v>
      </c>
      <c r="T456" s="189">
        <v>351</v>
      </c>
      <c r="U456" s="193">
        <v>70</v>
      </c>
      <c r="V456" s="191">
        <v>783</v>
      </c>
      <c r="W456" s="208">
        <v>589</v>
      </c>
      <c r="X456" s="189">
        <v>643</v>
      </c>
      <c r="Y456" s="193">
        <v>235</v>
      </c>
      <c r="Z456" s="191">
        <v>1123</v>
      </c>
      <c r="AA456" s="189">
        <v>1242</v>
      </c>
      <c r="AB456" s="172">
        <f t="shared" si="7729"/>
        <v>9363</v>
      </c>
      <c r="AC456" s="173">
        <f t="shared" si="7730"/>
        <v>8180</v>
      </c>
      <c r="BI456" s="137" t="s">
        <v>29</v>
      </c>
      <c r="BJ456" s="129">
        <f>B456/B467</f>
        <v>4.5846817691477887E-2</v>
      </c>
      <c r="BK456" s="130">
        <f t="shared" ref="BK456" si="8059">C456/C467</f>
        <v>7.7628492215824269E-2</v>
      </c>
      <c r="BL456" s="131">
        <f t="shared" ref="BL456" si="8060">D456/D467</f>
        <v>7.1577629382303845E-2</v>
      </c>
      <c r="BM456" s="132">
        <f t="shared" ref="BM456" si="8061">E456/E467</f>
        <v>6.2203306596824361E-2</v>
      </c>
      <c r="BN456" s="129">
        <f t="shared" ref="BN456" si="8062">F456/F467</f>
        <v>5.0916221515991615E-2</v>
      </c>
      <c r="BO456" s="130">
        <f t="shared" ref="BO456" si="8063">G456/G467</f>
        <v>7.1752330454117844E-2</v>
      </c>
      <c r="BP456" s="131">
        <f t="shared" ref="BP456" si="8064">H456/H467</f>
        <v>5.9249864105816272E-2</v>
      </c>
      <c r="BQ456" s="132">
        <f t="shared" ref="BQ456" si="8065">I456/I467</f>
        <v>6.8606216706667444E-2</v>
      </c>
      <c r="BR456" s="129">
        <f t="shared" ref="BR456" si="8066">J456/J467</f>
        <v>9.2394720301697042E-2</v>
      </c>
      <c r="BS456" s="130">
        <f t="shared" ref="BS456" si="8067">K456/K467</f>
        <v>2.7290448343079921E-2</v>
      </c>
      <c r="BT456" s="131">
        <f t="shared" ref="BT456" si="8068">L456/L467</f>
        <v>9.391466060543445E-2</v>
      </c>
      <c r="BU456" s="129">
        <f t="shared" ref="BU456" si="8069">M456/M467</f>
        <v>3.6850393700787402E-2</v>
      </c>
      <c r="BV456" s="133">
        <f t="shared" ref="BV456" si="8070">N456/N467</f>
        <v>7.3523409713719318E-2</v>
      </c>
      <c r="BW456" s="134">
        <f t="shared" ref="BW456" si="8071">O456/O467</f>
        <v>5.0775576599082092E-2</v>
      </c>
      <c r="BX456" s="129">
        <f t="shared" ref="BX456" si="8072">P456/P467</f>
        <v>7.7040696306751352E-2</v>
      </c>
      <c r="BY456" s="130">
        <f t="shared" ref="BY456" si="8073">Q456/Q467</f>
        <v>5.7476804434269189E-2</v>
      </c>
      <c r="BZ456" s="131">
        <f t="shared" ref="BZ456" si="8074">R456/R467</f>
        <v>6.3015753938484617E-2</v>
      </c>
      <c r="CA456" s="132">
        <f t="shared" ref="CA456" si="8075">S456/S467</f>
        <v>7.3501517450682854E-2</v>
      </c>
      <c r="CB456" s="129">
        <f t="shared" ref="CB456" si="8076">T456/T467</f>
        <v>0.12961595273264401</v>
      </c>
      <c r="CC456" s="130">
        <f t="shared" ref="CC456" si="8077">U456/U467</f>
        <v>2.7131782945736434E-2</v>
      </c>
      <c r="CD456" s="131">
        <f t="shared" ref="CD456" si="8078">V456/V467</f>
        <v>7.7724836212030968E-2</v>
      </c>
      <c r="CE456" s="132">
        <f t="shared" ref="CE456" si="8079">W456/W467</f>
        <v>5.6547619047619048E-2</v>
      </c>
      <c r="CF456" s="129">
        <f t="shared" ref="CF456" si="8080">X456/X467</f>
        <v>8.5767640389489128E-2</v>
      </c>
      <c r="CG456" s="130">
        <f t="shared" ref="CG456" si="8081">Y456/Y467</f>
        <v>4.6571541815299246E-2</v>
      </c>
      <c r="CH456" s="131">
        <f t="shared" ref="CH456" si="8082">Z456/Z467</f>
        <v>7.1251824122834845E-2</v>
      </c>
      <c r="CI456" s="129">
        <f t="shared" ref="CI456" si="8083">AA456/AA467</f>
        <v>6.7507337754103711E-2</v>
      </c>
      <c r="CJ456" s="135">
        <f t="shared" ref="CJ456" si="8084">AB456/AB467</f>
        <v>6.9699405958283084E-2</v>
      </c>
      <c r="CK456" s="136">
        <f t="shared" ref="CK456" si="8085">AC456/AC467</f>
        <v>6.1021551499056331E-2</v>
      </c>
    </row>
    <row r="457" spans="1:89" x14ac:dyDescent="0.15">
      <c r="A457" s="146" t="s">
        <v>30</v>
      </c>
      <c r="B457" s="203">
        <v>731</v>
      </c>
      <c r="C457" s="197">
        <v>1567</v>
      </c>
      <c r="D457" s="198">
        <v>478</v>
      </c>
      <c r="E457" s="199">
        <v>512</v>
      </c>
      <c r="F457" s="196">
        <v>831</v>
      </c>
      <c r="G457" s="200">
        <v>1348</v>
      </c>
      <c r="H457" s="198">
        <v>1089</v>
      </c>
      <c r="I457" s="199">
        <v>1659</v>
      </c>
      <c r="J457" s="196">
        <v>394</v>
      </c>
      <c r="K457" s="197">
        <v>89</v>
      </c>
      <c r="L457" s="198">
        <v>1096</v>
      </c>
      <c r="M457" s="196">
        <v>417</v>
      </c>
      <c r="N457" s="201">
        <v>1629</v>
      </c>
      <c r="O457" s="204">
        <v>1165</v>
      </c>
      <c r="P457" s="196">
        <v>788</v>
      </c>
      <c r="Q457" s="197">
        <v>627</v>
      </c>
      <c r="R457" s="198">
        <v>711</v>
      </c>
      <c r="S457" s="199">
        <v>950</v>
      </c>
      <c r="T457" s="196">
        <v>372</v>
      </c>
      <c r="U457" s="200">
        <v>62</v>
      </c>
      <c r="V457" s="198">
        <v>1045</v>
      </c>
      <c r="W457" s="205">
        <v>643</v>
      </c>
      <c r="X457" s="196">
        <v>772</v>
      </c>
      <c r="Y457" s="200">
        <v>340</v>
      </c>
      <c r="Z457" s="198">
        <v>1125</v>
      </c>
      <c r="AA457" s="196">
        <v>1453</v>
      </c>
      <c r="AB457" s="172">
        <f t="shared" si="7729"/>
        <v>11061</v>
      </c>
      <c r="AC457" s="173">
        <f t="shared" si="7730"/>
        <v>10832</v>
      </c>
      <c r="BI457" s="146" t="s">
        <v>30</v>
      </c>
      <c r="BJ457" s="129">
        <f>B457/B467</f>
        <v>5.6326090306672828E-2</v>
      </c>
      <c r="BK457" s="130">
        <f t="shared" ref="BK457" si="8086">C457/C467</f>
        <v>0.11139546456245113</v>
      </c>
      <c r="BL457" s="131">
        <f t="shared" ref="BL457" si="8087">D457/D467</f>
        <v>9.9749582637729553E-2</v>
      </c>
      <c r="BM457" s="132">
        <f t="shared" ref="BM457" si="8088">E457/E467</f>
        <v>8.3810770993615974E-2</v>
      </c>
      <c r="BN457" s="129">
        <f t="shared" ref="BN457" si="8089">F457/F467</f>
        <v>5.6190411792548516E-2</v>
      </c>
      <c r="BO457" s="130">
        <f t="shared" ref="BO457" si="8090">G457/G467</f>
        <v>0.11528264773796289</v>
      </c>
      <c r="BP457" s="131">
        <f t="shared" ref="BP457" si="8091">H457/H467</f>
        <v>6.5772784924805219E-2</v>
      </c>
      <c r="BQ457" s="132">
        <f t="shared" ref="BQ457" si="8092">I457/I467</f>
        <v>9.7114090031025002E-2</v>
      </c>
      <c r="BR457" s="129">
        <f t="shared" ref="BR457" si="8093">J457/J467</f>
        <v>0.12382149591451917</v>
      </c>
      <c r="BS457" s="130">
        <f t="shared" ref="BS457" si="8094">K457/K467</f>
        <v>2.8914879792072773E-2</v>
      </c>
      <c r="BT457" s="131">
        <f t="shared" ref="BT457" si="8095">L457/L467</f>
        <v>0.11323483830974274</v>
      </c>
      <c r="BU457" s="129">
        <f t="shared" ref="BU457" si="8096">M457/M467</f>
        <v>4.377952755905512E-2</v>
      </c>
      <c r="BV457" s="133">
        <f t="shared" ref="BV457" si="8097">N457/N467</f>
        <v>9.4979884554836455E-2</v>
      </c>
      <c r="BW457" s="134">
        <f t="shared" ref="BW457" si="8098">O457/O467</f>
        <v>6.7681403590309649E-2</v>
      </c>
      <c r="BX457" s="129">
        <f t="shared" ref="BX457" si="8099">P457/P467</f>
        <v>9.2684074335450478E-2</v>
      </c>
      <c r="BY457" s="130">
        <f t="shared" ref="BY457" si="8100">Q457/Q467</f>
        <v>7.5551271237498496E-2</v>
      </c>
      <c r="BZ457" s="131">
        <f t="shared" ref="BZ457" si="8101">R457/R467</f>
        <v>6.6672918229557385E-2</v>
      </c>
      <c r="CA457" s="132">
        <f t="shared" ref="CA457" si="8102">S457/S467</f>
        <v>9.009863429438543E-2</v>
      </c>
      <c r="CB457" s="129">
        <f t="shared" ref="CB457" si="8103">T457/T467</f>
        <v>0.13737075332348597</v>
      </c>
      <c r="CC457" s="130">
        <f t="shared" ref="CC457" si="8104">U457/U467</f>
        <v>2.4031007751937984E-2</v>
      </c>
      <c r="CD457" s="131">
        <f t="shared" ref="CD457" si="8105">V457/V467</f>
        <v>0.1037323803851499</v>
      </c>
      <c r="CE457" s="132">
        <f t="shared" ref="CE457" si="8106">W457/W467</f>
        <v>6.1731950844854069E-2</v>
      </c>
      <c r="CF457" s="129">
        <f t="shared" ref="CF457" si="8107">X457/X467</f>
        <v>0.10297452314259037</v>
      </c>
      <c r="CG457" s="130">
        <f t="shared" ref="CG457" si="8108">Y457/Y467</f>
        <v>6.738010305192231E-2</v>
      </c>
      <c r="CH457" s="131">
        <f t="shared" ref="CH457" si="8109">Z457/Z467</f>
        <v>7.1378719624389311E-2</v>
      </c>
      <c r="CI457" s="129">
        <f t="shared" ref="CI457" si="8110">AA457/AA467</f>
        <v>7.8975975649527116E-2</v>
      </c>
      <c r="CJ457" s="135">
        <f t="shared" ref="CJ457" si="8111">AB457/AB467</f>
        <v>8.2339541739246958E-2</v>
      </c>
      <c r="CK457" s="136">
        <f t="shared" ref="CK457" si="8112">AC457/AC467</f>
        <v>8.0805066728334735E-2</v>
      </c>
    </row>
    <row r="458" spans="1:89" x14ac:dyDescent="0.15">
      <c r="A458" s="137" t="s">
        <v>31</v>
      </c>
      <c r="B458" s="206">
        <v>710</v>
      </c>
      <c r="C458" s="190">
        <v>1489</v>
      </c>
      <c r="D458" s="191">
        <v>274</v>
      </c>
      <c r="E458" s="192">
        <v>539</v>
      </c>
      <c r="F458" s="189">
        <v>611</v>
      </c>
      <c r="G458" s="193">
        <v>1265</v>
      </c>
      <c r="H458" s="191">
        <v>1081</v>
      </c>
      <c r="I458" s="192">
        <v>1681</v>
      </c>
      <c r="J458" s="189">
        <v>312</v>
      </c>
      <c r="K458" s="190">
        <v>114</v>
      </c>
      <c r="L458" s="191">
        <v>1068</v>
      </c>
      <c r="M458" s="189">
        <v>326</v>
      </c>
      <c r="N458" s="194">
        <v>1459</v>
      </c>
      <c r="O458" s="207">
        <v>959</v>
      </c>
      <c r="P458" s="189">
        <v>627</v>
      </c>
      <c r="Q458" s="190">
        <v>638</v>
      </c>
      <c r="R458" s="191">
        <v>559</v>
      </c>
      <c r="S458" s="192">
        <v>937</v>
      </c>
      <c r="T458" s="189">
        <v>305</v>
      </c>
      <c r="U458" s="193">
        <v>57</v>
      </c>
      <c r="V458" s="191">
        <v>999</v>
      </c>
      <c r="W458" s="208">
        <v>579</v>
      </c>
      <c r="X458" s="189">
        <v>677</v>
      </c>
      <c r="Y458" s="193">
        <v>302</v>
      </c>
      <c r="Z458" s="191">
        <v>903</v>
      </c>
      <c r="AA458" s="189">
        <v>1485</v>
      </c>
      <c r="AB458" s="172">
        <f t="shared" si="7729"/>
        <v>9585</v>
      </c>
      <c r="AC458" s="173">
        <f t="shared" si="7730"/>
        <v>10371</v>
      </c>
      <c r="BI458" s="137" t="s">
        <v>31</v>
      </c>
      <c r="BJ458" s="129">
        <f>B458/B467</f>
        <v>5.4707967329326555E-2</v>
      </c>
      <c r="BK458" s="130">
        <f t="shared" ref="BK458" si="8113">C458/C467</f>
        <v>0.10585057226132082</v>
      </c>
      <c r="BL458" s="131">
        <f t="shared" ref="BL458" si="8114">D458/D467</f>
        <v>5.7178631051752922E-2</v>
      </c>
      <c r="BM458" s="132">
        <f t="shared" ref="BM458" si="8115">E458/E467</f>
        <v>8.8230479620232449E-2</v>
      </c>
      <c r="BN458" s="129">
        <f t="shared" ref="BN458" si="8116">F458/F467</f>
        <v>4.1314490499695718E-2</v>
      </c>
      <c r="BO458" s="130">
        <f t="shared" ref="BO458" si="8117">G458/G467</f>
        <v>0.10818438381937912</v>
      </c>
      <c r="BP458" s="131">
        <f t="shared" ref="BP458" si="8118">H458/H467</f>
        <v>6.5289605604880105E-2</v>
      </c>
      <c r="BQ458" s="132">
        <f t="shared" ref="BQ458" si="8119">I458/I467</f>
        <v>9.8401920037464147E-2</v>
      </c>
      <c r="BR458" s="129">
        <f t="shared" ref="BR458" si="8120">J458/J467</f>
        <v>9.8051539912005034E-2</v>
      </c>
      <c r="BS458" s="130">
        <f t="shared" ref="BS458" si="8121">K458/K467</f>
        <v>3.7037037037037035E-2</v>
      </c>
      <c r="BT458" s="131">
        <f t="shared" ref="BT458" si="8122">L458/L467</f>
        <v>0.11034197747701209</v>
      </c>
      <c r="BU458" s="129">
        <f t="shared" ref="BU458" si="8123">M458/M467</f>
        <v>3.4225721784776904E-2</v>
      </c>
      <c r="BV458" s="133">
        <f t="shared" ref="BV458" si="8124">N458/N467</f>
        <v>8.5067926068450817E-2</v>
      </c>
      <c r="BW458" s="134">
        <f t="shared" ref="BW458" si="8125">O458/O467</f>
        <v>5.5713704758031724E-2</v>
      </c>
      <c r="BX458" s="129">
        <f t="shared" ref="BX458" si="8126">P458/P467</f>
        <v>7.3747353563867329E-2</v>
      </c>
      <c r="BY458" s="130">
        <f t="shared" ref="BY458" si="8127">Q458/Q467</f>
        <v>7.6876732136401976E-2</v>
      </c>
      <c r="BZ458" s="131">
        <f t="shared" ref="BZ458" si="8128">R458/R467</f>
        <v>5.2419354838709679E-2</v>
      </c>
      <c r="CA458" s="132">
        <f t="shared" ref="CA458" si="8129">S458/S467</f>
        <v>8.8865705614567525E-2</v>
      </c>
      <c r="CB458" s="129">
        <f t="shared" ref="CB458" si="8130">T458/T467</f>
        <v>0.11262924667651403</v>
      </c>
      <c r="CC458" s="130">
        <f t="shared" ref="CC458" si="8131">U458/U467</f>
        <v>2.2093023255813953E-2</v>
      </c>
      <c r="CD458" s="131">
        <f t="shared" ref="CD458" si="8132">V458/V467</f>
        <v>9.9166170339487797E-2</v>
      </c>
      <c r="CE458" s="132">
        <f t="shared" ref="CE458" si="8133">W458/W467</f>
        <v>5.5587557603686638E-2</v>
      </c>
      <c r="CF458" s="129">
        <f t="shared" ref="CF458" si="8134">X458/X467</f>
        <v>9.0302787781779373E-2</v>
      </c>
      <c r="CG458" s="130">
        <f t="shared" ref="CG458" si="8135">Y458/Y467</f>
        <v>5.9849385652001583E-2</v>
      </c>
      <c r="CH458" s="131">
        <f t="shared" ref="CH458" si="8136">Z458/Z467</f>
        <v>5.7293318951843156E-2</v>
      </c>
      <c r="CI458" s="129">
        <f t="shared" ref="CI458" si="8137">AA458/AA467</f>
        <v>8.0715295140776175E-2</v>
      </c>
      <c r="CJ458" s="135">
        <f t="shared" ref="CJ458" si="8138">AB458/AB467</f>
        <v>7.1352003215864934E-2</v>
      </c>
      <c r="CK458" s="136">
        <f t="shared" ref="CK458" si="8139">AC458/AC467</f>
        <v>7.736607709006274E-2</v>
      </c>
    </row>
    <row r="459" spans="1:89" x14ac:dyDescent="0.15">
      <c r="A459" s="146" t="s">
        <v>32</v>
      </c>
      <c r="B459" s="203">
        <v>783</v>
      </c>
      <c r="C459" s="197">
        <v>1110</v>
      </c>
      <c r="D459" s="198">
        <v>194</v>
      </c>
      <c r="E459" s="199">
        <v>423</v>
      </c>
      <c r="F459" s="196">
        <v>546</v>
      </c>
      <c r="G459" s="200">
        <v>1108</v>
      </c>
      <c r="H459" s="198">
        <v>951</v>
      </c>
      <c r="I459" s="199">
        <v>1279</v>
      </c>
      <c r="J459" s="196">
        <v>274</v>
      </c>
      <c r="K459" s="197">
        <v>68</v>
      </c>
      <c r="L459" s="198">
        <v>835</v>
      </c>
      <c r="M459" s="196">
        <v>301</v>
      </c>
      <c r="N459" s="201">
        <v>1145</v>
      </c>
      <c r="O459" s="204">
        <v>801</v>
      </c>
      <c r="P459" s="196">
        <v>425</v>
      </c>
      <c r="Q459" s="197">
        <v>630</v>
      </c>
      <c r="R459" s="198">
        <v>532</v>
      </c>
      <c r="S459" s="199">
        <v>736</v>
      </c>
      <c r="T459" s="196">
        <v>176</v>
      </c>
      <c r="U459" s="200">
        <v>45</v>
      </c>
      <c r="V459" s="198">
        <v>930</v>
      </c>
      <c r="W459" s="205">
        <v>472</v>
      </c>
      <c r="X459" s="196">
        <v>427</v>
      </c>
      <c r="Y459" s="200">
        <v>263</v>
      </c>
      <c r="Z459" s="198">
        <v>702</v>
      </c>
      <c r="AA459" s="196">
        <v>1154</v>
      </c>
      <c r="AB459" s="172">
        <f t="shared" si="7729"/>
        <v>7920</v>
      </c>
      <c r="AC459" s="173">
        <f t="shared" si="7730"/>
        <v>8390</v>
      </c>
      <c r="BI459" s="146" t="s">
        <v>32</v>
      </c>
      <c r="BJ459" s="129">
        <f>B459/B467</f>
        <v>6.0332871012482664E-2</v>
      </c>
      <c r="BK459" s="130">
        <f t="shared" ref="BK459" si="8140">C459/C467</f>
        <v>7.8908082746854347E-2</v>
      </c>
      <c r="BL459" s="131">
        <f t="shared" ref="BL459" si="8141">D459/D467</f>
        <v>4.0484140233722869E-2</v>
      </c>
      <c r="BM459" s="132">
        <f t="shared" ref="BM459" si="8142">E459/E467</f>
        <v>6.9242101816991322E-2</v>
      </c>
      <c r="BN459" s="129">
        <f t="shared" ref="BN459" si="8143">F459/F467</f>
        <v>3.6919331935898303E-2</v>
      </c>
      <c r="BO459" s="130">
        <f t="shared" ref="BO459" si="8144">G459/G467</f>
        <v>9.475754725049175E-2</v>
      </c>
      <c r="BP459" s="131">
        <f t="shared" ref="BP459" si="8145">H459/H467</f>
        <v>5.743794165609712E-2</v>
      </c>
      <c r="BQ459" s="132">
        <f t="shared" ref="BQ459" si="8146">I459/I467</f>
        <v>7.4869753556166943E-2</v>
      </c>
      <c r="BR459" s="129">
        <f t="shared" ref="BR459" si="8147">J459/J467</f>
        <v>8.6109365179132619E-2</v>
      </c>
      <c r="BS459" s="130">
        <f t="shared" ref="BS459" si="8148">K459/K467</f>
        <v>2.2092267706302793E-2</v>
      </c>
      <c r="BT459" s="131">
        <f t="shared" ref="BT459" si="8149">L459/L467</f>
        <v>8.626924269036057E-2</v>
      </c>
      <c r="BU459" s="129">
        <f t="shared" ref="BU459" si="8150">M459/M467</f>
        <v>3.1601049868766405E-2</v>
      </c>
      <c r="BV459" s="133">
        <f t="shared" ref="BV459" si="8151">N459/N467</f>
        <v>6.6759955687715006E-2</v>
      </c>
      <c r="BW459" s="134">
        <f t="shared" ref="BW459" si="8152">O459/O467</f>
        <v>4.6534595944925344E-2</v>
      </c>
      <c r="BX459" s="129">
        <f t="shared" ref="BX459" si="8153">P459/P467</f>
        <v>4.9988238061632558E-2</v>
      </c>
      <c r="BY459" s="130">
        <f t="shared" ref="BY459" si="8154">Q459/Q467</f>
        <v>7.5912760573563082E-2</v>
      </c>
      <c r="BZ459" s="131">
        <f t="shared" ref="BZ459" si="8155">R459/R467</f>
        <v>4.9887471867966993E-2</v>
      </c>
      <c r="CA459" s="132">
        <f t="shared" ref="CA459" si="8156">S459/S467</f>
        <v>6.9802731411229141E-2</v>
      </c>
      <c r="CB459" s="129">
        <f t="shared" ref="CB459" si="8157">T459/T467</f>
        <v>6.4992614475627764E-2</v>
      </c>
      <c r="CC459" s="130">
        <f t="shared" ref="CC459" si="8158">U459/U467</f>
        <v>1.7441860465116279E-2</v>
      </c>
      <c r="CD459" s="131">
        <f t="shared" ref="CD459" si="8159">V459/V467</f>
        <v>9.2316855270994633E-2</v>
      </c>
      <c r="CE459" s="132">
        <f t="shared" ref="CE459" si="8160">W459/W467</f>
        <v>4.5314900153609831E-2</v>
      </c>
      <c r="CF459" s="129">
        <f t="shared" ref="CF459" si="8161">X459/X467</f>
        <v>5.695611577964519E-2</v>
      </c>
      <c r="CG459" s="130">
        <f t="shared" ref="CG459" si="8162">Y459/Y467</f>
        <v>5.2120491478398728E-2</v>
      </c>
      <c r="CH459" s="131">
        <f t="shared" ref="CH459" si="8163">Z459/Z467</f>
        <v>4.4540321045618933E-2</v>
      </c>
      <c r="CI459" s="129">
        <f t="shared" ref="CI459" si="8164">AA459/AA467</f>
        <v>6.2724209153168828E-2</v>
      </c>
      <c r="CJ459" s="135">
        <f t="shared" ref="CJ459" si="8165">AB459/AB467</f>
        <v>5.895752378400107E-2</v>
      </c>
      <c r="CK459" s="136">
        <f t="shared" ref="CK459" si="8166">AC459/AC467</f>
        <v>6.258811944707611E-2</v>
      </c>
    </row>
    <row r="460" spans="1:89" x14ac:dyDescent="0.15">
      <c r="A460" s="137" t="s">
        <v>33</v>
      </c>
      <c r="B460" s="206">
        <v>655</v>
      </c>
      <c r="C460" s="190">
        <v>855</v>
      </c>
      <c r="D460" s="191">
        <v>183</v>
      </c>
      <c r="E460" s="192">
        <v>420</v>
      </c>
      <c r="F460" s="189">
        <v>433</v>
      </c>
      <c r="G460" s="193">
        <v>914</v>
      </c>
      <c r="H460" s="191">
        <v>801</v>
      </c>
      <c r="I460" s="192">
        <v>1081</v>
      </c>
      <c r="J460" s="189">
        <v>224</v>
      </c>
      <c r="K460" s="190">
        <v>74</v>
      </c>
      <c r="L460" s="191">
        <v>564</v>
      </c>
      <c r="M460" s="189">
        <v>287</v>
      </c>
      <c r="N460" s="194">
        <v>1153</v>
      </c>
      <c r="O460" s="207">
        <v>926</v>
      </c>
      <c r="P460" s="189">
        <v>289</v>
      </c>
      <c r="Q460" s="190">
        <v>521</v>
      </c>
      <c r="R460" s="191">
        <v>447</v>
      </c>
      <c r="S460" s="192">
        <v>652</v>
      </c>
      <c r="T460" s="189">
        <v>89</v>
      </c>
      <c r="U460" s="193">
        <v>73</v>
      </c>
      <c r="V460" s="191">
        <v>846</v>
      </c>
      <c r="W460" s="208">
        <v>430</v>
      </c>
      <c r="X460" s="189">
        <v>244</v>
      </c>
      <c r="Y460" s="193">
        <v>256</v>
      </c>
      <c r="Z460" s="191">
        <v>583</v>
      </c>
      <c r="AA460" s="189">
        <v>1017</v>
      </c>
      <c r="AB460" s="172">
        <f t="shared" si="7729"/>
        <v>6511</v>
      </c>
      <c r="AC460" s="173">
        <f t="shared" si="7730"/>
        <v>7506</v>
      </c>
      <c r="BI460" s="137" t="s">
        <v>33</v>
      </c>
      <c r="BJ460" s="129">
        <f>B460/B467</f>
        <v>5.0470026198181535E-2</v>
      </c>
      <c r="BK460" s="130">
        <f t="shared" ref="BK460" si="8167">C460/C467</f>
        <v>6.0780550223928344E-2</v>
      </c>
      <c r="BL460" s="131">
        <f t="shared" ref="BL460" si="8168">D460/D467</f>
        <v>3.818864774624374E-2</v>
      </c>
      <c r="BM460" s="132">
        <f t="shared" ref="BM460" si="8169">E460/E467</f>
        <v>6.8751023080700607E-2</v>
      </c>
      <c r="BN460" s="129">
        <f t="shared" ref="BN460" si="8170">F460/F467</f>
        <v>2.9278517817296641E-2</v>
      </c>
      <c r="BO460" s="130">
        <f t="shared" ref="BO460" si="8171">G460/G467</f>
        <v>7.8166424356452574E-2</v>
      </c>
      <c r="BP460" s="131">
        <f t="shared" ref="BP460" si="8172">H460/H467</f>
        <v>4.8378329407501357E-2</v>
      </c>
      <c r="BQ460" s="132">
        <f t="shared" ref="BQ460" si="8173">I460/I467</f>
        <v>6.32792834982146E-2</v>
      </c>
      <c r="BR460" s="129">
        <f t="shared" ref="BR460" si="8174">J460/J467</f>
        <v>7.039597737272156E-2</v>
      </c>
      <c r="BS460" s="130">
        <f t="shared" ref="BS460" si="8175">K460/K467</f>
        <v>2.4041585445094216E-2</v>
      </c>
      <c r="BT460" s="131">
        <f t="shared" ref="BT460" si="8176">L460/L467</f>
        <v>5.8270482487860313E-2</v>
      </c>
      <c r="BU460" s="129">
        <f t="shared" ref="BU460" si="8177">M460/M467</f>
        <v>3.0131233595800524E-2</v>
      </c>
      <c r="BV460" s="133">
        <f t="shared" ref="BV460" si="8178">N460/N467</f>
        <v>6.7226400792956678E-2</v>
      </c>
      <c r="BW460" s="134">
        <f t="shared" ref="BW460" si="8179">O460/O467</f>
        <v>5.3796549119851274E-2</v>
      </c>
      <c r="BX460" s="129">
        <f t="shared" ref="BX460" si="8180">P460/P467</f>
        <v>3.3992001881910136E-2</v>
      </c>
      <c r="BY460" s="130">
        <f t="shared" ref="BY460" si="8181">Q460/Q467</f>
        <v>6.2778648029883116E-2</v>
      </c>
      <c r="BZ460" s="131">
        <f t="shared" ref="BZ460" si="8182">R460/R467</f>
        <v>4.1916729182295574E-2</v>
      </c>
      <c r="CA460" s="132">
        <f t="shared" ref="CA460" si="8183">S460/S467</f>
        <v>6.1836115326251898E-2</v>
      </c>
      <c r="CB460" s="129">
        <f t="shared" ref="CB460" si="8184">T460/T467</f>
        <v>3.2865583456425408E-2</v>
      </c>
      <c r="CC460" s="130">
        <f t="shared" ref="CC460" si="8185">U460/U467</f>
        <v>2.8294573643410852E-2</v>
      </c>
      <c r="CD460" s="131">
        <f t="shared" ref="CD460" si="8186">V460/V467</f>
        <v>8.3978558665872546E-2</v>
      </c>
      <c r="CE460" s="132">
        <f t="shared" ref="CE460" si="8187">W460/W467</f>
        <v>4.1282642089093699E-2</v>
      </c>
      <c r="CF460" s="129">
        <f t="shared" ref="CF460" si="8188">X460/X467</f>
        <v>3.2546351874082967E-2</v>
      </c>
      <c r="CG460" s="130">
        <f t="shared" ref="CG460" si="8189">Y460/Y467</f>
        <v>5.0733254062623863E-2</v>
      </c>
      <c r="CH460" s="131">
        <f t="shared" ref="CH460" si="8190">Z460/Z467</f>
        <v>3.6990038703127975E-2</v>
      </c>
      <c r="CI460" s="129">
        <f t="shared" ref="CI460" si="8191">AA460/AA467</f>
        <v>5.5277747581258835E-2</v>
      </c>
      <c r="CJ460" s="135">
        <f t="shared" ref="CJ460" si="8192">AB460/AB467</f>
        <v>4.8468742090609973E-2</v>
      </c>
      <c r="CK460" s="136">
        <f t="shared" ref="CK460" si="8193">AC460/AC467</f>
        <v>5.5993614370649973E-2</v>
      </c>
    </row>
    <row r="461" spans="1:89" x14ac:dyDescent="0.15">
      <c r="A461" s="146" t="s">
        <v>34</v>
      </c>
      <c r="B461" s="203">
        <v>271</v>
      </c>
      <c r="C461" s="197">
        <v>462</v>
      </c>
      <c r="D461" s="198">
        <v>74</v>
      </c>
      <c r="E461" s="199">
        <v>245</v>
      </c>
      <c r="F461" s="196">
        <v>247</v>
      </c>
      <c r="G461" s="200">
        <v>580</v>
      </c>
      <c r="H461" s="198">
        <v>429</v>
      </c>
      <c r="I461" s="199">
        <v>641</v>
      </c>
      <c r="J461" s="196">
        <v>60</v>
      </c>
      <c r="K461" s="197">
        <v>40</v>
      </c>
      <c r="L461" s="198">
        <v>400</v>
      </c>
      <c r="M461" s="196">
        <v>210</v>
      </c>
      <c r="N461" s="201">
        <v>519</v>
      </c>
      <c r="O461" s="204">
        <v>632</v>
      </c>
      <c r="P461" s="196">
        <v>255</v>
      </c>
      <c r="Q461" s="197">
        <v>373</v>
      </c>
      <c r="R461" s="198">
        <v>322</v>
      </c>
      <c r="S461" s="199">
        <v>412</v>
      </c>
      <c r="T461" s="196">
        <v>54</v>
      </c>
      <c r="U461" s="200">
        <v>57</v>
      </c>
      <c r="V461" s="198">
        <v>620</v>
      </c>
      <c r="W461" s="205">
        <v>286</v>
      </c>
      <c r="X461" s="196">
        <v>140</v>
      </c>
      <c r="Y461" s="200">
        <v>233</v>
      </c>
      <c r="Z461" s="198">
        <v>421</v>
      </c>
      <c r="AA461" s="196">
        <v>481</v>
      </c>
      <c r="AB461" s="172">
        <f t="shared" si="7729"/>
        <v>3812</v>
      </c>
      <c r="AC461" s="173">
        <f t="shared" si="7730"/>
        <v>4652</v>
      </c>
      <c r="BI461" s="146" t="s">
        <v>34</v>
      </c>
      <c r="BJ461" s="129">
        <f>B461/B467</f>
        <v>2.0881491755278161E-2</v>
      </c>
      <c r="BK461" s="130">
        <f t="shared" ref="BK461" si="8194">C461/C467</f>
        <v>3.2842823629771804E-2</v>
      </c>
      <c r="BL461" s="131">
        <f t="shared" ref="BL461" si="8195">D461/D467</f>
        <v>1.5442404006677797E-2</v>
      </c>
      <c r="BM461" s="132">
        <f t="shared" ref="BM461" si="8196">E461/E467</f>
        <v>4.0104763463742019E-2</v>
      </c>
      <c r="BN461" s="129">
        <f t="shared" ref="BN461" si="8197">F461/F467</f>
        <v>1.6701602542430184E-2</v>
      </c>
      <c r="BO461" s="130">
        <f t="shared" ref="BO461" si="8198">G461/G467</f>
        <v>4.9602326178055246E-2</v>
      </c>
      <c r="BP461" s="131">
        <f t="shared" ref="BP461" si="8199">H461/H467</f>
        <v>2.5910491030983872E-2</v>
      </c>
      <c r="BQ461" s="132">
        <f t="shared" ref="BQ461" si="8200">I461/I467</f>
        <v>3.7522683369431598E-2</v>
      </c>
      <c r="BR461" s="129">
        <f t="shared" ref="BR461" si="8201">J461/J467</f>
        <v>1.8856065367693273E-2</v>
      </c>
      <c r="BS461" s="130">
        <f t="shared" ref="BS461" si="8202">K461/K467</f>
        <v>1.2995451591942819E-2</v>
      </c>
      <c r="BT461" s="131">
        <f t="shared" ref="BT461" si="8203">L461/L467</f>
        <v>4.132658332472363E-2</v>
      </c>
      <c r="BU461" s="129">
        <f t="shared" ref="BU461" si="8204">M461/M467</f>
        <v>2.2047244094488189E-2</v>
      </c>
      <c r="BV461" s="133">
        <f t="shared" ref="BV461" si="8205">N461/N467</f>
        <v>3.0260626202553789E-2</v>
      </c>
      <c r="BW461" s="134">
        <f t="shared" ref="BW461" si="8206">O461/O467</f>
        <v>3.6716435252425496E-2</v>
      </c>
      <c r="BX461" s="129">
        <f t="shared" ref="BX461" si="8207">P461/P467</f>
        <v>2.9992942836979536E-2</v>
      </c>
      <c r="BY461" s="130">
        <f t="shared" ref="BY461" si="8208">Q461/Q467</f>
        <v>4.494517411736354E-2</v>
      </c>
      <c r="BZ461" s="131">
        <f t="shared" ref="BZ461" si="8209">R461/R467</f>
        <v>3.0195048762190549E-2</v>
      </c>
      <c r="CA461" s="132">
        <f t="shared" ref="CA461" si="8210">S461/S467</f>
        <v>3.9074355083459786E-2</v>
      </c>
      <c r="CB461" s="129">
        <f t="shared" ref="CB461" si="8211">T461/T467</f>
        <v>1.9940915805022157E-2</v>
      </c>
      <c r="CC461" s="130">
        <f t="shared" ref="CC461" si="8212">U461/U467</f>
        <v>2.2093023255813953E-2</v>
      </c>
      <c r="CD461" s="131">
        <f t="shared" ref="CD461" si="8213">V461/V467</f>
        <v>6.1544570180663095E-2</v>
      </c>
      <c r="CE461" s="132">
        <f t="shared" ref="CE461" si="8214">W461/W467</f>
        <v>2.7457757296466975E-2</v>
      </c>
      <c r="CF461" s="129">
        <f t="shared" ref="CF461" si="8215">X461/X467</f>
        <v>1.8674136321195144E-2</v>
      </c>
      <c r="CG461" s="130">
        <f t="shared" ref="CG461" si="8216">Y461/Y467</f>
        <v>4.6175188267935E-2</v>
      </c>
      <c r="CH461" s="131">
        <f t="shared" ref="CH461" si="8217">Z461/Z467</f>
        <v>2.6711503077215912E-2</v>
      </c>
      <c r="CI461" s="129">
        <f t="shared" ref="CI461" si="8218">AA461/AA467</f>
        <v>2.6144146102837267E-2</v>
      </c>
      <c r="CJ461" s="135">
        <f t="shared" ref="CJ461" si="8219">AB461/AB467</f>
        <v>2.8377030386945969E-2</v>
      </c>
      <c r="CK461" s="136">
        <f t="shared" ref="CK461" si="8220">AC461/AC467</f>
        <v>3.4703209972323963E-2</v>
      </c>
    </row>
    <row r="462" spans="1:89" x14ac:dyDescent="0.15">
      <c r="A462" s="137" t="s">
        <v>35</v>
      </c>
      <c r="B462" s="206">
        <v>0</v>
      </c>
      <c r="C462" s="190">
        <v>241</v>
      </c>
      <c r="D462" s="191">
        <v>3</v>
      </c>
      <c r="E462" s="192">
        <v>156</v>
      </c>
      <c r="F462" s="189">
        <v>8</v>
      </c>
      <c r="G462" s="193">
        <v>366</v>
      </c>
      <c r="H462" s="191">
        <v>56</v>
      </c>
      <c r="I462" s="192">
        <v>336</v>
      </c>
      <c r="J462" s="189">
        <v>8</v>
      </c>
      <c r="K462" s="190">
        <v>30</v>
      </c>
      <c r="L462" s="191">
        <v>310</v>
      </c>
      <c r="M462" s="189">
        <v>50</v>
      </c>
      <c r="N462" s="194">
        <v>148</v>
      </c>
      <c r="O462" s="207">
        <v>105</v>
      </c>
      <c r="P462" s="189">
        <v>39</v>
      </c>
      <c r="Q462" s="190">
        <v>60</v>
      </c>
      <c r="R462" s="191">
        <v>54</v>
      </c>
      <c r="S462" s="192">
        <v>46</v>
      </c>
      <c r="T462" s="189">
        <v>4</v>
      </c>
      <c r="U462" s="193">
        <v>13</v>
      </c>
      <c r="V462" s="191">
        <v>79</v>
      </c>
      <c r="W462" s="208">
        <v>16</v>
      </c>
      <c r="X462" s="189">
        <v>14</v>
      </c>
      <c r="Y462" s="193">
        <v>27</v>
      </c>
      <c r="Z462" s="191">
        <v>36</v>
      </c>
      <c r="AA462" s="189">
        <v>74</v>
      </c>
      <c r="AB462" s="172">
        <f t="shared" si="7729"/>
        <v>759</v>
      </c>
      <c r="AC462" s="173">
        <f t="shared" si="7730"/>
        <v>1520</v>
      </c>
      <c r="BI462" s="137" t="s">
        <v>35</v>
      </c>
      <c r="BJ462" s="129">
        <f>B462/B467</f>
        <v>0</v>
      </c>
      <c r="BK462" s="130">
        <f t="shared" ref="BK462" si="8221">C462/C467</f>
        <v>1.7132295443235943E-2</v>
      </c>
      <c r="BL462" s="131">
        <f t="shared" ref="BL462" si="8222">D462/D467</f>
        <v>6.2604340567612687E-4</v>
      </c>
      <c r="BM462" s="132">
        <f t="shared" ref="BM462" si="8223">E462/E467</f>
        <v>2.5536094287117367E-2</v>
      </c>
      <c r="BN462" s="129">
        <f t="shared" ref="BN462" si="8224">F462/F467</f>
        <v>5.4094259246737441E-4</v>
      </c>
      <c r="BO462" s="130">
        <f t="shared" ref="BO462" si="8225">G462/G467</f>
        <v>3.130077824339348E-2</v>
      </c>
      <c r="BP462" s="131">
        <f t="shared" ref="BP462" si="8226">H462/H467</f>
        <v>3.3822552394757502E-3</v>
      </c>
      <c r="BQ462" s="132">
        <f t="shared" ref="BQ462" si="8227">I462/I467</f>
        <v>1.9668676461979746E-2</v>
      </c>
      <c r="BR462" s="129">
        <f t="shared" ref="BR462" si="8228">J462/J467</f>
        <v>2.51414204902577E-3</v>
      </c>
      <c r="BS462" s="130">
        <f t="shared" ref="BS462" si="8229">K462/K467</f>
        <v>9.7465886939571145E-3</v>
      </c>
      <c r="BT462" s="131">
        <f t="shared" ref="BT462" si="8230">L462/L467</f>
        <v>3.2028102076660812E-2</v>
      </c>
      <c r="BU462" s="129">
        <f t="shared" ref="BU462" si="8231">M462/M467</f>
        <v>5.2493438320209973E-3</v>
      </c>
      <c r="BV462" s="133">
        <f t="shared" ref="BV462" si="8232">N462/N467</f>
        <v>8.6292344469710222E-3</v>
      </c>
      <c r="BW462" s="134">
        <f t="shared" ref="BW462" si="8233">O462/O467</f>
        <v>6.1000406669377795E-3</v>
      </c>
      <c r="BX462" s="129">
        <f t="shared" ref="BX462" si="8234">P462/P467</f>
        <v>4.5871559633027525E-3</v>
      </c>
      <c r="BY462" s="130">
        <f t="shared" ref="BY462" si="8235">Q462/Q467</f>
        <v>7.2297867212917219E-3</v>
      </c>
      <c r="BZ462" s="131">
        <f t="shared" ref="BZ462" si="8236">R462/R467</f>
        <v>5.063765941485371E-3</v>
      </c>
      <c r="CA462" s="132">
        <f t="shared" ref="CA462" si="8237">S462/S467</f>
        <v>4.3626707132018213E-3</v>
      </c>
      <c r="CB462" s="129">
        <f t="shared" ref="CB462" si="8238">T462/T467</f>
        <v>1.4771048744460858E-3</v>
      </c>
      <c r="CC462" s="130">
        <f t="shared" ref="CC462" si="8239">U462/U467</f>
        <v>5.0387596899224806E-3</v>
      </c>
      <c r="CD462" s="131">
        <f t="shared" ref="CD462" si="8240">V462/V467</f>
        <v>7.8419694262457807E-3</v>
      </c>
      <c r="CE462" s="132">
        <f t="shared" ref="CE462" si="8241">W462/W467</f>
        <v>1.5360983102918587E-3</v>
      </c>
      <c r="CF462" s="129">
        <f t="shared" ref="CF462" si="8242">X462/X467</f>
        <v>1.8674136321195146E-3</v>
      </c>
      <c r="CG462" s="130">
        <f t="shared" ref="CG462" si="8243">Y462/Y467</f>
        <v>5.3507728894173602E-3</v>
      </c>
      <c r="CH462" s="131">
        <f t="shared" ref="CH462" si="8244">Z462/Z467</f>
        <v>2.284119027980458E-3</v>
      </c>
      <c r="CI462" s="129">
        <f t="shared" ref="CI462" si="8245">AA462/AA467</f>
        <v>4.022176323513425E-3</v>
      </c>
      <c r="CJ462" s="135">
        <f t="shared" ref="CJ462" si="8246">AB462/AB467</f>
        <v>5.6500960293001026E-3</v>
      </c>
      <c r="CK462" s="136">
        <f t="shared" ref="CK462" si="8247">AC462/AC467</f>
        <v>1.1338968004714624E-2</v>
      </c>
    </row>
    <row r="463" spans="1:89" x14ac:dyDescent="0.15">
      <c r="A463" s="146" t="s">
        <v>36</v>
      </c>
      <c r="B463" s="203">
        <v>0</v>
      </c>
      <c r="C463" s="197">
        <v>33</v>
      </c>
      <c r="D463" s="198">
        <v>0</v>
      </c>
      <c r="E463" s="199">
        <v>4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37</v>
      </c>
      <c r="BI463" s="146" t="s">
        <v>36</v>
      </c>
      <c r="BJ463" s="129">
        <f>B463/B467</f>
        <v>0</v>
      </c>
      <c r="BK463" s="130">
        <f t="shared" ref="BK463" si="8248">C463/C467</f>
        <v>2.3459159735551289E-3</v>
      </c>
      <c r="BL463" s="131">
        <f t="shared" ref="BL463" si="8249">D463/D467</f>
        <v>0</v>
      </c>
      <c r="BM463" s="132">
        <f t="shared" ref="BM463" si="8250">E463/E467</f>
        <v>6.547716483876248E-4</v>
      </c>
      <c r="BN463" s="129">
        <f t="shared" ref="BN463" si="8251">F463/F467</f>
        <v>0</v>
      </c>
      <c r="BO463" s="130">
        <f t="shared" ref="BO463" si="8252">G463/G467</f>
        <v>0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2.7601435274634281E-4</v>
      </c>
    </row>
    <row r="464" spans="1:89" x14ac:dyDescent="0.15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29"/>
        <v>0</v>
      </c>
      <c r="AC464" s="173">
        <f t="shared" si="7730"/>
        <v>0</v>
      </c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 x14ac:dyDescent="0.15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29"/>
        <v>0</v>
      </c>
      <c r="AC465" s="173">
        <f t="shared" si="7730"/>
        <v>0</v>
      </c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4" thickBot="1" x14ac:dyDescent="0.2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>
        <f t="shared" si="7729"/>
        <v>0</v>
      </c>
      <c r="AC466" s="173">
        <f t="shared" si="7730"/>
        <v>0</v>
      </c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5" thickTop="1" thickBot="1" x14ac:dyDescent="0.2">
      <c r="A467" s="269" t="s">
        <v>13</v>
      </c>
      <c r="B467" s="20">
        <f t="shared" ref="B467" si="8356">SUM(B444:B466)</f>
        <v>12978</v>
      </c>
      <c r="C467" s="21">
        <f t="shared" ref="C467" si="8357">SUM(C444:C466)</f>
        <v>14067</v>
      </c>
      <c r="D467" s="20">
        <f t="shared" ref="D467" si="8358">SUM(D444:D466)</f>
        <v>4792</v>
      </c>
      <c r="E467" s="21">
        <f t="shared" ref="E467" si="8359">SUM(E444:E466)</f>
        <v>6109</v>
      </c>
      <c r="F467" s="20">
        <f t="shared" ref="F467" si="8360">SUM(F444:F466)</f>
        <v>14789</v>
      </c>
      <c r="G467" s="21">
        <f t="shared" ref="G467" si="8361">SUM(G444:G466)</f>
        <v>11693</v>
      </c>
      <c r="H467" s="20">
        <f t="shared" ref="H467" si="8362">SUM(H444:H466)</f>
        <v>16557</v>
      </c>
      <c r="I467" s="21">
        <f t="shared" ref="I467" si="8363">SUM(I444:I466)</f>
        <v>17083</v>
      </c>
      <c r="J467" s="20">
        <f t="shared" ref="J467" si="8364">SUM(J444:J466)</f>
        <v>3182</v>
      </c>
      <c r="K467" s="21">
        <f t="shared" ref="K467" si="8365">SUM(K444:K466)</f>
        <v>3078</v>
      </c>
      <c r="L467" s="20">
        <f t="shared" ref="L467" si="8366">SUM(L444:L466)</f>
        <v>9679</v>
      </c>
      <c r="M467" s="21">
        <f t="shared" ref="M467" si="8367">SUM(M444:M466)</f>
        <v>9525</v>
      </c>
      <c r="N467" s="20">
        <f t="shared" ref="N467" si="8368">SUM(N444:N466)</f>
        <v>17151</v>
      </c>
      <c r="O467" s="21">
        <f t="shared" ref="O467" si="8369">SUM(O444:O466)</f>
        <v>17213</v>
      </c>
      <c r="P467" s="20">
        <f t="shared" ref="P467" si="8370">SUM(P444:P466)</f>
        <v>8502</v>
      </c>
      <c r="Q467" s="21">
        <f t="shared" ref="Q467" si="8371">SUM(Q444:Q466)</f>
        <v>8299</v>
      </c>
      <c r="R467" s="20">
        <f t="shared" ref="R467" si="8372">SUM(R444:R466)</f>
        <v>10664</v>
      </c>
      <c r="S467" s="21">
        <f t="shared" ref="S467" si="8373">SUM(S444:S466)</f>
        <v>10544</v>
      </c>
      <c r="T467" s="20">
        <f t="shared" ref="T467" si="8374">SUM(T444:T466)</f>
        <v>2708</v>
      </c>
      <c r="U467" s="21">
        <f t="shared" ref="U467" si="8375">SUM(U444:U466)</f>
        <v>2580</v>
      </c>
      <c r="V467" s="20">
        <f t="shared" ref="V467" si="8376">SUM(V444:V466)</f>
        <v>10074</v>
      </c>
      <c r="W467" s="21">
        <f t="shared" ref="W467" si="8377">SUM(W444:W466)</f>
        <v>10416</v>
      </c>
      <c r="X467" s="20">
        <f t="shared" ref="X467" si="8378">SUM(X444:X466)</f>
        <v>7497</v>
      </c>
      <c r="Y467" s="21">
        <f t="shared" ref="Y467" si="8379">SUM(Y444:Y466)</f>
        <v>5046</v>
      </c>
      <c r="Z467" s="20">
        <f t="shared" ref="Z467" si="8380">SUM(Z444:Z466)</f>
        <v>15761</v>
      </c>
      <c r="AA467" s="21">
        <f t="shared" ref="AA467" si="8381">SUM(AA444:AA466)</f>
        <v>18398</v>
      </c>
      <c r="AB467" s="174">
        <f t="shared" ref="AB467:AC467" si="8382">SUM(AB443:AB466)</f>
        <v>134334</v>
      </c>
      <c r="AC467" s="175">
        <f t="shared" si="8382"/>
        <v>134051</v>
      </c>
      <c r="BI467" s="269" t="s">
        <v>13</v>
      </c>
      <c r="BJ467" s="155">
        <f>SUM(BJ443:BJ466)</f>
        <v>1</v>
      </c>
      <c r="BK467" s="156">
        <f t="shared" ref="BK467:CK467" si="8383">SUM(BK443:BK466)</f>
        <v>0.99999999999999989</v>
      </c>
      <c r="BL467" s="155">
        <f t="shared" si="8383"/>
        <v>1.0000000000000002</v>
      </c>
      <c r="BM467" s="156">
        <f t="shared" si="8383"/>
        <v>1</v>
      </c>
      <c r="BN467" s="155">
        <f t="shared" si="8383"/>
        <v>1</v>
      </c>
      <c r="BO467" s="156">
        <f t="shared" si="8383"/>
        <v>1</v>
      </c>
      <c r="BP467" s="155">
        <f t="shared" si="8383"/>
        <v>1</v>
      </c>
      <c r="BQ467" s="156">
        <f t="shared" si="8383"/>
        <v>1</v>
      </c>
      <c r="BR467" s="155">
        <f t="shared" si="8383"/>
        <v>0.99999999999999989</v>
      </c>
      <c r="BS467" s="156">
        <f t="shared" si="8383"/>
        <v>1</v>
      </c>
      <c r="BT467" s="155">
        <f t="shared" si="8383"/>
        <v>0.99999999999999989</v>
      </c>
      <c r="BU467" s="156">
        <f t="shared" si="8383"/>
        <v>1</v>
      </c>
      <c r="BV467" s="155">
        <f t="shared" si="8383"/>
        <v>1</v>
      </c>
      <c r="BW467" s="156">
        <f t="shared" si="8383"/>
        <v>1</v>
      </c>
      <c r="BX467" s="155">
        <f t="shared" si="8383"/>
        <v>0.99999999999999989</v>
      </c>
      <c r="BY467" s="156">
        <f t="shared" si="8383"/>
        <v>1.0000000000000002</v>
      </c>
      <c r="BZ467" s="155">
        <f t="shared" si="8383"/>
        <v>1</v>
      </c>
      <c r="CA467" s="156">
        <f t="shared" si="8383"/>
        <v>1</v>
      </c>
      <c r="CB467" s="155">
        <f t="shared" si="8383"/>
        <v>0.99999999999999989</v>
      </c>
      <c r="CC467" s="156">
        <f t="shared" si="8383"/>
        <v>1.0000000000000002</v>
      </c>
      <c r="CD467" s="155">
        <f t="shared" si="8383"/>
        <v>1</v>
      </c>
      <c r="CE467" s="156">
        <f t="shared" si="8383"/>
        <v>1</v>
      </c>
      <c r="CF467" s="155">
        <f t="shared" si="8383"/>
        <v>1.0000000000000002</v>
      </c>
      <c r="CG467" s="156">
        <f t="shared" si="8383"/>
        <v>0.99999999999999989</v>
      </c>
      <c r="CH467" s="155">
        <f t="shared" si="8383"/>
        <v>1</v>
      </c>
      <c r="CI467" s="156">
        <f t="shared" si="8383"/>
        <v>0.99999999999999978</v>
      </c>
      <c r="CJ467" s="155">
        <f t="shared" si="8383"/>
        <v>0.99999999999999989</v>
      </c>
      <c r="CK467" s="156">
        <f t="shared" si="8383"/>
        <v>1</v>
      </c>
    </row>
    <row r="468" spans="1:89" ht="14" thickTop="1" x14ac:dyDescent="0.15">
      <c r="A468" s="187"/>
    </row>
    <row r="470" spans="1:89" x14ac:dyDescent="0.15">
      <c r="A470" s="296">
        <f>+A439+1</f>
        <v>44181</v>
      </c>
      <c r="B470" s="296"/>
      <c r="C470" s="296"/>
      <c r="D470" s="296"/>
      <c r="BI470" s="301">
        <f>+BI439+1</f>
        <v>44181</v>
      </c>
      <c r="BJ470" s="301"/>
      <c r="BK470" s="301"/>
      <c r="BL470" s="301"/>
    </row>
    <row r="471" spans="1:89" ht="14" thickBot="1" x14ac:dyDescent="0.2">
      <c r="AE471" s="272" t="s">
        <v>84</v>
      </c>
    </row>
    <row r="472" spans="1:89" ht="15" thickTop="1" thickBot="1" x14ac:dyDescent="0.2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 x14ac:dyDescent="0.2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 x14ac:dyDescent="0.15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1165</v>
      </c>
      <c r="AG474" s="186">
        <f t="shared" ref="AG474:AV475" si="8384">SUMIF($A$9:$A$32,$AE474,C$474:C$497)</f>
        <v>597</v>
      </c>
      <c r="AH474" s="127">
        <f t="shared" si="8384"/>
        <v>376</v>
      </c>
      <c r="AI474" s="180">
        <f t="shared" si="8384"/>
        <v>375</v>
      </c>
      <c r="AJ474" s="126">
        <f t="shared" si="8384"/>
        <v>1254</v>
      </c>
      <c r="AK474" s="128">
        <f t="shared" si="8384"/>
        <v>679</v>
      </c>
      <c r="AL474" s="127">
        <f t="shared" si="8384"/>
        <v>1252</v>
      </c>
      <c r="AM474" s="180">
        <f t="shared" si="8384"/>
        <v>907</v>
      </c>
      <c r="AN474" s="126">
        <f t="shared" si="8384"/>
        <v>133</v>
      </c>
      <c r="AO474" s="128">
        <f t="shared" si="8384"/>
        <v>372</v>
      </c>
      <c r="AP474" s="127">
        <f t="shared" si="8384"/>
        <v>450</v>
      </c>
      <c r="AQ474" s="126">
        <f t="shared" si="8384"/>
        <v>1055</v>
      </c>
      <c r="AR474" s="179">
        <f t="shared" si="8384"/>
        <v>1126</v>
      </c>
      <c r="AS474" s="181">
        <f t="shared" si="8384"/>
        <v>1448</v>
      </c>
      <c r="AT474" s="126">
        <f t="shared" si="8384"/>
        <v>807</v>
      </c>
      <c r="AU474" s="128">
        <f t="shared" si="8384"/>
        <v>654</v>
      </c>
      <c r="AV474" s="127">
        <f t="shared" si="8384"/>
        <v>963</v>
      </c>
      <c r="AW474" s="180">
        <f t="shared" ref="AW474:BE475" si="8385">SUMIF($A$9:$A$32,$AE474,S$474:S$497)</f>
        <v>555</v>
      </c>
      <c r="AX474" s="126">
        <f t="shared" si="8385"/>
        <v>112</v>
      </c>
      <c r="AY474" s="128">
        <f t="shared" si="8385"/>
        <v>414</v>
      </c>
      <c r="AZ474" s="127">
        <f t="shared" si="8385"/>
        <v>537</v>
      </c>
      <c r="BA474" s="180">
        <f t="shared" si="8385"/>
        <v>805</v>
      </c>
      <c r="BB474" s="126">
        <f t="shared" si="8385"/>
        <v>673</v>
      </c>
      <c r="BC474" s="128">
        <f t="shared" si="8385"/>
        <v>563</v>
      </c>
      <c r="BD474" s="184">
        <f t="shared" si="8385"/>
        <v>1318</v>
      </c>
      <c r="BE474" s="185">
        <f t="shared" si="8385"/>
        <v>1165</v>
      </c>
      <c r="BF474" s="170">
        <f>AF474+AH474+AJ474+AL474+AN474+AP474+AR474+AT474+AV474+AX474+AZ474+BB474+BD474</f>
        <v>10166</v>
      </c>
      <c r="BG474" s="171">
        <f>AG474+AI474+AK474+AM474+AO474+AQ474+AS474+AU474+AW474+AY474+BA474+BC474+BE474</f>
        <v>9589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 x14ac:dyDescent="0.15">
      <c r="A475" s="137" t="s">
        <v>17</v>
      </c>
      <c r="B475" s="189">
        <v>135</v>
      </c>
      <c r="C475" s="190">
        <v>0</v>
      </c>
      <c r="D475" s="191">
        <v>58</v>
      </c>
      <c r="E475" s="192">
        <v>2</v>
      </c>
      <c r="F475" s="189">
        <v>276</v>
      </c>
      <c r="G475" s="193">
        <v>2</v>
      </c>
      <c r="H475" s="191">
        <v>162</v>
      </c>
      <c r="I475" s="192">
        <v>17</v>
      </c>
      <c r="J475" s="189">
        <v>8</v>
      </c>
      <c r="K475" s="193">
        <v>9</v>
      </c>
      <c r="L475" s="191">
        <v>3</v>
      </c>
      <c r="M475" s="189">
        <v>41</v>
      </c>
      <c r="N475" s="194">
        <v>61</v>
      </c>
      <c r="O475" s="195">
        <v>64</v>
      </c>
      <c r="P475" s="189">
        <v>24</v>
      </c>
      <c r="Q475" s="193">
        <v>26</v>
      </c>
      <c r="R475" s="191">
        <v>14</v>
      </c>
      <c r="S475" s="192">
        <v>25</v>
      </c>
      <c r="T475" s="189">
        <v>0</v>
      </c>
      <c r="U475" s="193">
        <v>0</v>
      </c>
      <c r="V475" s="191">
        <v>5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7" si="8413">SUM(B475,D475,F475,H475,J475,L475,N475,P475,R475,T475,V475,X475,Z475)</f>
        <v>746</v>
      </c>
      <c r="AC475" s="173">
        <f t="shared" ref="AC475:AC497" si="8414">SUM(C475,E475,G475,I475,K475,M475,O475,Q475,S475,U475,W475,Y475,AA475)</f>
        <v>186</v>
      </c>
      <c r="AE475" s="277" t="str">
        <f>$AE$10</f>
        <v>08:00 - 08:59</v>
      </c>
      <c r="AF475" s="126">
        <f>SUMIF($A$9:$A$32,$AE475,B$474:B$497)</f>
        <v>1121</v>
      </c>
      <c r="AG475" s="190">
        <f t="shared" si="8384"/>
        <v>744</v>
      </c>
      <c r="AH475" s="191">
        <f t="shared" si="8384"/>
        <v>299</v>
      </c>
      <c r="AI475" s="192">
        <f t="shared" si="8384"/>
        <v>402</v>
      </c>
      <c r="AJ475" s="278">
        <f t="shared" si="8384"/>
        <v>1316</v>
      </c>
      <c r="AK475" s="193">
        <f t="shared" si="8384"/>
        <v>656</v>
      </c>
      <c r="AL475" s="191">
        <f t="shared" si="8384"/>
        <v>1243</v>
      </c>
      <c r="AM475" s="192">
        <f t="shared" si="8384"/>
        <v>1108</v>
      </c>
      <c r="AN475" s="278">
        <f t="shared" si="8384"/>
        <v>126</v>
      </c>
      <c r="AO475" s="193">
        <f t="shared" si="8384"/>
        <v>410</v>
      </c>
      <c r="AP475" s="191">
        <f t="shared" si="8384"/>
        <v>442</v>
      </c>
      <c r="AQ475" s="278">
        <f t="shared" si="8384"/>
        <v>1078</v>
      </c>
      <c r="AR475" s="194">
        <f t="shared" si="8384"/>
        <v>1042</v>
      </c>
      <c r="AS475" s="195">
        <f t="shared" si="8384"/>
        <v>1636</v>
      </c>
      <c r="AT475" s="278">
        <f t="shared" si="8384"/>
        <v>701</v>
      </c>
      <c r="AU475" s="193">
        <f t="shared" si="8384"/>
        <v>652</v>
      </c>
      <c r="AV475" s="191">
        <f t="shared" si="8384"/>
        <v>841</v>
      </c>
      <c r="AW475" s="192">
        <f t="shared" si="8385"/>
        <v>707</v>
      </c>
      <c r="AX475" s="278">
        <f t="shared" si="8385"/>
        <v>150</v>
      </c>
      <c r="AY475" s="193">
        <f t="shared" si="8385"/>
        <v>326</v>
      </c>
      <c r="AZ475" s="191">
        <f t="shared" si="8385"/>
        <v>475</v>
      </c>
      <c r="BA475" s="192">
        <f t="shared" si="8385"/>
        <v>759</v>
      </c>
      <c r="BB475" s="278">
        <f t="shared" si="8385"/>
        <v>620</v>
      </c>
      <c r="BC475" s="193">
        <f t="shared" si="8385"/>
        <v>457</v>
      </c>
      <c r="BD475" s="191">
        <f t="shared" si="8385"/>
        <v>1264</v>
      </c>
      <c r="BE475" s="278">
        <f t="shared" si="8385"/>
        <v>1120</v>
      </c>
      <c r="BF475" s="172">
        <f>SUM(AF475,AH475,AJ475,AL475,AN475,AP475,AR475,AT475,AV475,AX475,AZ475,BB475,BD475)</f>
        <v>9640</v>
      </c>
      <c r="BG475" s="173">
        <f>SUM(AG475,AI475,AK475,AM475,AO475,AQ475,AS475,AU475,AW475,AY475,BA475,BC475,BE475)</f>
        <v>10055</v>
      </c>
      <c r="BI475" s="137" t="s">
        <v>17</v>
      </c>
      <c r="BJ475" s="129">
        <f>B475/B498</f>
        <v>1.1241568823382463E-2</v>
      </c>
      <c r="BK475" s="130">
        <f t="shared" ref="BK475" si="8415">C475/C498</f>
        <v>0</v>
      </c>
      <c r="BL475" s="131">
        <f t="shared" ref="BL475" si="8416">D475/D498</f>
        <v>1.2433011789924973E-2</v>
      </c>
      <c r="BM475" s="132">
        <f t="shared" ref="BM475" si="8417">E475/E498</f>
        <v>3.569516330537212E-4</v>
      </c>
      <c r="BN475" s="129">
        <f t="shared" ref="BN475" si="8418">F475/F498</f>
        <v>1.9356196086682095E-2</v>
      </c>
      <c r="BO475" s="130">
        <f t="shared" ref="BO475" si="8419">G475/G498</f>
        <v>1.9554165037152912E-4</v>
      </c>
      <c r="BP475" s="131">
        <f t="shared" ref="BP475" si="8420">H475/H498</f>
        <v>1.0081523430207231E-2</v>
      </c>
      <c r="BQ475" s="132">
        <f t="shared" ref="BQ475" si="8421">I475/I498</f>
        <v>1.1173918759037728E-3</v>
      </c>
      <c r="BR475" s="129">
        <f t="shared" ref="BR475" si="8422">J475/J498</f>
        <v>2.5948751216347712E-3</v>
      </c>
      <c r="BS475" s="130">
        <f t="shared" ref="BS475" si="8423">K475/K498</f>
        <v>2.9431000654022237E-3</v>
      </c>
      <c r="BT475" s="131">
        <f t="shared" ref="BT475" si="8424">L475/L498</f>
        <v>3.4242666362287411E-4</v>
      </c>
      <c r="BU475" s="129">
        <f t="shared" ref="BU475" si="8425">M475/M498</f>
        <v>4.308532997057587E-3</v>
      </c>
      <c r="BV475" s="133">
        <f t="shared" ref="BV475" si="8426">N475/N498</f>
        <v>4.0094649664782437E-3</v>
      </c>
      <c r="BW475" s="134">
        <f t="shared" ref="BW475" si="8427">O475/O498</f>
        <v>3.9433148490449783E-3</v>
      </c>
      <c r="BX475" s="129">
        <f t="shared" ref="BX475" si="8428">P475/P498</f>
        <v>2.9357798165137615E-3</v>
      </c>
      <c r="BY475" s="130">
        <f t="shared" ref="BY475" si="8429">Q475/Q498</f>
        <v>3.3718065101802619E-3</v>
      </c>
      <c r="BZ475" s="131">
        <f t="shared" ref="BZ475" si="8430">R475/R498</f>
        <v>1.442109600329625E-3</v>
      </c>
      <c r="CA475" s="132">
        <f t="shared" ref="CA475" si="8431">S475/S498</f>
        <v>2.6878830233308245E-3</v>
      </c>
      <c r="CB475" s="129">
        <f t="shared" ref="CB475" si="8432">T475/T498</f>
        <v>0</v>
      </c>
      <c r="CC475" s="130">
        <f t="shared" ref="CC475" si="8433">U475/U498</f>
        <v>0</v>
      </c>
      <c r="CD475" s="131">
        <f t="shared" ref="CD475" si="8434">V475/V498</f>
        <v>5.8445353594389242E-4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5.9496275501252135E-3</v>
      </c>
      <c r="CK475" s="136">
        <f t="shared" ref="CK475" si="8441">AC475/AC498</f>
        <v>1.4955615592435352E-3</v>
      </c>
    </row>
    <row r="476" spans="1:89" ht="14" thickBot="1" x14ac:dyDescent="0.2">
      <c r="A476" s="146" t="s">
        <v>18</v>
      </c>
      <c r="B476" s="196">
        <v>656</v>
      </c>
      <c r="C476" s="197">
        <v>0</v>
      </c>
      <c r="D476" s="198">
        <v>201</v>
      </c>
      <c r="E476" s="199">
        <v>45</v>
      </c>
      <c r="F476" s="196">
        <v>1024</v>
      </c>
      <c r="G476" s="200">
        <v>111</v>
      </c>
      <c r="H476" s="198">
        <v>615</v>
      </c>
      <c r="I476" s="199">
        <v>234</v>
      </c>
      <c r="J476" s="196">
        <v>49</v>
      </c>
      <c r="K476" s="200">
        <v>89</v>
      </c>
      <c r="L476" s="198">
        <v>145</v>
      </c>
      <c r="M476" s="196">
        <v>333</v>
      </c>
      <c r="N476" s="201">
        <v>490</v>
      </c>
      <c r="O476" s="202">
        <v>628</v>
      </c>
      <c r="P476" s="196">
        <v>298</v>
      </c>
      <c r="Q476" s="200">
        <v>369</v>
      </c>
      <c r="R476" s="198">
        <v>276</v>
      </c>
      <c r="S476" s="199">
        <v>279</v>
      </c>
      <c r="T476" s="196">
        <v>26</v>
      </c>
      <c r="U476" s="200">
        <v>172</v>
      </c>
      <c r="V476" s="198">
        <v>133</v>
      </c>
      <c r="W476" s="199">
        <v>380</v>
      </c>
      <c r="X476" s="196">
        <v>330</v>
      </c>
      <c r="Y476" s="200">
        <v>209</v>
      </c>
      <c r="Z476" s="198">
        <v>550</v>
      </c>
      <c r="AA476" s="196">
        <v>441</v>
      </c>
      <c r="AB476" s="172">
        <f t="shared" si="8413"/>
        <v>4793</v>
      </c>
      <c r="AC476" s="173">
        <f t="shared" si="8414"/>
        <v>3290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5.4625697393621449E-2</v>
      </c>
      <c r="BK476" s="130">
        <f t="shared" ref="BK476" si="8442">C476/C498</f>
        <v>0</v>
      </c>
      <c r="BL476" s="131">
        <f t="shared" ref="BL476" si="8443">D476/D498</f>
        <v>4.3086816720257236E-2</v>
      </c>
      <c r="BM476" s="132">
        <f t="shared" ref="BM476" si="8444">E476/E498</f>
        <v>8.031411743708727E-3</v>
      </c>
      <c r="BN476" s="129">
        <f t="shared" ref="BN476" si="8445">F476/F498</f>
        <v>7.1814292727400239E-2</v>
      </c>
      <c r="BO476" s="130">
        <f t="shared" ref="BO476" si="8446">G476/G498</f>
        <v>1.0852561595619868E-2</v>
      </c>
      <c r="BP476" s="131">
        <f t="shared" ref="BP476" si="8447">H476/H498</f>
        <v>3.8272450059120042E-2</v>
      </c>
      <c r="BQ476" s="132">
        <f t="shared" ref="BQ476" si="8448">I476/I498</f>
        <v>1.538057052714605E-2</v>
      </c>
      <c r="BR476" s="129">
        <f t="shared" ref="BR476" si="8449">J476/J498</f>
        <v>1.5893610120012974E-2</v>
      </c>
      <c r="BS476" s="130">
        <f t="shared" ref="BS476" si="8450">K476/K498</f>
        <v>2.9103989535644213E-2</v>
      </c>
      <c r="BT476" s="131">
        <f t="shared" ref="BT476" si="8451">L476/L498</f>
        <v>1.6550622075105582E-2</v>
      </c>
      <c r="BU476" s="129">
        <f t="shared" ref="BU476" si="8452">M476/M498</f>
        <v>3.4993694829760405E-2</v>
      </c>
      <c r="BV476" s="133">
        <f t="shared" ref="BV476" si="8453">N476/N498</f>
        <v>3.2207177599579334E-2</v>
      </c>
      <c r="BW476" s="134">
        <f t="shared" ref="BW476" si="8454">O476/O498</f>
        <v>3.8693776956253853E-2</v>
      </c>
      <c r="BX476" s="129">
        <f t="shared" ref="BX476" si="8455">P476/P498</f>
        <v>3.6452599388379206E-2</v>
      </c>
      <c r="BY476" s="130">
        <f t="shared" ref="BY476" si="8456">Q476/Q498</f>
        <v>4.785371547140449E-2</v>
      </c>
      <c r="BZ476" s="131">
        <f t="shared" ref="BZ476" si="8457">R476/R498</f>
        <v>2.843016069221261E-2</v>
      </c>
      <c r="CA476" s="132">
        <f t="shared" ref="CA476" si="8458">S476/S498</f>
        <v>2.9996774540372004E-2</v>
      </c>
      <c r="CB476" s="129">
        <f t="shared" ref="CB476" si="8459">T476/T498</f>
        <v>1.0309278350515464E-2</v>
      </c>
      <c r="CC476" s="130">
        <f t="shared" ref="CC476" si="8460">U476/U498</f>
        <v>6.7398119122257058E-2</v>
      </c>
      <c r="CD476" s="131">
        <f t="shared" ref="CD476" si="8461">V476/V498</f>
        <v>1.554646405610754E-2</v>
      </c>
      <c r="CE476" s="132">
        <f t="shared" ref="CE476" si="8462">W476/W498</f>
        <v>3.7920367228819481E-2</v>
      </c>
      <c r="CF476" s="129">
        <f t="shared" ref="CF476" si="8463">X476/X498</f>
        <v>4.5038897229425411E-2</v>
      </c>
      <c r="CG476" s="130">
        <f t="shared" ref="CG476" si="8464">Y476/Y498</f>
        <v>4.4984933275936292E-2</v>
      </c>
      <c r="CH476" s="131">
        <f t="shared" ref="CH476" si="8465">Z476/Z498</f>
        <v>3.6571580557217903E-2</v>
      </c>
      <c r="CI476" s="129">
        <f t="shared" ref="CI476" si="8466">AA476/AA498</f>
        <v>2.538421688827491E-2</v>
      </c>
      <c r="CJ476" s="135">
        <f t="shared" ref="CJ476" si="8467">AB476/AB498</f>
        <v>3.8225958240951943E-2</v>
      </c>
      <c r="CK476" s="136">
        <f t="shared" ref="CK476" si="8468">AC476/AC498</f>
        <v>2.6453750160813069E-2</v>
      </c>
    </row>
    <row r="477" spans="1:89" ht="15" thickTop="1" thickBot="1" x14ac:dyDescent="0.2">
      <c r="A477" s="137" t="s">
        <v>19</v>
      </c>
      <c r="B477" s="189">
        <v>1118</v>
      </c>
      <c r="C477" s="190">
        <v>374</v>
      </c>
      <c r="D477" s="191">
        <v>373</v>
      </c>
      <c r="E477" s="192">
        <v>244</v>
      </c>
      <c r="F477" s="189">
        <v>1210</v>
      </c>
      <c r="G477" s="193">
        <v>458</v>
      </c>
      <c r="H477" s="191">
        <v>1107</v>
      </c>
      <c r="I477" s="192">
        <v>620</v>
      </c>
      <c r="J477" s="189">
        <v>96</v>
      </c>
      <c r="K477" s="193">
        <v>264</v>
      </c>
      <c r="L477" s="191">
        <v>325</v>
      </c>
      <c r="M477" s="189">
        <v>746</v>
      </c>
      <c r="N477" s="194">
        <v>1015</v>
      </c>
      <c r="O477" s="195">
        <v>1162</v>
      </c>
      <c r="P477" s="189">
        <v>566</v>
      </c>
      <c r="Q477" s="193">
        <v>576</v>
      </c>
      <c r="R477" s="191">
        <v>640</v>
      </c>
      <c r="S477" s="192">
        <v>548</v>
      </c>
      <c r="T477" s="189">
        <v>92</v>
      </c>
      <c r="U477" s="193">
        <v>330</v>
      </c>
      <c r="V477" s="191">
        <v>375</v>
      </c>
      <c r="W477" s="192">
        <v>695</v>
      </c>
      <c r="X477" s="189">
        <v>417</v>
      </c>
      <c r="Y477" s="193">
        <v>479</v>
      </c>
      <c r="Z477" s="191">
        <v>1068</v>
      </c>
      <c r="AA477" s="189">
        <v>958</v>
      </c>
      <c r="AB477" s="172">
        <f t="shared" si="8413"/>
        <v>8402</v>
      </c>
      <c r="AC477" s="173">
        <f t="shared" si="8414"/>
        <v>7454</v>
      </c>
      <c r="AE477" s="269" t="s">
        <v>13</v>
      </c>
      <c r="AF477" s="20">
        <f t="shared" ref="AF477:BG477" si="8469">SUM(AF474:AF476)</f>
        <v>2286</v>
      </c>
      <c r="AG477" s="21">
        <f t="shared" si="8469"/>
        <v>1341</v>
      </c>
      <c r="AH477" s="20">
        <f t="shared" si="8469"/>
        <v>675</v>
      </c>
      <c r="AI477" s="21">
        <f t="shared" si="8469"/>
        <v>777</v>
      </c>
      <c r="AJ477" s="20">
        <f t="shared" si="8469"/>
        <v>2570</v>
      </c>
      <c r="AK477" s="21">
        <f t="shared" si="8469"/>
        <v>1335</v>
      </c>
      <c r="AL477" s="20">
        <f t="shared" si="8469"/>
        <v>2495</v>
      </c>
      <c r="AM477" s="21">
        <f t="shared" si="8469"/>
        <v>2015</v>
      </c>
      <c r="AN477" s="20">
        <f t="shared" si="8469"/>
        <v>259</v>
      </c>
      <c r="AO477" s="21">
        <f t="shared" si="8469"/>
        <v>782</v>
      </c>
      <c r="AP477" s="20">
        <f t="shared" si="8469"/>
        <v>892</v>
      </c>
      <c r="AQ477" s="21">
        <f t="shared" si="8469"/>
        <v>2133</v>
      </c>
      <c r="AR477" s="20">
        <f t="shared" si="8469"/>
        <v>2168</v>
      </c>
      <c r="AS477" s="21">
        <f t="shared" si="8469"/>
        <v>3084</v>
      </c>
      <c r="AT477" s="20">
        <f t="shared" si="8469"/>
        <v>1508</v>
      </c>
      <c r="AU477" s="21">
        <f t="shared" si="8469"/>
        <v>1306</v>
      </c>
      <c r="AV477" s="20">
        <f t="shared" si="8469"/>
        <v>1804</v>
      </c>
      <c r="AW477" s="21">
        <f t="shared" si="8469"/>
        <v>1262</v>
      </c>
      <c r="AX477" s="20">
        <f t="shared" si="8469"/>
        <v>262</v>
      </c>
      <c r="AY477" s="21">
        <f t="shared" si="8469"/>
        <v>740</v>
      </c>
      <c r="AZ477" s="20">
        <f t="shared" si="8469"/>
        <v>1012</v>
      </c>
      <c r="BA477" s="21">
        <f t="shared" si="8469"/>
        <v>1564</v>
      </c>
      <c r="BB477" s="20">
        <f t="shared" si="8469"/>
        <v>1293</v>
      </c>
      <c r="BC477" s="21">
        <f t="shared" si="8469"/>
        <v>1020</v>
      </c>
      <c r="BD477" s="20">
        <f t="shared" si="8469"/>
        <v>2582</v>
      </c>
      <c r="BE477" s="21">
        <f t="shared" si="8469"/>
        <v>2285</v>
      </c>
      <c r="BF477" s="174">
        <f t="shared" si="8469"/>
        <v>19806</v>
      </c>
      <c r="BG477" s="175">
        <f t="shared" si="8469"/>
        <v>19644</v>
      </c>
      <c r="BI477" s="137" t="s">
        <v>19</v>
      </c>
      <c r="BJ477" s="129">
        <f>B477/B498</f>
        <v>9.3096844033641435E-2</v>
      </c>
      <c r="BK477" s="130">
        <f t="shared" ref="BK477" si="8470">C477/C498</f>
        <v>2.8958575300038716E-2</v>
      </c>
      <c r="BL477" s="131">
        <f t="shared" ref="BL477" si="8471">D477/D498</f>
        <v>7.9957127545551981E-2</v>
      </c>
      <c r="BM477" s="132">
        <f t="shared" ref="BM477" si="8472">E477/E498</f>
        <v>4.354809923255399E-2</v>
      </c>
      <c r="BN477" s="129">
        <f t="shared" ref="BN477" si="8473">F477/F498</f>
        <v>8.4858685742338166E-2</v>
      </c>
      <c r="BO477" s="130">
        <f t="shared" ref="BO477" si="8474">G477/G498</f>
        <v>4.4779037935080174E-2</v>
      </c>
      <c r="BP477" s="131">
        <f t="shared" ref="BP477" si="8475">H477/H498</f>
        <v>6.8890410106416083E-2</v>
      </c>
      <c r="BQ477" s="132">
        <f t="shared" ref="BQ477" si="8476">I477/I498</f>
        <v>4.0751939003549363E-2</v>
      </c>
      <c r="BR477" s="129">
        <f t="shared" ref="BR477" si="8477">J477/J498</f>
        <v>3.1138501459617256E-2</v>
      </c>
      <c r="BS477" s="130">
        <f t="shared" ref="BS477" si="8478">K477/K498</f>
        <v>8.6330935251798566E-2</v>
      </c>
      <c r="BT477" s="131">
        <f t="shared" ref="BT477" si="8479">L477/L498</f>
        <v>3.7096221892478028E-2</v>
      </c>
      <c r="BU477" s="129">
        <f t="shared" ref="BU477" si="8480">M477/M498</f>
        <v>7.8394283312316099E-2</v>
      </c>
      <c r="BV477" s="133">
        <f t="shared" ref="BV477" si="8481">N477/N498</f>
        <v>6.6714867884842904E-2</v>
      </c>
      <c r="BW477" s="134">
        <f t="shared" ref="BW477" si="8482">O477/O498</f>
        <v>7.1595810227972886E-2</v>
      </c>
      <c r="BX477" s="129">
        <f t="shared" ref="BX477" si="8483">P477/P498</f>
        <v>6.923547400611621E-2</v>
      </c>
      <c r="BY477" s="130">
        <f t="shared" ref="BY477" si="8484">Q477/Q498</f>
        <v>7.4698482687070425E-2</v>
      </c>
      <c r="BZ477" s="131">
        <f t="shared" ref="BZ477" si="8485">R477/R498</f>
        <v>6.5925010300782863E-2</v>
      </c>
      <c r="CA477" s="132">
        <f t="shared" ref="CA477" si="8486">S477/S498</f>
        <v>5.8918395871411677E-2</v>
      </c>
      <c r="CB477" s="129">
        <f t="shared" ref="CB477" si="8487">T477/T498</f>
        <v>3.6478984932593182E-2</v>
      </c>
      <c r="CC477" s="130">
        <f t="shared" ref="CC477" si="8488">U477/U498</f>
        <v>0.12931034482758622</v>
      </c>
      <c r="CD477" s="131">
        <f t="shared" ref="CD477" si="8489">V477/V498</f>
        <v>4.3834015195791935E-2</v>
      </c>
      <c r="CE477" s="132">
        <f t="shared" ref="CE477" si="8490">W477/W498</f>
        <v>6.9354355852709312E-2</v>
      </c>
      <c r="CF477" s="129">
        <f t="shared" ref="CF477" si="8491">X477/X498</f>
        <v>5.6912788317183022E-2</v>
      </c>
      <c r="CG477" s="130">
        <f t="shared" ref="CG477" si="8492">Y477/Y498</f>
        <v>0.10309944037882049</v>
      </c>
      <c r="CH477" s="131">
        <f t="shared" ref="CH477" si="8493">Z477/Z498</f>
        <v>7.1015360063834035E-2</v>
      </c>
      <c r="CI477" s="129">
        <f t="shared" ref="CI477" si="8494">AA477/AA498</f>
        <v>5.5143038047545043E-2</v>
      </c>
      <c r="CJ477" s="135">
        <f t="shared" ref="CJ477" si="8495">AB477/AB498</f>
        <v>6.7009075973394158E-2</v>
      </c>
      <c r="CK477" s="136">
        <f t="shared" ref="CK477" si="8496">AC477/AC498</f>
        <v>5.9935031519361893E-2</v>
      </c>
    </row>
    <row r="478" spans="1:89" ht="14" thickTop="1" x14ac:dyDescent="0.15">
      <c r="A478" s="146" t="s">
        <v>20</v>
      </c>
      <c r="B478" s="196">
        <v>1165</v>
      </c>
      <c r="C478" s="197">
        <v>597</v>
      </c>
      <c r="D478" s="198">
        <v>376</v>
      </c>
      <c r="E478" s="199">
        <v>375</v>
      </c>
      <c r="F478" s="196">
        <v>1254</v>
      </c>
      <c r="G478" s="200">
        <v>679</v>
      </c>
      <c r="H478" s="198">
        <v>1252</v>
      </c>
      <c r="I478" s="199">
        <v>907</v>
      </c>
      <c r="J478" s="196">
        <v>133</v>
      </c>
      <c r="K478" s="200">
        <v>372</v>
      </c>
      <c r="L478" s="198">
        <v>450</v>
      </c>
      <c r="M478" s="196">
        <v>1055</v>
      </c>
      <c r="N478" s="201">
        <v>1126</v>
      </c>
      <c r="O478" s="202">
        <v>1448</v>
      </c>
      <c r="P478" s="196">
        <v>807</v>
      </c>
      <c r="Q478" s="200">
        <v>654</v>
      </c>
      <c r="R478" s="198">
        <v>963</v>
      </c>
      <c r="S478" s="199">
        <v>555</v>
      </c>
      <c r="T478" s="196">
        <v>112</v>
      </c>
      <c r="U478" s="200">
        <v>414</v>
      </c>
      <c r="V478" s="198">
        <v>537</v>
      </c>
      <c r="W478" s="199">
        <v>805</v>
      </c>
      <c r="X478" s="196">
        <v>673</v>
      </c>
      <c r="Y478" s="200">
        <v>563</v>
      </c>
      <c r="Z478" s="198">
        <v>1318</v>
      </c>
      <c r="AA478" s="196">
        <v>1165</v>
      </c>
      <c r="AB478" s="172">
        <f t="shared" si="8413"/>
        <v>10166</v>
      </c>
      <c r="AC478" s="173">
        <f t="shared" si="8414"/>
        <v>9589</v>
      </c>
      <c r="BI478" s="146" t="s">
        <v>20</v>
      </c>
      <c r="BJ478" s="129">
        <f>B478/B498</f>
        <v>9.7010575401781998E-2</v>
      </c>
      <c r="BK478" s="130">
        <f t="shared" ref="BK478" si="8497">C478/C498</f>
        <v>4.6225319396051102E-2</v>
      </c>
      <c r="BL478" s="131">
        <f t="shared" ref="BL478" si="8498">D478/D498</f>
        <v>8.0600214362272243E-2</v>
      </c>
      <c r="BM478" s="132">
        <f t="shared" ref="BM478" si="8499">E478/E498</f>
        <v>6.6928431197572733E-2</v>
      </c>
      <c r="BN478" s="129">
        <f t="shared" ref="BN478" si="8500">F478/F498</f>
        <v>8.7944456132968654E-2</v>
      </c>
      <c r="BO478" s="130">
        <f t="shared" ref="BO478" si="8501">G478/G498</f>
        <v>6.6386390301134135E-2</v>
      </c>
      <c r="BP478" s="131">
        <f t="shared" ref="BP478" si="8502">H478/H498</f>
        <v>7.7913995892712681E-2</v>
      </c>
      <c r="BQ478" s="132">
        <f t="shared" ref="BQ478" si="8503">I478/I498</f>
        <v>5.9616143026160119E-2</v>
      </c>
      <c r="BR478" s="129">
        <f t="shared" ref="BR478" si="8504">J478/J498</f>
        <v>4.3139798897178075E-2</v>
      </c>
      <c r="BS478" s="130">
        <f t="shared" ref="BS478" si="8505">K478/K498</f>
        <v>0.12164813603662525</v>
      </c>
      <c r="BT478" s="131">
        <f t="shared" ref="BT478" si="8506">L478/L498</f>
        <v>5.1363999543431113E-2</v>
      </c>
      <c r="BU478" s="129">
        <f t="shared" ref="BU478" si="8507">M478/M498</f>
        <v>0.11086591004623791</v>
      </c>
      <c r="BV478" s="133">
        <f t="shared" ref="BV478" si="8508">N478/N498</f>
        <v>7.401077954515578E-2</v>
      </c>
      <c r="BW478" s="134">
        <f t="shared" ref="BW478" si="8509">O478/O498</f>
        <v>8.9217498459642636E-2</v>
      </c>
      <c r="BX478" s="129">
        <f t="shared" ref="BX478" si="8510">P478/P498</f>
        <v>9.8715596330275227E-2</v>
      </c>
      <c r="BY478" s="130">
        <f t="shared" ref="BY478" si="8511">Q478/Q498</f>
        <v>8.4813902217611203E-2</v>
      </c>
      <c r="BZ478" s="131">
        <f t="shared" ref="BZ478" si="8512">R478/R498</f>
        <v>9.9196538936959205E-2</v>
      </c>
      <c r="CA478" s="132">
        <f t="shared" ref="CA478" si="8513">S478/S498</f>
        <v>5.9671003117944307E-2</v>
      </c>
      <c r="CB478" s="129">
        <f t="shared" ref="CB478" si="8514">T478/T498</f>
        <v>4.4409199048374308E-2</v>
      </c>
      <c r="CC478" s="130">
        <f t="shared" ref="CC478" si="8515">U478/U498</f>
        <v>0.16222570532915362</v>
      </c>
      <c r="CD478" s="131">
        <f t="shared" ref="CD478" si="8516">V478/V498</f>
        <v>6.2770309760374052E-2</v>
      </c>
      <c r="CE478" s="132">
        <f t="shared" ref="CE478" si="8517">W478/W498</f>
        <v>8.0331304261051797E-2</v>
      </c>
      <c r="CF478" s="129">
        <f t="shared" ref="CF478" si="8518">X478/X498</f>
        <v>9.1852054046676679E-2</v>
      </c>
      <c r="CG478" s="130">
        <f t="shared" ref="CG478" si="8519">Y478/Y498</f>
        <v>0.12117950925527335</v>
      </c>
      <c r="CH478" s="131">
        <f t="shared" ref="CH478" si="8520">Z478/Z498</f>
        <v>8.7638805771660347E-2</v>
      </c>
      <c r="CI478" s="129">
        <f t="shared" ref="CI478" si="8521">AA478/AA498</f>
        <v>6.7058078627755716E-2</v>
      </c>
      <c r="CJ478" s="135">
        <f t="shared" ref="CJ478" si="8522">AB478/AB498</f>
        <v>8.1077632271545463E-2</v>
      </c>
      <c r="CK478" s="136">
        <f t="shared" ref="CK478" si="8523">AC478/AC498</f>
        <v>7.7101826836485268E-2</v>
      </c>
    </row>
    <row r="479" spans="1:89" ht="14" thickBot="1" x14ac:dyDescent="0.2">
      <c r="A479" s="137" t="s">
        <v>21</v>
      </c>
      <c r="B479" s="189">
        <v>1121</v>
      </c>
      <c r="C479" s="190">
        <v>744</v>
      </c>
      <c r="D479" s="191">
        <v>299</v>
      </c>
      <c r="E479" s="192">
        <v>402</v>
      </c>
      <c r="F479" s="189">
        <v>1316</v>
      </c>
      <c r="G479" s="193">
        <v>656</v>
      </c>
      <c r="H479" s="191">
        <v>1243</v>
      </c>
      <c r="I479" s="192">
        <v>1108</v>
      </c>
      <c r="J479" s="189">
        <v>126</v>
      </c>
      <c r="K479" s="193">
        <v>410</v>
      </c>
      <c r="L479" s="191">
        <v>442</v>
      </c>
      <c r="M479" s="189">
        <v>1078</v>
      </c>
      <c r="N479" s="194">
        <v>1042</v>
      </c>
      <c r="O479" s="195">
        <v>1636</v>
      </c>
      <c r="P479" s="189">
        <v>701</v>
      </c>
      <c r="Q479" s="193">
        <v>652</v>
      </c>
      <c r="R479" s="191">
        <v>841</v>
      </c>
      <c r="S479" s="192">
        <v>707</v>
      </c>
      <c r="T479" s="189">
        <v>150</v>
      </c>
      <c r="U479" s="193">
        <v>326</v>
      </c>
      <c r="V479" s="191">
        <v>475</v>
      </c>
      <c r="W479" s="192">
        <v>759</v>
      </c>
      <c r="X479" s="189">
        <v>620</v>
      </c>
      <c r="Y479" s="193">
        <v>457</v>
      </c>
      <c r="Z479" s="191">
        <v>1264</v>
      </c>
      <c r="AA479" s="189">
        <v>1120</v>
      </c>
      <c r="AB479" s="172">
        <f t="shared" si="8413"/>
        <v>9640</v>
      </c>
      <c r="AC479" s="173">
        <f t="shared" si="8414"/>
        <v>10055</v>
      </c>
      <c r="AE479" s="272" t="s">
        <v>85</v>
      </c>
      <c r="BI479" s="137" t="s">
        <v>21</v>
      </c>
      <c r="BJ479" s="129">
        <f>B479/B498</f>
        <v>9.3346656674161047E-2</v>
      </c>
      <c r="BK479" s="130">
        <f t="shared" ref="BK479" si="8524">C479/C498</f>
        <v>5.7607433217189315E-2</v>
      </c>
      <c r="BL479" s="131">
        <f t="shared" ref="BL479" si="8525">D479/D498</f>
        <v>6.4094319399785632E-2</v>
      </c>
      <c r="BM479" s="132">
        <f t="shared" ref="BM479" si="8526">E479/E498</f>
        <v>7.1747278243797966E-2</v>
      </c>
      <c r="BN479" s="129">
        <f t="shared" ref="BN479" si="8527">F479/F498</f>
        <v>9.2292587137947968E-2</v>
      </c>
      <c r="BO479" s="130">
        <f t="shared" ref="BO479" si="8528">G479/G498</f>
        <v>6.413766132186155E-2</v>
      </c>
      <c r="BP479" s="131">
        <f t="shared" ref="BP479" si="8529">H479/H498</f>
        <v>7.7353911257701163E-2</v>
      </c>
      <c r="BQ479" s="132">
        <f t="shared" ref="BQ479" si="8530">I479/I498</f>
        <v>7.2827658735375306E-2</v>
      </c>
      <c r="BR479" s="129">
        <f t="shared" ref="BR479" si="8531">J479/J498</f>
        <v>4.0869283165747651E-2</v>
      </c>
      <c r="BS479" s="130">
        <f t="shared" ref="BS479" si="8532">K479/K498</f>
        <v>0.1340745585349902</v>
      </c>
      <c r="BT479" s="131">
        <f t="shared" ref="BT479" si="8533">L479/L498</f>
        <v>5.0450861773770117E-2</v>
      </c>
      <c r="BU479" s="129">
        <f t="shared" ref="BU479" si="8534">M479/M498</f>
        <v>0.11328289197141655</v>
      </c>
      <c r="BV479" s="133">
        <f t="shared" ref="BV479" si="8535">N479/N498</f>
        <v>6.8489549099513602E-2</v>
      </c>
      <c r="BW479" s="134">
        <f t="shared" ref="BW479" si="8536">O479/O498</f>
        <v>0.10080098582871226</v>
      </c>
      <c r="BX479" s="129">
        <f t="shared" ref="BX479" si="8537">P479/P498</f>
        <v>8.5749235474006119E-2</v>
      </c>
      <c r="BY479" s="130">
        <f t="shared" ref="BY479" si="8538">Q479/Q498</f>
        <v>8.4554532486058875E-2</v>
      </c>
      <c r="BZ479" s="131">
        <f t="shared" ref="BZ479" si="8539">R479/R498</f>
        <v>8.6629583848372479E-2</v>
      </c>
      <c r="CA479" s="132">
        <f t="shared" ref="CA479" si="8540">S479/S498</f>
        <v>7.6013331899795727E-2</v>
      </c>
      <c r="CB479" s="129">
        <f t="shared" ref="CB479" si="8541">T479/T498</f>
        <v>5.9476605868358443E-2</v>
      </c>
      <c r="CC479" s="130">
        <f t="shared" ref="CC479" si="8542">U479/U498</f>
        <v>0.12774294670846395</v>
      </c>
      <c r="CD479" s="131">
        <f t="shared" ref="CD479" si="8543">V479/V498</f>
        <v>5.5523085914669784E-2</v>
      </c>
      <c r="CE479" s="132">
        <f t="shared" ref="CE479" si="8544">W479/W498</f>
        <v>7.5740944017563122E-2</v>
      </c>
      <c r="CF479" s="129">
        <f t="shared" ref="CF479" si="8545">X479/X498</f>
        <v>8.4618534188617436E-2</v>
      </c>
      <c r="CG479" s="130">
        <f t="shared" ref="CG479" si="8546">Y479/Y498</f>
        <v>9.8364184244511405E-2</v>
      </c>
      <c r="CH479" s="131">
        <f t="shared" ref="CH479" si="8547">Z479/Z498</f>
        <v>8.4048141498769866E-2</v>
      </c>
      <c r="CI479" s="129">
        <f t="shared" ref="CI479" si="8548">AA479/AA498</f>
        <v>6.4467852414666432E-2</v>
      </c>
      <c r="CJ479" s="135">
        <f t="shared" ref="CJ479" si="8549">AB479/AB498</f>
        <v>7.6882586572663614E-2</v>
      </c>
      <c r="CK479" s="136">
        <f t="shared" ref="CK479" si="8550">AC479/AC498</f>
        <v>8.0848771388138424E-2</v>
      </c>
    </row>
    <row r="480" spans="1:89" ht="15" thickTop="1" thickBot="1" x14ac:dyDescent="0.2">
      <c r="A480" s="146" t="s">
        <v>22</v>
      </c>
      <c r="B480" s="196">
        <v>1057</v>
      </c>
      <c r="C480" s="197">
        <v>881</v>
      </c>
      <c r="D480" s="198">
        <v>348</v>
      </c>
      <c r="E480" s="199">
        <v>366</v>
      </c>
      <c r="F480" s="196">
        <v>1394</v>
      </c>
      <c r="G480" s="200">
        <v>459</v>
      </c>
      <c r="H480" s="198">
        <v>1254</v>
      </c>
      <c r="I480" s="199">
        <v>982</v>
      </c>
      <c r="J480" s="196">
        <v>165</v>
      </c>
      <c r="K480" s="200">
        <v>436</v>
      </c>
      <c r="L480" s="198">
        <v>351</v>
      </c>
      <c r="M480" s="196">
        <v>1126</v>
      </c>
      <c r="N480" s="201">
        <v>1056</v>
      </c>
      <c r="O480" s="202">
        <v>1358</v>
      </c>
      <c r="P480" s="196">
        <v>574</v>
      </c>
      <c r="Q480" s="200">
        <v>571</v>
      </c>
      <c r="R480" s="198">
        <v>941</v>
      </c>
      <c r="S480" s="199">
        <v>613</v>
      </c>
      <c r="T480" s="196">
        <v>135</v>
      </c>
      <c r="U480" s="200">
        <v>213</v>
      </c>
      <c r="V480" s="198">
        <v>386</v>
      </c>
      <c r="W480" s="199">
        <v>972</v>
      </c>
      <c r="X480" s="196">
        <v>508</v>
      </c>
      <c r="Y480" s="200">
        <v>382</v>
      </c>
      <c r="Z480" s="198">
        <v>1169</v>
      </c>
      <c r="AA480" s="196">
        <v>1260</v>
      </c>
      <c r="AB480" s="172">
        <f t="shared" si="8413"/>
        <v>9338</v>
      </c>
      <c r="AC480" s="173">
        <f t="shared" si="8414"/>
        <v>9619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8.8017320343076022E-2</v>
      </c>
      <c r="BK480" s="130">
        <f t="shared" ref="BK480" si="8551">C480/C498</f>
        <v>6.8215253581107235E-2</v>
      </c>
      <c r="BL480" s="131">
        <f t="shared" ref="BL480" si="8552">D480/D498</f>
        <v>7.459807073954984E-2</v>
      </c>
      <c r="BM480" s="132">
        <f t="shared" ref="BM480" si="8553">E480/E498</f>
        <v>6.5322148848830988E-2</v>
      </c>
      <c r="BN480" s="129">
        <f t="shared" ref="BN480" si="8554">F480/F498</f>
        <v>9.7762816466792898E-2</v>
      </c>
      <c r="BO480" s="130">
        <f t="shared" ref="BO480" si="8555">G480/G498</f>
        <v>4.4876808760265938E-2</v>
      </c>
      <c r="BP480" s="131">
        <f t="shared" ref="BP480" si="8556">H480/H498</f>
        <v>7.8038459144937455E-2</v>
      </c>
      <c r="BQ480" s="132">
        <f t="shared" ref="BQ480" si="8557">I480/I498</f>
        <v>6.4545813066912053E-2</v>
      </c>
      <c r="BR480" s="129">
        <f t="shared" ref="BR480" si="8558">J480/J498</f>
        <v>5.3519299383717162E-2</v>
      </c>
      <c r="BS480" s="130">
        <f t="shared" ref="BS480" si="8559">K480/K498</f>
        <v>0.14257684761281883</v>
      </c>
      <c r="BT480" s="131">
        <f t="shared" ref="BT480" si="8560">L480/L498</f>
        <v>4.0063919643876268E-2</v>
      </c>
      <c r="BU480" s="129">
        <f t="shared" ref="BU480" si="8561">M480/M498</f>
        <v>0.11832702816309373</v>
      </c>
      <c r="BV480" s="133">
        <f t="shared" ref="BV480" si="8562">N480/N498</f>
        <v>6.9409754173787308E-2</v>
      </c>
      <c r="BW480" s="134">
        <f t="shared" ref="BW480" si="8563">O480/O498</f>
        <v>8.3672211953173134E-2</v>
      </c>
      <c r="BX480" s="129">
        <f t="shared" ref="BX480" si="8564">P480/P498</f>
        <v>7.0214067278287468E-2</v>
      </c>
      <c r="BY480" s="130">
        <f t="shared" ref="BY480" si="8565">Q480/Q498</f>
        <v>7.4050058358189605E-2</v>
      </c>
      <c r="BZ480" s="131">
        <f t="shared" ref="BZ480" si="8566">R480/R498</f>
        <v>9.6930366707869794E-2</v>
      </c>
      <c r="CA480" s="132">
        <f t="shared" ref="CA480" si="8567">S480/S498</f>
        <v>6.5906891732071815E-2</v>
      </c>
      <c r="CB480" s="129">
        <f t="shared" ref="CB480" si="8568">T480/T498</f>
        <v>5.3528945281522598E-2</v>
      </c>
      <c r="CC480" s="130">
        <f t="shared" ref="CC480" si="8569">U480/U498</f>
        <v>8.3463949843260193E-2</v>
      </c>
      <c r="CD480" s="131">
        <f t="shared" ref="CD480" si="8570">V480/V498</f>
        <v>4.5119812974868501E-2</v>
      </c>
      <c r="CE480" s="132">
        <f t="shared" ref="CE480" si="8571">W480/W498</f>
        <v>9.699630775371719E-2</v>
      </c>
      <c r="CF480" s="129">
        <f t="shared" ref="CF480" si="8572">X480/X498</f>
        <v>6.933260543196397E-2</v>
      </c>
      <c r="CG480" s="130">
        <f t="shared" ref="CG480" si="8573">Y480/Y498</f>
        <v>8.2221265604821347E-2</v>
      </c>
      <c r="CH480" s="131">
        <f t="shared" ref="CH480" si="8574">Z480/Z498</f>
        <v>7.7731232129795866E-2</v>
      </c>
      <c r="CI480" s="129">
        <f t="shared" ref="CI480" si="8575">AA480/AA498</f>
        <v>7.252633396649974E-2</v>
      </c>
      <c r="CJ480" s="135">
        <f t="shared" ref="CJ480" si="8576">AB480/AB498</f>
        <v>7.4474024213229545E-2</v>
      </c>
      <c r="CK480" s="136">
        <f t="shared" ref="CK480" si="8577">AC480/AC498</f>
        <v>7.7343046442814867E-2</v>
      </c>
    </row>
    <row r="481" spans="1:89" ht="15" thickTop="1" thickBot="1" x14ac:dyDescent="0.2">
      <c r="A481" s="137" t="s">
        <v>23</v>
      </c>
      <c r="B481" s="189">
        <v>809</v>
      </c>
      <c r="C481" s="190">
        <v>700</v>
      </c>
      <c r="D481" s="191">
        <v>278</v>
      </c>
      <c r="E481" s="192">
        <v>298</v>
      </c>
      <c r="F481" s="189">
        <v>1061</v>
      </c>
      <c r="G481" s="193">
        <v>426</v>
      </c>
      <c r="H481" s="191">
        <v>1098</v>
      </c>
      <c r="I481" s="192">
        <v>862</v>
      </c>
      <c r="J481" s="189">
        <v>177</v>
      </c>
      <c r="K481" s="193">
        <v>261</v>
      </c>
      <c r="L481" s="191">
        <v>352</v>
      </c>
      <c r="M481" s="189">
        <v>760</v>
      </c>
      <c r="N481" s="194">
        <v>796</v>
      </c>
      <c r="O481" s="195">
        <v>1306</v>
      </c>
      <c r="P481" s="189">
        <v>465</v>
      </c>
      <c r="Q481" s="193">
        <v>435</v>
      </c>
      <c r="R481" s="191">
        <v>725</v>
      </c>
      <c r="S481" s="192">
        <v>539</v>
      </c>
      <c r="T481" s="189">
        <v>119</v>
      </c>
      <c r="U481" s="193">
        <v>141</v>
      </c>
      <c r="V481" s="191">
        <v>441</v>
      </c>
      <c r="W481" s="192">
        <v>826</v>
      </c>
      <c r="X481" s="189">
        <v>455</v>
      </c>
      <c r="Y481" s="193">
        <v>310</v>
      </c>
      <c r="Z481" s="191">
        <v>1073</v>
      </c>
      <c r="AA481" s="189">
        <v>1256</v>
      </c>
      <c r="AB481" s="172">
        <f t="shared" si="8413"/>
        <v>7849</v>
      </c>
      <c r="AC481" s="173">
        <f t="shared" si="8414"/>
        <v>8120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6.7366142060121578E-2</v>
      </c>
      <c r="BK481" s="130">
        <f t="shared" ref="BK481" si="8578">C481/C498</f>
        <v>5.4200542005420058E-2</v>
      </c>
      <c r="BL481" s="131">
        <f t="shared" ref="BL481" si="8579">D481/D498</f>
        <v>5.959271168274384E-2</v>
      </c>
      <c r="BM481" s="132">
        <f t="shared" ref="BM481" si="8580">E481/E498</f>
        <v>5.3185793325004463E-2</v>
      </c>
      <c r="BN481" s="129">
        <f t="shared" ref="BN481" si="8581">F481/F498</f>
        <v>7.4409145101339502E-2</v>
      </c>
      <c r="BO481" s="130">
        <f t="shared" ref="BO481" si="8582">G481/G498</f>
        <v>4.1650371529135706E-2</v>
      </c>
      <c r="BP481" s="131">
        <f t="shared" ref="BP481" si="8583">H481/H498</f>
        <v>6.8330325471404565E-2</v>
      </c>
      <c r="BQ481" s="132">
        <f t="shared" ref="BQ481" si="8584">I481/I498</f>
        <v>5.6658341001708953E-2</v>
      </c>
      <c r="BR481" s="129">
        <f t="shared" ref="BR481" si="8585">J481/J498</f>
        <v>5.7411612066169314E-2</v>
      </c>
      <c r="BS481" s="130">
        <f t="shared" ref="BS481" si="8586">K481/K498</f>
        <v>8.5349901896664485E-2</v>
      </c>
      <c r="BT481" s="131">
        <f t="shared" ref="BT481" si="8587">L481/L498</f>
        <v>4.0178061865083894E-2</v>
      </c>
      <c r="BU481" s="129">
        <f t="shared" ref="BU481" si="8588">M481/M498</f>
        <v>7.986548970155527E-2</v>
      </c>
      <c r="BV481" s="133">
        <f t="shared" ref="BV481" si="8589">N481/N498</f>
        <v>5.2320231365847243E-2</v>
      </c>
      <c r="BW481" s="134">
        <f t="shared" ref="BW481" si="8590">O481/O498</f>
        <v>8.0468268638324097E-2</v>
      </c>
      <c r="BX481" s="129">
        <f t="shared" ref="BX481" si="8591">P481/P498</f>
        <v>5.6880733944954132E-2</v>
      </c>
      <c r="BY481" s="130">
        <f t="shared" ref="BY481" si="8592">Q481/Q498</f>
        <v>5.6412916612631307E-2</v>
      </c>
      <c r="BZ481" s="131">
        <f t="shared" ref="BZ481" si="8593">R481/R498</f>
        <v>7.4680675731355589E-2</v>
      </c>
      <c r="CA481" s="132">
        <f t="shared" ref="CA481" si="8594">S481/S498</f>
        <v>5.795075798301258E-2</v>
      </c>
      <c r="CB481" s="129">
        <f t="shared" ref="CB481" si="8595">T481/T498</f>
        <v>4.7184773988897699E-2</v>
      </c>
      <c r="CC481" s="130">
        <f t="shared" ref="CC481" si="8596">U481/U498</f>
        <v>5.5250783699059558E-2</v>
      </c>
      <c r="CD481" s="131">
        <f t="shared" ref="CD481" si="8597">V481/V498</f>
        <v>5.1548801870251314E-2</v>
      </c>
      <c r="CE481" s="132">
        <f t="shared" ref="CE481" si="8598">W481/W498</f>
        <v>8.242690350264445E-2</v>
      </c>
      <c r="CF481" s="129">
        <f t="shared" ref="CF481" si="8599">X481/X498</f>
        <v>6.2099085573904735E-2</v>
      </c>
      <c r="CG481" s="130">
        <f t="shared" ref="CG481" si="8600">Y481/Y498</f>
        <v>6.6724063710718901E-2</v>
      </c>
      <c r="CH481" s="131">
        <f t="shared" ref="CH481" si="8601">Z481/Z498</f>
        <v>7.1347828977990552E-2</v>
      </c>
      <c r="CI481" s="129">
        <f t="shared" ref="CI481" si="8602">AA481/AA498</f>
        <v>7.229609163644736E-2</v>
      </c>
      <c r="CJ481" s="135">
        <f t="shared" ref="CJ481" si="8603">AB481/AB498</f>
        <v>6.2598695229132445E-2</v>
      </c>
      <c r="CK481" s="136">
        <f t="shared" ref="CK481" si="8604">AC481/AC498</f>
        <v>6.5290106779879065E-2</v>
      </c>
    </row>
    <row r="482" spans="1:89" ht="14" thickTop="1" x14ac:dyDescent="0.15">
      <c r="A482" s="146" t="s">
        <v>24</v>
      </c>
      <c r="B482" s="203">
        <v>723</v>
      </c>
      <c r="C482" s="197">
        <v>780</v>
      </c>
      <c r="D482" s="198">
        <v>255</v>
      </c>
      <c r="E482" s="199">
        <v>329</v>
      </c>
      <c r="F482" s="196">
        <v>965</v>
      </c>
      <c r="G482" s="200">
        <v>390</v>
      </c>
      <c r="H482" s="198">
        <v>965</v>
      </c>
      <c r="I482" s="199">
        <v>914</v>
      </c>
      <c r="J482" s="196">
        <v>175</v>
      </c>
      <c r="K482" s="200">
        <v>200</v>
      </c>
      <c r="L482" s="198">
        <v>408</v>
      </c>
      <c r="M482" s="196">
        <v>690</v>
      </c>
      <c r="N482" s="201">
        <v>874</v>
      </c>
      <c r="O482" s="204">
        <v>1061</v>
      </c>
      <c r="P482" s="196">
        <v>486</v>
      </c>
      <c r="Q482" s="200">
        <v>412</v>
      </c>
      <c r="R482" s="198">
        <v>727</v>
      </c>
      <c r="S482" s="199">
        <v>561</v>
      </c>
      <c r="T482" s="196">
        <v>147</v>
      </c>
      <c r="U482" s="200">
        <v>132</v>
      </c>
      <c r="V482" s="198">
        <v>515</v>
      </c>
      <c r="W482" s="205">
        <v>842</v>
      </c>
      <c r="X482" s="196">
        <v>394</v>
      </c>
      <c r="Y482" s="200">
        <v>241</v>
      </c>
      <c r="Z482" s="198">
        <v>1013</v>
      </c>
      <c r="AA482" s="196">
        <v>1161</v>
      </c>
      <c r="AB482" s="172">
        <f t="shared" si="8413"/>
        <v>7647</v>
      </c>
      <c r="AC482" s="173">
        <f t="shared" si="8414"/>
        <v>7713</v>
      </c>
      <c r="AE482" s="275" t="str">
        <f>$AE$17</f>
        <v>17:00 - 17:59</v>
      </c>
      <c r="AF482" s="126">
        <f t="shared" ref="AF482:AU483" si="8605">SUMIF($A$9:$A$32,$AE482,B$474:B$497)</f>
        <v>755</v>
      </c>
      <c r="AG482" s="186">
        <f t="shared" si="8605"/>
        <v>1354</v>
      </c>
      <c r="AH482" s="127">
        <f t="shared" si="8605"/>
        <v>478</v>
      </c>
      <c r="AI482" s="180">
        <f t="shared" si="8605"/>
        <v>459</v>
      </c>
      <c r="AJ482" s="126">
        <f t="shared" si="8605"/>
        <v>878</v>
      </c>
      <c r="AK482" s="128">
        <f t="shared" si="8605"/>
        <v>1139</v>
      </c>
      <c r="AL482" s="127">
        <f t="shared" si="8605"/>
        <v>1199</v>
      </c>
      <c r="AM482" s="180">
        <f t="shared" si="8605"/>
        <v>1293</v>
      </c>
      <c r="AN482" s="126">
        <f t="shared" si="8605"/>
        <v>351</v>
      </c>
      <c r="AO482" s="128">
        <f t="shared" si="8605"/>
        <v>79</v>
      </c>
      <c r="AP482" s="127">
        <f t="shared" si="8605"/>
        <v>729</v>
      </c>
      <c r="AQ482" s="126">
        <f t="shared" si="8605"/>
        <v>378</v>
      </c>
      <c r="AR482" s="179">
        <f t="shared" si="8605"/>
        <v>1204</v>
      </c>
      <c r="AS482" s="181">
        <f t="shared" si="8605"/>
        <v>941</v>
      </c>
      <c r="AT482" s="126">
        <f t="shared" si="8605"/>
        <v>744</v>
      </c>
      <c r="AU482" s="128">
        <f t="shared" si="8605"/>
        <v>601</v>
      </c>
      <c r="AV482" s="127">
        <f t="shared" ref="AP482:BE483" si="8606">SUMIF($A$9:$A$32,$AE482,R$474:R$497)</f>
        <v>655</v>
      </c>
      <c r="AW482" s="180">
        <f t="shared" si="8606"/>
        <v>893</v>
      </c>
      <c r="AX482" s="126">
        <f t="shared" si="8606"/>
        <v>328</v>
      </c>
      <c r="AY482" s="128">
        <f t="shared" si="8606"/>
        <v>70</v>
      </c>
      <c r="AZ482" s="127">
        <f t="shared" si="8606"/>
        <v>977</v>
      </c>
      <c r="BA482" s="180">
        <f t="shared" si="8606"/>
        <v>594</v>
      </c>
      <c r="BB482" s="126">
        <f t="shared" si="8606"/>
        <v>786</v>
      </c>
      <c r="BC482" s="128">
        <f t="shared" si="8606"/>
        <v>303</v>
      </c>
      <c r="BD482" s="184">
        <f t="shared" si="8606"/>
        <v>736</v>
      </c>
      <c r="BE482" s="185">
        <f t="shared" si="8606"/>
        <v>1593</v>
      </c>
      <c r="BF482" s="170">
        <f>AF482+AH482+AJ482+AL482+AN482+AP482+AR482+AT482+AV482+AX482+AZ482+BB482+BD482</f>
        <v>9820</v>
      </c>
      <c r="BG482" s="171">
        <f>AG482+AI482+AK482+AM482+AO482+AQ482+AS482+AU482+AW482+AY482+BA482+BC482+BE482</f>
        <v>9697</v>
      </c>
      <c r="BI482" s="146" t="s">
        <v>24</v>
      </c>
      <c r="BJ482" s="129">
        <f>B482/B498</f>
        <v>6.0204846365226078E-2</v>
      </c>
      <c r="BK482" s="130">
        <f t="shared" ref="BK482" si="8607">C482/C498</f>
        <v>6.039488966318235E-2</v>
      </c>
      <c r="BL482" s="131">
        <f t="shared" ref="BL482" si="8608">D482/D498</f>
        <v>5.4662379421221867E-2</v>
      </c>
      <c r="BM482" s="132">
        <f t="shared" ref="BM482" si="8609">E482/E498</f>
        <v>5.8718543637337139E-2</v>
      </c>
      <c r="BN482" s="129">
        <f t="shared" ref="BN482" si="8610">F482/F498</f>
        <v>6.7676555158145732E-2</v>
      </c>
      <c r="BO482" s="130">
        <f t="shared" ref="BO482" si="8611">G482/G498</f>
        <v>3.8130621822448182E-2</v>
      </c>
      <c r="BP482" s="131">
        <f t="shared" ref="BP482" si="8612">H482/H498</f>
        <v>6.0053519198456654E-2</v>
      </c>
      <c r="BQ482" s="132">
        <f t="shared" ref="BQ482" si="8613">I482/I498</f>
        <v>6.0076245563296965E-2</v>
      </c>
      <c r="BR482" s="129">
        <f t="shared" ref="BR482" si="8614">J482/J498</f>
        <v>5.6762893285760625E-2</v>
      </c>
      <c r="BS482" s="130">
        <f t="shared" ref="BS482" si="8615">K482/K498</f>
        <v>6.540222367560497E-2</v>
      </c>
      <c r="BT482" s="131">
        <f t="shared" ref="BT482" si="8616">L482/L498</f>
        <v>4.657002625271088E-2</v>
      </c>
      <c r="BU482" s="129">
        <f t="shared" ref="BU482" si="8617">M482/M498</f>
        <v>7.2509457755359399E-2</v>
      </c>
      <c r="BV482" s="133">
        <f t="shared" ref="BV482" si="8618">N482/N498</f>
        <v>5.7447088208229261E-2</v>
      </c>
      <c r="BW482" s="134">
        <f t="shared" ref="BW482" si="8619">O482/O498</f>
        <v>6.5372766481823788E-2</v>
      </c>
      <c r="BX482" s="129">
        <f t="shared" ref="BX482" si="8620">P482/P498</f>
        <v>5.9449541284403669E-2</v>
      </c>
      <c r="BY482" s="130">
        <f t="shared" ref="BY482" si="8621">Q482/Q498</f>
        <v>5.3430164699779535E-2</v>
      </c>
      <c r="BZ482" s="131">
        <f t="shared" ref="BZ482" si="8622">R482/R498</f>
        <v>7.4886691388545534E-2</v>
      </c>
      <c r="CA482" s="132">
        <f t="shared" ref="CA482" si="8623">S482/S498</f>
        <v>6.0316095043543703E-2</v>
      </c>
      <c r="CB482" s="129">
        <f t="shared" ref="CB482" si="8624">T482/T498</f>
        <v>5.8287073750991278E-2</v>
      </c>
      <c r="CC482" s="130">
        <f t="shared" ref="CC482" si="8625">U482/U498</f>
        <v>5.1724137931034482E-2</v>
      </c>
      <c r="CD482" s="131">
        <f t="shared" ref="CD482" si="8626">V482/V498</f>
        <v>6.0198714202220921E-2</v>
      </c>
      <c r="CE482" s="132">
        <f t="shared" ref="CE482" si="8627">W482/W498</f>
        <v>8.4023550543857892E-2</v>
      </c>
      <c r="CF482" s="129">
        <f t="shared" ref="CF482" si="8628">X482/X498</f>
        <v>5.3773713661798825E-2</v>
      </c>
      <c r="CG482" s="130">
        <f t="shared" ref="CG482" si="8629">Y482/Y498</f>
        <v>5.187257856220405E-2</v>
      </c>
      <c r="CH482" s="131">
        <f t="shared" ref="CH482" si="8630">Z482/Z498</f>
        <v>6.7358202008112239E-2</v>
      </c>
      <c r="CI482" s="129">
        <f t="shared" ref="CI482" si="8631">AA482/AA498</f>
        <v>6.6827836297703336E-2</v>
      </c>
      <c r="CJ482" s="135">
        <f t="shared" ref="CJ482" si="8632">AB482/AB498</f>
        <v>6.0987670074808993E-2</v>
      </c>
      <c r="CK482" s="136">
        <f t="shared" ref="CK482" si="8633">AC482/AC498</f>
        <v>6.2017560787340796E-2</v>
      </c>
    </row>
    <row r="483" spans="1:89" x14ac:dyDescent="0.15">
      <c r="A483" s="137" t="s">
        <v>25</v>
      </c>
      <c r="B483" s="206">
        <v>679</v>
      </c>
      <c r="C483" s="190">
        <v>781</v>
      </c>
      <c r="D483" s="191">
        <v>271</v>
      </c>
      <c r="E483" s="192">
        <v>313</v>
      </c>
      <c r="F483" s="189">
        <v>879</v>
      </c>
      <c r="G483" s="193">
        <v>428</v>
      </c>
      <c r="H483" s="191">
        <v>970</v>
      </c>
      <c r="I483" s="192">
        <v>782</v>
      </c>
      <c r="J483" s="189">
        <v>147</v>
      </c>
      <c r="K483" s="190">
        <v>182</v>
      </c>
      <c r="L483" s="191">
        <v>413</v>
      </c>
      <c r="M483" s="189">
        <v>672</v>
      </c>
      <c r="N483" s="194">
        <v>756</v>
      </c>
      <c r="O483" s="207">
        <v>811</v>
      </c>
      <c r="P483" s="189">
        <v>402</v>
      </c>
      <c r="Q483" s="190">
        <v>379</v>
      </c>
      <c r="R483" s="191">
        <v>645</v>
      </c>
      <c r="S483" s="192">
        <v>513</v>
      </c>
      <c r="T483" s="198">
        <v>138</v>
      </c>
      <c r="U483" s="189">
        <v>107</v>
      </c>
      <c r="V483" s="191">
        <v>504</v>
      </c>
      <c r="W483" s="208">
        <v>655</v>
      </c>
      <c r="X483" s="189">
        <v>354</v>
      </c>
      <c r="Y483" s="193">
        <v>228</v>
      </c>
      <c r="Z483" s="191">
        <v>1060</v>
      </c>
      <c r="AA483" s="189">
        <v>1221</v>
      </c>
      <c r="AB483" s="172">
        <f t="shared" si="8413"/>
        <v>7218</v>
      </c>
      <c r="AC483" s="173">
        <f t="shared" si="8414"/>
        <v>7072</v>
      </c>
      <c r="AE483" s="277" t="str">
        <f>$AE$18</f>
        <v>18:00 - 18:59</v>
      </c>
      <c r="AF483" s="126">
        <f t="shared" si="8605"/>
        <v>695</v>
      </c>
      <c r="AG483" s="190">
        <f t="shared" si="8605"/>
        <v>1750</v>
      </c>
      <c r="AH483" s="191">
        <f t="shared" si="8605"/>
        <v>312</v>
      </c>
      <c r="AI483" s="192">
        <f t="shared" si="8605"/>
        <v>633</v>
      </c>
      <c r="AJ483" s="278">
        <f t="shared" si="8605"/>
        <v>628</v>
      </c>
      <c r="AK483" s="193">
        <f t="shared" si="8605"/>
        <v>1495</v>
      </c>
      <c r="AL483" s="191">
        <f t="shared" si="8605"/>
        <v>1130</v>
      </c>
      <c r="AM483" s="192">
        <f t="shared" si="8605"/>
        <v>1843</v>
      </c>
      <c r="AN483" s="278">
        <f t="shared" si="8605"/>
        <v>377</v>
      </c>
      <c r="AO483" s="193">
        <f t="shared" si="8605"/>
        <v>108</v>
      </c>
      <c r="AP483" s="191">
        <f t="shared" si="8606"/>
        <v>1111</v>
      </c>
      <c r="AQ483" s="278">
        <f t="shared" si="8606"/>
        <v>389</v>
      </c>
      <c r="AR483" s="194">
        <f t="shared" si="8606"/>
        <v>1648</v>
      </c>
      <c r="AS483" s="195">
        <f t="shared" si="8606"/>
        <v>1232</v>
      </c>
      <c r="AT483" s="278">
        <f t="shared" si="8606"/>
        <v>762</v>
      </c>
      <c r="AU483" s="193">
        <f t="shared" si="8606"/>
        <v>771</v>
      </c>
      <c r="AV483" s="191">
        <f t="shared" si="8606"/>
        <v>612</v>
      </c>
      <c r="AW483" s="192">
        <f t="shared" si="8606"/>
        <v>1092</v>
      </c>
      <c r="AX483" s="278">
        <f t="shared" si="8606"/>
        <v>349</v>
      </c>
      <c r="AY483" s="193">
        <f t="shared" si="8606"/>
        <v>67</v>
      </c>
      <c r="AZ483" s="191">
        <f t="shared" si="8606"/>
        <v>1201</v>
      </c>
      <c r="BA483" s="192">
        <f t="shared" si="8606"/>
        <v>682</v>
      </c>
      <c r="BB483" s="278">
        <f t="shared" si="8606"/>
        <v>796</v>
      </c>
      <c r="BC483" s="193">
        <f t="shared" si="8606"/>
        <v>335</v>
      </c>
      <c r="BD483" s="191">
        <f t="shared" si="8606"/>
        <v>1187</v>
      </c>
      <c r="BE483" s="278">
        <f t="shared" si="8606"/>
        <v>1908</v>
      </c>
      <c r="BF483" s="172">
        <f>SUM(AF483,AH483,AJ483,AL483,AN483,AP483,AR483,AT483,AV483,AX483,AZ483,BB483,BD483)</f>
        <v>10808</v>
      </c>
      <c r="BG483" s="173">
        <f>SUM(AG483,AI483,AK483,AM483,AO483,AQ483,AS483,AU483,AW483,AY483,BA483,BC483,BE483)</f>
        <v>12305</v>
      </c>
      <c r="BI483" s="137" t="s">
        <v>25</v>
      </c>
      <c r="BJ483" s="129">
        <f>B483/B498</f>
        <v>5.6540927637605126E-2</v>
      </c>
      <c r="BK483" s="130">
        <f t="shared" ref="BK483" si="8634">C483/C498</f>
        <v>6.0472319008904374E-2</v>
      </c>
      <c r="BL483" s="131">
        <f t="shared" ref="BL483" si="8635">D483/D498</f>
        <v>5.8092175777063236E-2</v>
      </c>
      <c r="BM483" s="132">
        <f t="shared" ref="BM483" si="8636">E483/E498</f>
        <v>5.5862930572907372E-2</v>
      </c>
      <c r="BN483" s="129">
        <f t="shared" ref="BN483" si="8637">F483/F498</f>
        <v>6.1645276667367979E-2</v>
      </c>
      <c r="BO483" s="130">
        <f t="shared" ref="BO483" si="8638">G483/G498</f>
        <v>4.1845913179507234E-2</v>
      </c>
      <c r="BP483" s="131">
        <f t="shared" ref="BP483" si="8639">H483/H498</f>
        <v>6.0364677329018609E-2</v>
      </c>
      <c r="BQ483" s="132">
        <f t="shared" ref="BQ483" si="8640">I483/I498</f>
        <v>5.1400026291573551E-2</v>
      </c>
      <c r="BR483" s="129">
        <f t="shared" ref="BR483" si="8641">J483/J498</f>
        <v>4.7680830360038923E-2</v>
      </c>
      <c r="BS483" s="130">
        <f t="shared" ref="BS483" si="8642">K483/K498</f>
        <v>5.9516023544800525E-2</v>
      </c>
      <c r="BT483" s="131">
        <f t="shared" ref="BT483" si="8643">L483/L498</f>
        <v>4.7140737358749005E-2</v>
      </c>
      <c r="BU483" s="129">
        <f t="shared" ref="BU483" si="8644">M483/M498</f>
        <v>7.0617906683480461E-2</v>
      </c>
      <c r="BV483" s="133">
        <f t="shared" ref="BV483" si="8645">N483/N498</f>
        <v>4.9691074010779546E-2</v>
      </c>
      <c r="BW483" s="134">
        <f t="shared" ref="BW483" si="8646">O483/O498</f>
        <v>4.9969192852741838E-2</v>
      </c>
      <c r="BX483" s="129">
        <f t="shared" ref="BX483" si="8647">P483/P498</f>
        <v>4.9174311926605506E-2</v>
      </c>
      <c r="BY483" s="130">
        <f t="shared" ref="BY483" si="8648">Q483/Q498</f>
        <v>4.9150564129166123E-2</v>
      </c>
      <c r="BZ483" s="131">
        <f t="shared" ref="BZ483" si="8649">R483/R498</f>
        <v>6.6440049443757726E-2</v>
      </c>
      <c r="CA483" s="132">
        <f t="shared" ref="CA483" si="8650">S483/S498</f>
        <v>5.515535963874852E-2</v>
      </c>
      <c r="CB483" s="129">
        <f t="shared" ref="CB483" si="8651">T483/T498</f>
        <v>5.471847739888977E-2</v>
      </c>
      <c r="CC483" s="130">
        <f t="shared" ref="CC483" si="8652">U483/U498</f>
        <v>4.1927899686520373E-2</v>
      </c>
      <c r="CD483" s="131">
        <f t="shared" ref="CD483" si="8653">V483/V498</f>
        <v>5.8912916423144362E-2</v>
      </c>
      <c r="CE483" s="132">
        <f t="shared" ref="CE483" si="8654">W483/W498</f>
        <v>6.5362738249675686E-2</v>
      </c>
      <c r="CF483" s="129">
        <f t="shared" ref="CF483" si="8655">X483/X498</f>
        <v>4.831445339156544E-2</v>
      </c>
      <c r="CG483" s="130">
        <f t="shared" ref="CG483" si="8656">Y483/Y498</f>
        <v>4.9074472664657767E-2</v>
      </c>
      <c r="CH483" s="131">
        <f t="shared" ref="CH483" si="8657">Z483/Z498</f>
        <v>7.0483409801183589E-2</v>
      </c>
      <c r="CI483" s="129">
        <f t="shared" ref="CI483" si="8658">AA483/AA498</f>
        <v>7.0281471248489033E-2</v>
      </c>
      <c r="CJ483" s="135">
        <f t="shared" ref="CJ483" si="8659">AB483/AB498</f>
        <v>5.7566235464884437E-2</v>
      </c>
      <c r="CK483" s="136">
        <f t="shared" ref="CK483" si="8660">AC483/AC498</f>
        <v>5.6863501865431619E-2</v>
      </c>
    </row>
    <row r="484" spans="1:89" ht="14" thickBot="1" x14ac:dyDescent="0.2">
      <c r="A484" s="146" t="s">
        <v>26</v>
      </c>
      <c r="B484" s="203">
        <v>593</v>
      </c>
      <c r="C484" s="197">
        <v>742</v>
      </c>
      <c r="D484" s="198">
        <v>268</v>
      </c>
      <c r="E484" s="199">
        <v>329</v>
      </c>
      <c r="F484" s="196">
        <v>712</v>
      </c>
      <c r="G484" s="200">
        <v>429</v>
      </c>
      <c r="H484" s="198">
        <v>899</v>
      </c>
      <c r="I484" s="199">
        <v>942</v>
      </c>
      <c r="J484" s="196">
        <v>182</v>
      </c>
      <c r="K484" s="197">
        <v>165</v>
      </c>
      <c r="L484" s="198">
        <v>431</v>
      </c>
      <c r="M484" s="196">
        <v>490</v>
      </c>
      <c r="N484" s="201">
        <v>839</v>
      </c>
      <c r="O484" s="204">
        <v>923</v>
      </c>
      <c r="P484" s="196">
        <v>412</v>
      </c>
      <c r="Q484" s="197">
        <v>388</v>
      </c>
      <c r="R484" s="198">
        <v>617</v>
      </c>
      <c r="S484" s="199">
        <v>543</v>
      </c>
      <c r="T484" s="196">
        <v>108</v>
      </c>
      <c r="U484" s="200">
        <v>110</v>
      </c>
      <c r="V484" s="198">
        <v>446</v>
      </c>
      <c r="W484" s="205">
        <v>534</v>
      </c>
      <c r="X484" s="196">
        <v>361</v>
      </c>
      <c r="Y484" s="200">
        <v>241</v>
      </c>
      <c r="Z484" s="198">
        <v>975</v>
      </c>
      <c r="AA484" s="196">
        <v>1094</v>
      </c>
      <c r="AB484" s="172">
        <f t="shared" si="8413"/>
        <v>6843</v>
      </c>
      <c r="AC484" s="173">
        <f t="shared" si="8414"/>
        <v>6930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4.9379631942709633E-2</v>
      </c>
      <c r="BK484" s="130">
        <f t="shared" ref="BK484" si="8661">C484/C498</f>
        <v>5.7452574525745259E-2</v>
      </c>
      <c r="BL484" s="131">
        <f t="shared" ref="BL484" si="8662">D484/D498</f>
        <v>5.7449088960342981E-2</v>
      </c>
      <c r="BM484" s="132">
        <f t="shared" ref="BM484" si="8663">E484/E498</f>
        <v>5.8718543637337139E-2</v>
      </c>
      <c r="BN484" s="129">
        <f t="shared" ref="BN484" si="8664">F484/F498</f>
        <v>4.9933375412020475E-2</v>
      </c>
      <c r="BO484" s="130">
        <f t="shared" ref="BO484" si="8665">G484/G498</f>
        <v>4.1943684004692998E-2</v>
      </c>
      <c r="BP484" s="131">
        <f t="shared" ref="BP484" si="8666">H484/H498</f>
        <v>5.5946231875038895E-2</v>
      </c>
      <c r="BQ484" s="132">
        <f t="shared" ref="BQ484" si="8667">I484/I498</f>
        <v>6.1916655711844355E-2</v>
      </c>
      <c r="BR484" s="129">
        <f t="shared" ref="BR484" si="8668">J484/J498</f>
        <v>5.9033409017191049E-2</v>
      </c>
      <c r="BS484" s="130">
        <f t="shared" ref="BS484" si="8669">K484/K498</f>
        <v>5.3956834532374098E-2</v>
      </c>
      <c r="BT484" s="131">
        <f t="shared" ref="BT484" si="8670">L484/L498</f>
        <v>4.9195297340486249E-2</v>
      </c>
      <c r="BU484" s="129">
        <f t="shared" ref="BU484" si="8671">M484/M498</f>
        <v>5.1492223623371164E-2</v>
      </c>
      <c r="BV484" s="133">
        <f t="shared" ref="BV484" si="8672">N484/N498</f>
        <v>5.5146575522545024E-2</v>
      </c>
      <c r="BW484" s="134">
        <f t="shared" ref="BW484" si="8673">O484/O498</f>
        <v>5.6869993838570547E-2</v>
      </c>
      <c r="BX484" s="129">
        <f t="shared" ref="BX484" si="8674">P484/P498</f>
        <v>5.0397553516819571E-2</v>
      </c>
      <c r="BY484" s="130">
        <f t="shared" ref="BY484" si="8675">Q484/Q498</f>
        <v>5.0317727921151599E-2</v>
      </c>
      <c r="BZ484" s="131">
        <f t="shared" ref="BZ484" si="8676">R484/R498</f>
        <v>6.355583024309848E-2</v>
      </c>
      <c r="CA484" s="132">
        <f t="shared" ref="CA484" si="8677">S484/S498</f>
        <v>5.8380819266745508E-2</v>
      </c>
      <c r="CB484" s="129">
        <f t="shared" ref="CB484" si="8678">T484/T498</f>
        <v>4.2823156225218081E-2</v>
      </c>
      <c r="CC484" s="130">
        <f t="shared" ref="CC484" si="8679">U484/U498</f>
        <v>4.3103448275862072E-2</v>
      </c>
      <c r="CD484" s="131">
        <f t="shared" ref="CD484" si="8680">V484/V498</f>
        <v>5.2133255406195206E-2</v>
      </c>
      <c r="CE484" s="132">
        <f t="shared" ref="CE484" si="8681">W484/W498</f>
        <v>5.3288095000498956E-2</v>
      </c>
      <c r="CF484" s="129">
        <f t="shared" ref="CF484" si="8682">X484/X498</f>
        <v>4.9269823938856282E-2</v>
      </c>
      <c r="CG484" s="130">
        <f t="shared" ref="CG484" si="8683">Y484/Y498</f>
        <v>5.187257856220405E-2</v>
      </c>
      <c r="CH484" s="131">
        <f t="shared" ref="CH484" si="8684">Z484/Z498</f>
        <v>6.4831438260522636E-2</v>
      </c>
      <c r="CI484" s="129">
        <f t="shared" ref="CI484" si="8685">AA484/AA498</f>
        <v>6.297127726932597E-2</v>
      </c>
      <c r="CJ484" s="135">
        <f t="shared" ref="CJ484" si="8686">AB484/AB498</f>
        <v>5.4575470945719615E-2</v>
      </c>
      <c r="CK484" s="136">
        <f t="shared" ref="CK484" si="8687">AC484/AC498</f>
        <v>5.5721729062138167E-2</v>
      </c>
    </row>
    <row r="485" spans="1:89" ht="15" thickTop="1" thickBot="1" x14ac:dyDescent="0.2">
      <c r="A485" s="137" t="s">
        <v>27</v>
      </c>
      <c r="B485" s="206">
        <v>545</v>
      </c>
      <c r="C485" s="190">
        <v>736</v>
      </c>
      <c r="D485" s="191">
        <v>229</v>
      </c>
      <c r="E485" s="192">
        <v>301</v>
      </c>
      <c r="F485" s="189">
        <v>573</v>
      </c>
      <c r="G485" s="193">
        <v>450</v>
      </c>
      <c r="H485" s="191">
        <v>823</v>
      </c>
      <c r="I485" s="192">
        <v>895</v>
      </c>
      <c r="J485" s="189">
        <v>175</v>
      </c>
      <c r="K485" s="190">
        <v>154</v>
      </c>
      <c r="L485" s="191">
        <v>531</v>
      </c>
      <c r="M485" s="189">
        <v>390</v>
      </c>
      <c r="N485" s="194">
        <v>888</v>
      </c>
      <c r="O485" s="207">
        <v>728</v>
      </c>
      <c r="P485" s="189">
        <v>489</v>
      </c>
      <c r="Q485" s="190">
        <v>306</v>
      </c>
      <c r="R485" s="191">
        <v>624</v>
      </c>
      <c r="S485" s="192">
        <v>548</v>
      </c>
      <c r="T485" s="189">
        <v>133</v>
      </c>
      <c r="U485" s="193">
        <v>118</v>
      </c>
      <c r="V485" s="191">
        <v>596</v>
      </c>
      <c r="W485" s="208">
        <v>568</v>
      </c>
      <c r="X485" s="189">
        <v>371</v>
      </c>
      <c r="Y485" s="193">
        <v>195</v>
      </c>
      <c r="Z485" s="191">
        <v>940</v>
      </c>
      <c r="AA485" s="189">
        <v>1309</v>
      </c>
      <c r="AB485" s="172">
        <f t="shared" si="8413"/>
        <v>6917</v>
      </c>
      <c r="AC485" s="173">
        <f t="shared" si="8414"/>
        <v>6698</v>
      </c>
      <c r="AE485" s="269" t="s">
        <v>13</v>
      </c>
      <c r="AF485" s="20">
        <f t="shared" ref="AF485:BG485" si="8688">SUM(AF482:AF484)</f>
        <v>1450</v>
      </c>
      <c r="AG485" s="21">
        <f t="shared" si="8688"/>
        <v>3104</v>
      </c>
      <c r="AH485" s="20">
        <f t="shared" si="8688"/>
        <v>790</v>
      </c>
      <c r="AI485" s="21">
        <f t="shared" si="8688"/>
        <v>1092</v>
      </c>
      <c r="AJ485" s="20">
        <f t="shared" si="8688"/>
        <v>1506</v>
      </c>
      <c r="AK485" s="21">
        <f t="shared" si="8688"/>
        <v>2634</v>
      </c>
      <c r="AL485" s="20">
        <f t="shared" si="8688"/>
        <v>2329</v>
      </c>
      <c r="AM485" s="21">
        <f t="shared" si="8688"/>
        <v>3136</v>
      </c>
      <c r="AN485" s="20">
        <f t="shared" si="8688"/>
        <v>728</v>
      </c>
      <c r="AO485" s="21">
        <f t="shared" si="8688"/>
        <v>187</v>
      </c>
      <c r="AP485" s="20">
        <f t="shared" si="8688"/>
        <v>1840</v>
      </c>
      <c r="AQ485" s="21">
        <f t="shared" si="8688"/>
        <v>767</v>
      </c>
      <c r="AR485" s="20">
        <f t="shared" si="8688"/>
        <v>2852</v>
      </c>
      <c r="AS485" s="21">
        <f t="shared" si="8688"/>
        <v>2173</v>
      </c>
      <c r="AT485" s="20">
        <f t="shared" si="8688"/>
        <v>1506</v>
      </c>
      <c r="AU485" s="21">
        <f t="shared" si="8688"/>
        <v>1372</v>
      </c>
      <c r="AV485" s="20">
        <f t="shared" si="8688"/>
        <v>1267</v>
      </c>
      <c r="AW485" s="21">
        <f t="shared" si="8688"/>
        <v>1985</v>
      </c>
      <c r="AX485" s="20">
        <f t="shared" si="8688"/>
        <v>677</v>
      </c>
      <c r="AY485" s="21">
        <f t="shared" si="8688"/>
        <v>137</v>
      </c>
      <c r="AZ485" s="20">
        <f t="shared" si="8688"/>
        <v>2178</v>
      </c>
      <c r="BA485" s="21">
        <f t="shared" si="8688"/>
        <v>1276</v>
      </c>
      <c r="BB485" s="20">
        <f t="shared" si="8688"/>
        <v>1582</v>
      </c>
      <c r="BC485" s="21">
        <f t="shared" si="8688"/>
        <v>638</v>
      </c>
      <c r="BD485" s="20">
        <f t="shared" si="8688"/>
        <v>1923</v>
      </c>
      <c r="BE485" s="21">
        <f t="shared" si="8688"/>
        <v>3501</v>
      </c>
      <c r="BF485" s="174">
        <f t="shared" si="8688"/>
        <v>20628</v>
      </c>
      <c r="BG485" s="175">
        <f t="shared" si="8688"/>
        <v>22002</v>
      </c>
      <c r="BI485" s="137" t="s">
        <v>27</v>
      </c>
      <c r="BJ485" s="129">
        <f>B485/B498</f>
        <v>4.5382629694395868E-2</v>
      </c>
      <c r="BK485" s="130">
        <f t="shared" ref="BK485" si="8689">C485/C498</f>
        <v>5.6987998451413086E-2</v>
      </c>
      <c r="BL485" s="131">
        <f t="shared" ref="BL485" si="8690">D485/D498</f>
        <v>4.9088960342979639E-2</v>
      </c>
      <c r="BM485" s="132">
        <f t="shared" ref="BM485" si="8691">E485/E498</f>
        <v>5.3721220774585042E-2</v>
      </c>
      <c r="BN485" s="129">
        <f t="shared" ref="BN485" si="8692">F485/F498</f>
        <v>4.0185146223437829E-2</v>
      </c>
      <c r="BO485" s="130">
        <f t="shared" ref="BO485" si="8693">G485/G498</f>
        <v>4.3996871333594055E-2</v>
      </c>
      <c r="BP485" s="131">
        <f t="shared" ref="BP485" si="8694">H485/H498</f>
        <v>5.1216628290497231E-2</v>
      </c>
      <c r="BQ485" s="132">
        <f t="shared" ref="BQ485" si="8695">I485/I498</f>
        <v>5.8827395819639805E-2</v>
      </c>
      <c r="BR485" s="129">
        <f t="shared" ref="BR485" si="8696">J485/J498</f>
        <v>5.6762893285760625E-2</v>
      </c>
      <c r="BS485" s="130">
        <f t="shared" ref="BS485" si="8697">K485/K498</f>
        <v>5.0359712230215826E-2</v>
      </c>
      <c r="BT485" s="131">
        <f t="shared" ref="BT485" si="8698">L485/L498</f>
        <v>6.0609519461248713E-2</v>
      </c>
      <c r="BU485" s="129">
        <f t="shared" ref="BU485" si="8699">M485/M498</f>
        <v>4.0983606557377046E-2</v>
      </c>
      <c r="BV485" s="133">
        <f t="shared" ref="BV485" si="8700">N485/N498</f>
        <v>5.8367293282502959E-2</v>
      </c>
      <c r="BW485" s="134">
        <f t="shared" ref="BW485" si="8701">O485/O498</f>
        <v>4.4855206407886629E-2</v>
      </c>
      <c r="BX485" s="129">
        <f t="shared" ref="BX485" si="8702">P485/P498</f>
        <v>5.981651376146789E-2</v>
      </c>
      <c r="BY485" s="130">
        <f t="shared" ref="BY485" si="8703">Q485/Q498</f>
        <v>3.9683568927506158E-2</v>
      </c>
      <c r="BZ485" s="131">
        <f t="shared" ref="BZ485" si="8704">R485/R498</f>
        <v>6.4276885043263288E-2</v>
      </c>
      <c r="CA485" s="132">
        <f t="shared" ref="CA485" si="8705">S485/S498</f>
        <v>5.8918395871411677E-2</v>
      </c>
      <c r="CB485" s="129">
        <f t="shared" ref="CB485" si="8706">T485/T498</f>
        <v>5.2735923869944488E-2</v>
      </c>
      <c r="CC485" s="130">
        <f t="shared" ref="CC485" si="8707">U485/U498</f>
        <v>4.6238244514106581E-2</v>
      </c>
      <c r="CD485" s="131">
        <f t="shared" ref="CD485" si="8708">V485/V498</f>
        <v>6.9666861484511983E-2</v>
      </c>
      <c r="CE485" s="132">
        <f t="shared" ref="CE485" si="8709">W485/W498</f>
        <v>5.6680969963077539E-2</v>
      </c>
      <c r="CF485" s="129">
        <f t="shared" ref="CF485" si="8710">X485/X498</f>
        <v>5.0634639006414628E-2</v>
      </c>
      <c r="CG485" s="130">
        <f t="shared" ref="CG485" si="8711">Y485/Y498</f>
        <v>4.1971588463194147E-2</v>
      </c>
      <c r="CH485" s="131">
        <f t="shared" ref="CH485" si="8712">Z485/Z498</f>
        <v>6.2504155861426963E-2</v>
      </c>
      <c r="CI485" s="129">
        <f t="shared" ref="CI485" si="8713">AA485/AA498</f>
        <v>7.5346802509641403E-2</v>
      </c>
      <c r="CJ485" s="135">
        <f t="shared" ref="CJ485" si="8714">AB485/AB498</f>
        <v>5.5165648477501474E-2</v>
      </c>
      <c r="CK485" s="136">
        <f t="shared" ref="CK485" si="8715">AC485/AC498</f>
        <v>5.3856297439855913E-2</v>
      </c>
    </row>
    <row r="486" spans="1:89" ht="14" thickTop="1" x14ac:dyDescent="0.15">
      <c r="A486" s="146" t="s">
        <v>28</v>
      </c>
      <c r="B486" s="203">
        <v>564</v>
      </c>
      <c r="C486" s="197">
        <v>1109</v>
      </c>
      <c r="D486" s="198">
        <v>277</v>
      </c>
      <c r="E486" s="199">
        <v>444</v>
      </c>
      <c r="F486" s="196">
        <v>612</v>
      </c>
      <c r="G486" s="200">
        <v>859</v>
      </c>
      <c r="H486" s="198">
        <v>972</v>
      </c>
      <c r="I486" s="199">
        <v>1265</v>
      </c>
      <c r="J486" s="196">
        <v>236</v>
      </c>
      <c r="K486" s="197">
        <v>106</v>
      </c>
      <c r="L486" s="198">
        <v>694</v>
      </c>
      <c r="M486" s="196">
        <v>350</v>
      </c>
      <c r="N486" s="201">
        <v>1096</v>
      </c>
      <c r="O486" s="204">
        <v>731</v>
      </c>
      <c r="P486" s="196">
        <v>564</v>
      </c>
      <c r="Q486" s="197">
        <v>418</v>
      </c>
      <c r="R486" s="198">
        <v>620</v>
      </c>
      <c r="S486" s="199">
        <v>673</v>
      </c>
      <c r="T486" s="196">
        <v>211</v>
      </c>
      <c r="U486" s="200">
        <v>89</v>
      </c>
      <c r="V486" s="198">
        <v>680</v>
      </c>
      <c r="W486" s="205">
        <v>565</v>
      </c>
      <c r="X486" s="196">
        <v>399</v>
      </c>
      <c r="Y486" s="200">
        <v>213</v>
      </c>
      <c r="Z486" s="198">
        <v>1081</v>
      </c>
      <c r="AA486" s="196">
        <v>1182</v>
      </c>
      <c r="AB486" s="172">
        <f t="shared" si="8413"/>
        <v>8006</v>
      </c>
      <c r="AC486" s="173">
        <f t="shared" si="8414"/>
        <v>8004</v>
      </c>
      <c r="BI486" s="146" t="s">
        <v>28</v>
      </c>
      <c r="BJ486" s="129">
        <f>B486/B498</f>
        <v>4.6964776417686732E-2</v>
      </c>
      <c r="BK486" s="130">
        <f t="shared" ref="BK486" si="8716">C486/C498</f>
        <v>8.5869144405729778E-2</v>
      </c>
      <c r="BL486" s="131">
        <f t="shared" ref="BL486" si="8717">D486/D498</f>
        <v>5.9378349410503753E-2</v>
      </c>
      <c r="BM486" s="132">
        <f t="shared" ref="BM486" si="8718">E486/E498</f>
        <v>7.9243262537926115E-2</v>
      </c>
      <c r="BN486" s="129">
        <f t="shared" ref="BN486" si="8719">F486/F498</f>
        <v>4.2920260887860301E-2</v>
      </c>
      <c r="BO486" s="130">
        <f t="shared" ref="BO486" si="8720">G486/G498</f>
        <v>8.398513883457176E-2</v>
      </c>
      <c r="BP486" s="131">
        <f t="shared" ref="BP486" si="8721">H486/H498</f>
        <v>6.048914058124339E-2</v>
      </c>
      <c r="BQ486" s="132">
        <f t="shared" ref="BQ486" si="8722">I486/I498</f>
        <v>8.314710135401604E-2</v>
      </c>
      <c r="BR486" s="129">
        <f t="shared" ref="BR486" si="8723">J486/J498</f>
        <v>7.6548816088225752E-2</v>
      </c>
      <c r="BS486" s="130">
        <f t="shared" ref="BS486" si="8724">K486/K498</f>
        <v>3.4663178548070633E-2</v>
      </c>
      <c r="BT486" s="131">
        <f t="shared" ref="BT486" si="8725">L486/L498</f>
        <v>7.921470151809154E-2</v>
      </c>
      <c r="BU486" s="129">
        <f t="shared" ref="BU486" si="8726">M486/M498</f>
        <v>3.6780159730979402E-2</v>
      </c>
      <c r="BV486" s="133">
        <f t="shared" ref="BV486" si="8727">N486/N498</f>
        <v>7.2038911528854999E-2</v>
      </c>
      <c r="BW486" s="134">
        <f t="shared" ref="BW486" si="8728">O486/O498</f>
        <v>4.504004929143561E-2</v>
      </c>
      <c r="BX486" s="129">
        <f t="shared" ref="BX486" si="8729">P486/P498</f>
        <v>6.8990825688073396E-2</v>
      </c>
      <c r="BY486" s="130">
        <f t="shared" ref="BY486" si="8730">Q486/Q498</f>
        <v>5.4208273894436519E-2</v>
      </c>
      <c r="BZ486" s="131">
        <f t="shared" ref="BZ486" si="8731">R486/R498</f>
        <v>6.3864853728883397E-2</v>
      </c>
      <c r="CA486" s="132">
        <f t="shared" ref="CA486" si="8732">S486/S498</f>
        <v>7.2357810988065804E-2</v>
      </c>
      <c r="CB486" s="129">
        <f t="shared" ref="CB486" si="8733">T486/T498</f>
        <v>8.3663758921490874E-2</v>
      </c>
      <c r="CC486" s="130">
        <f t="shared" ref="CC486" si="8734">U486/U498</f>
        <v>3.4874608150470221E-2</v>
      </c>
      <c r="CD486" s="131">
        <f t="shared" ref="CD486" si="8735">V486/V498</f>
        <v>7.9485680888369381E-2</v>
      </c>
      <c r="CE486" s="132">
        <f t="shared" ref="CE486" si="8736">W486/W498</f>
        <v>5.6381598642850014E-2</v>
      </c>
      <c r="CF486" s="129">
        <f t="shared" ref="CF486" si="8737">X486/X498</f>
        <v>5.4456121195578001E-2</v>
      </c>
      <c r="CG486" s="130">
        <f t="shared" ref="CG486" si="8738">Y486/Y498</f>
        <v>4.5845888936719759E-2</v>
      </c>
      <c r="CH486" s="131">
        <f t="shared" ref="CH486" si="8739">Z486/Z498</f>
        <v>7.1879779240640998E-2</v>
      </c>
      <c r="CI486" s="129">
        <f t="shared" ref="CI486" si="8740">AA486/AA498</f>
        <v>6.8036608530478326E-2</v>
      </c>
      <c r="CJ486" s="135">
        <f t="shared" ref="CJ486" si="8741">AB486/AB498</f>
        <v>6.3850828641156113E-2</v>
      </c>
      <c r="CK486" s="136">
        <f t="shared" ref="CK486" si="8742">AC486/AC498</f>
        <v>6.4357390968737938E-2</v>
      </c>
    </row>
    <row r="487" spans="1:89" x14ac:dyDescent="0.15">
      <c r="A487" s="137" t="s">
        <v>29</v>
      </c>
      <c r="B487" s="206">
        <v>642</v>
      </c>
      <c r="C487" s="190">
        <v>885</v>
      </c>
      <c r="D487" s="191">
        <v>361</v>
      </c>
      <c r="E487" s="192">
        <v>319</v>
      </c>
      <c r="F487" s="189">
        <v>703</v>
      </c>
      <c r="G487" s="193">
        <v>719</v>
      </c>
      <c r="H487" s="191">
        <v>1034</v>
      </c>
      <c r="I487" s="192">
        <v>1045</v>
      </c>
      <c r="J487" s="189">
        <v>368</v>
      </c>
      <c r="K487" s="190">
        <v>66</v>
      </c>
      <c r="L487" s="191">
        <v>875</v>
      </c>
      <c r="M487" s="189">
        <v>280</v>
      </c>
      <c r="N487" s="194">
        <v>1018</v>
      </c>
      <c r="O487" s="207">
        <v>607</v>
      </c>
      <c r="P487" s="189">
        <v>626</v>
      </c>
      <c r="Q487" s="190">
        <v>284</v>
      </c>
      <c r="R487" s="191">
        <v>528</v>
      </c>
      <c r="S487" s="192">
        <v>587</v>
      </c>
      <c r="T487" s="189">
        <v>354</v>
      </c>
      <c r="U487" s="193">
        <v>41</v>
      </c>
      <c r="V487" s="191">
        <v>607</v>
      </c>
      <c r="W487" s="208">
        <v>410</v>
      </c>
      <c r="X487" s="189">
        <v>492</v>
      </c>
      <c r="Y487" s="193">
        <v>141</v>
      </c>
      <c r="Z487" s="191">
        <v>926</v>
      </c>
      <c r="AA487" s="189">
        <v>690</v>
      </c>
      <c r="AB487" s="172">
        <f t="shared" si="8413"/>
        <v>8534</v>
      </c>
      <c r="AC487" s="173">
        <f t="shared" si="8414"/>
        <v>6074</v>
      </c>
      <c r="BI487" s="137" t="s">
        <v>29</v>
      </c>
      <c r="BJ487" s="129">
        <f>B487/B498</f>
        <v>5.3459905071196599E-2</v>
      </c>
      <c r="BK487" s="130">
        <f t="shared" ref="BK487" si="8743">C487/C498</f>
        <v>6.852497096399536E-2</v>
      </c>
      <c r="BL487" s="131">
        <f t="shared" ref="BL487" si="8744">D487/D498</f>
        <v>7.7384780278670948E-2</v>
      </c>
      <c r="BM487" s="132">
        <f t="shared" ref="BM487" si="8745">E487/E498</f>
        <v>5.6933785472068538E-2</v>
      </c>
      <c r="BN487" s="129">
        <f t="shared" ref="BN487" si="8746">F487/F498</f>
        <v>4.9302195104846062E-2</v>
      </c>
      <c r="BO487" s="130">
        <f t="shared" ref="BO487" si="8747">G487/G498</f>
        <v>7.0297223308564721E-2</v>
      </c>
      <c r="BP487" s="131">
        <f t="shared" ref="BP487" si="8748">H487/H498</f>
        <v>6.4347501400211587E-2</v>
      </c>
      <c r="BQ487" s="132">
        <f t="shared" ref="BQ487" si="8749">I487/I498</f>
        <v>6.8686735901143686E-2</v>
      </c>
      <c r="BR487" s="129">
        <f t="shared" ref="BR487" si="8750">J487/J498</f>
        <v>0.11936425559519948</v>
      </c>
      <c r="BS487" s="130">
        <f t="shared" ref="BS487" si="8751">K487/K498</f>
        <v>2.1582733812949641E-2</v>
      </c>
      <c r="BT487" s="131">
        <f t="shared" ref="BT487" si="8752">L487/L498</f>
        <v>9.9874443556671619E-2</v>
      </c>
      <c r="BU487" s="129">
        <f t="shared" ref="BU487" si="8753">M487/M498</f>
        <v>2.9424127784783524E-2</v>
      </c>
      <c r="BV487" s="133">
        <f t="shared" ref="BV487" si="8754">N487/N498</f>
        <v>6.6912054686472988E-2</v>
      </c>
      <c r="BW487" s="134">
        <f t="shared" ref="BW487" si="8755">O487/O498</f>
        <v>3.7399876771410968E-2</v>
      </c>
      <c r="BX487" s="129">
        <f t="shared" ref="BX487" si="8756">P487/P498</f>
        <v>7.6574923547400614E-2</v>
      </c>
      <c r="BY487" s="130">
        <f t="shared" ref="BY487" si="8757">Q487/Q498</f>
        <v>3.6830501880430556E-2</v>
      </c>
      <c r="BZ487" s="131">
        <f t="shared" ref="BZ487" si="8758">R487/R498</f>
        <v>5.4388133498145856E-2</v>
      </c>
      <c r="CA487" s="132">
        <f t="shared" ref="CA487" si="8759">S487/S498</f>
        <v>6.3111493387807763E-2</v>
      </c>
      <c r="CB487" s="129">
        <f t="shared" ref="CB487" si="8760">T487/T498</f>
        <v>0.14036478984932593</v>
      </c>
      <c r="CC487" s="130">
        <f t="shared" ref="CC487" si="8761">U487/U498</f>
        <v>1.6065830721003135E-2</v>
      </c>
      <c r="CD487" s="131">
        <f t="shared" ref="CD487" si="8762">V487/V498</f>
        <v>7.0952659263588541E-2</v>
      </c>
      <c r="CE487" s="132">
        <f t="shared" ref="CE487" si="8763">W487/W498</f>
        <v>4.09140804310947E-2</v>
      </c>
      <c r="CF487" s="129">
        <f t="shared" ref="CF487" si="8764">X487/X498</f>
        <v>6.7148901323870622E-2</v>
      </c>
      <c r="CG487" s="130">
        <f t="shared" ref="CG487" si="8765">Y487/Y498</f>
        <v>3.0348687042617305E-2</v>
      </c>
      <c r="CH487" s="131">
        <f t="shared" ref="CH487" si="8766">Z487/Z498</f>
        <v>6.1573242901788686E-2</v>
      </c>
      <c r="CI487" s="129">
        <f t="shared" ref="CI487" si="8767">AA487/AA498</f>
        <v>3.9716801934035574E-2</v>
      </c>
      <c r="CJ487" s="135">
        <f t="shared" ref="CJ487" si="8768">AB487/AB498</f>
        <v>6.8061825084140173E-2</v>
      </c>
      <c r="CK487" s="136">
        <f t="shared" ref="CK487" si="8769">AC487/AC498</f>
        <v>4.8838929628200183E-2</v>
      </c>
    </row>
    <row r="488" spans="1:89" x14ac:dyDescent="0.15">
      <c r="A488" s="146" t="s">
        <v>30</v>
      </c>
      <c r="B488" s="203">
        <v>755</v>
      </c>
      <c r="C488" s="197">
        <v>1354</v>
      </c>
      <c r="D488" s="198">
        <v>478</v>
      </c>
      <c r="E488" s="199">
        <v>459</v>
      </c>
      <c r="F488" s="196">
        <v>878</v>
      </c>
      <c r="G488" s="200">
        <v>1139</v>
      </c>
      <c r="H488" s="198">
        <v>1199</v>
      </c>
      <c r="I488" s="199">
        <v>1293</v>
      </c>
      <c r="J488" s="196">
        <v>351</v>
      </c>
      <c r="K488" s="197">
        <v>79</v>
      </c>
      <c r="L488" s="198">
        <v>729</v>
      </c>
      <c r="M488" s="196">
        <v>378</v>
      </c>
      <c r="N488" s="201">
        <v>1204</v>
      </c>
      <c r="O488" s="204">
        <v>941</v>
      </c>
      <c r="P488" s="196">
        <v>744</v>
      </c>
      <c r="Q488" s="197">
        <v>601</v>
      </c>
      <c r="R488" s="198">
        <v>655</v>
      </c>
      <c r="S488" s="199">
        <v>893</v>
      </c>
      <c r="T488" s="196">
        <v>328</v>
      </c>
      <c r="U488" s="200">
        <v>70</v>
      </c>
      <c r="V488" s="198">
        <v>977</v>
      </c>
      <c r="W488" s="205">
        <v>594</v>
      </c>
      <c r="X488" s="196">
        <v>786</v>
      </c>
      <c r="Y488" s="200">
        <v>303</v>
      </c>
      <c r="Z488" s="198">
        <v>736</v>
      </c>
      <c r="AA488" s="196">
        <v>1593</v>
      </c>
      <c r="AB488" s="172">
        <f t="shared" si="8413"/>
        <v>9820</v>
      </c>
      <c r="AC488" s="173">
        <f t="shared" si="8414"/>
        <v>9697</v>
      </c>
      <c r="BI488" s="146" t="s">
        <v>30</v>
      </c>
      <c r="BJ488" s="129">
        <f>B488/B498</f>
        <v>6.2869514530768597E-2</v>
      </c>
      <c r="BK488" s="130">
        <f t="shared" ref="BK488" si="8770">C488/C498</f>
        <v>0.10483933410762679</v>
      </c>
      <c r="BL488" s="131">
        <f t="shared" ref="BL488" si="8771">D488/D498</f>
        <v>0.10246516613076098</v>
      </c>
      <c r="BM488" s="132">
        <f t="shared" ref="BM488" si="8772">E488/E498</f>
        <v>8.1920399785829018E-2</v>
      </c>
      <c r="BN488" s="129">
        <f t="shared" ref="BN488" si="8773">F488/F498</f>
        <v>6.1575145522126375E-2</v>
      </c>
      <c r="BO488" s="130">
        <f t="shared" ref="BO488" si="8774">G488/G498</f>
        <v>0.11136096988658584</v>
      </c>
      <c r="BP488" s="131">
        <f t="shared" ref="BP488" si="8775">H488/H498</f>
        <v>7.4615719708755995E-2</v>
      </c>
      <c r="BQ488" s="132">
        <f t="shared" ref="BQ488" si="8776">I488/I498</f>
        <v>8.4987511502563423E-2</v>
      </c>
      <c r="BR488" s="129">
        <f t="shared" ref="BR488" si="8777">J488/J498</f>
        <v>0.11385014596172559</v>
      </c>
      <c r="BS488" s="130">
        <f t="shared" ref="BS488" si="8778">K488/K498</f>
        <v>2.5833878351863963E-2</v>
      </c>
      <c r="BT488" s="131">
        <f t="shared" ref="BT488" si="8779">L488/L498</f>
        <v>8.320967926035841E-2</v>
      </c>
      <c r="BU488" s="129">
        <f t="shared" ref="BU488" si="8780">M488/M498</f>
        <v>3.9722572509457758E-2</v>
      </c>
      <c r="BV488" s="133">
        <f t="shared" ref="BV488" si="8781">N488/N498</f>
        <v>7.9137636387537791E-2</v>
      </c>
      <c r="BW488" s="134">
        <f t="shared" ref="BW488" si="8782">O488/O498</f>
        <v>5.797905113986445E-2</v>
      </c>
      <c r="BX488" s="129">
        <f t="shared" ref="BX488" si="8783">P488/P498</f>
        <v>9.1009174311926608E-2</v>
      </c>
      <c r="BY488" s="130">
        <f t="shared" ref="BY488" si="8784">Q488/Q498</f>
        <v>7.7940604331474511E-2</v>
      </c>
      <c r="BZ488" s="131">
        <f t="shared" ref="BZ488" si="8785">R488/R498</f>
        <v>6.7470127729707452E-2</v>
      </c>
      <c r="CA488" s="132">
        <f t="shared" ref="CA488" si="8786">S488/S498</f>
        <v>9.6011181593377057E-2</v>
      </c>
      <c r="CB488" s="129">
        <f t="shared" ref="CB488" si="8787">T488/T498</f>
        <v>0.13005551149881048</v>
      </c>
      <c r="CC488" s="130">
        <f t="shared" ref="CC488" si="8788">U488/U498</f>
        <v>2.7429467084639499E-2</v>
      </c>
      <c r="CD488" s="131">
        <f t="shared" ref="CD488" si="8789">V488/V498</f>
        <v>0.11420222092343658</v>
      </c>
      <c r="CE488" s="132">
        <f t="shared" ref="CE488" si="8790">W488/W498</f>
        <v>5.9275521405049394E-2</v>
      </c>
      <c r="CF488" s="129">
        <f t="shared" ref="CF488" si="8791">X488/X498</f>
        <v>0.10727446431008598</v>
      </c>
      <c r="CG488" s="130">
        <f t="shared" ref="CG488" si="8792">Y488/Y498</f>
        <v>6.5217391304347824E-2</v>
      </c>
      <c r="CH488" s="131">
        <f t="shared" ref="CH488" si="8793">Z488/Z498</f>
        <v>4.8939424163840679E-2</v>
      </c>
      <c r="CI488" s="129">
        <f t="shared" ref="CI488" si="8794">AA488/AA498</f>
        <v>9.1694007943360384E-2</v>
      </c>
      <c r="CJ488" s="135">
        <f t="shared" ref="CJ488" si="8795">AB488/AB498</f>
        <v>7.8318153541862723E-2</v>
      </c>
      <c r="CK488" s="136">
        <f t="shared" ref="CK488" si="8796">AC488/AC498</f>
        <v>7.7970217419271834E-2</v>
      </c>
    </row>
    <row r="489" spans="1:89" x14ac:dyDescent="0.15">
      <c r="A489" s="137" t="s">
        <v>31</v>
      </c>
      <c r="B489" s="206">
        <v>695</v>
      </c>
      <c r="C489" s="190">
        <v>1750</v>
      </c>
      <c r="D489" s="191">
        <v>312</v>
      </c>
      <c r="E489" s="192">
        <v>633</v>
      </c>
      <c r="F489" s="189">
        <v>628</v>
      </c>
      <c r="G489" s="193">
        <v>1495</v>
      </c>
      <c r="H489" s="191">
        <v>1130</v>
      </c>
      <c r="I489" s="192">
        <v>1843</v>
      </c>
      <c r="J489" s="189">
        <v>377</v>
      </c>
      <c r="K489" s="190">
        <v>108</v>
      </c>
      <c r="L489" s="191">
        <v>1111</v>
      </c>
      <c r="M489" s="189">
        <v>389</v>
      </c>
      <c r="N489" s="194">
        <v>1648</v>
      </c>
      <c r="O489" s="207">
        <v>1232</v>
      </c>
      <c r="P489" s="189">
        <v>762</v>
      </c>
      <c r="Q489" s="190">
        <v>771</v>
      </c>
      <c r="R489" s="191">
        <v>612</v>
      </c>
      <c r="S489" s="192">
        <v>1092</v>
      </c>
      <c r="T489" s="189">
        <v>349</v>
      </c>
      <c r="U489" s="193">
        <v>67</v>
      </c>
      <c r="V489" s="191">
        <v>1201</v>
      </c>
      <c r="W489" s="208">
        <v>682</v>
      </c>
      <c r="X489" s="189">
        <v>796</v>
      </c>
      <c r="Y489" s="193">
        <v>335</v>
      </c>
      <c r="Z489" s="191">
        <v>1187</v>
      </c>
      <c r="AA489" s="189">
        <v>1908</v>
      </c>
      <c r="AB489" s="172">
        <f t="shared" si="8413"/>
        <v>10808</v>
      </c>
      <c r="AC489" s="173">
        <f t="shared" si="8414"/>
        <v>12305</v>
      </c>
      <c r="BI489" s="137" t="s">
        <v>31</v>
      </c>
      <c r="BJ489" s="129">
        <f>B489/B498</f>
        <v>5.7873261720376386E-2</v>
      </c>
      <c r="BK489" s="130">
        <f t="shared" ref="BK489" si="8797">C489/C498</f>
        <v>0.13550135501355012</v>
      </c>
      <c r="BL489" s="131">
        <f t="shared" ref="BL489" si="8798">D489/D498</f>
        <v>6.6881028938906753E-2</v>
      </c>
      <c r="BM489" s="132">
        <f t="shared" ref="BM489" si="8799">E489/E498</f>
        <v>0.11297519186150276</v>
      </c>
      <c r="BN489" s="129">
        <f t="shared" ref="BN489" si="8800">F489/F498</f>
        <v>4.4042359211725925E-2</v>
      </c>
      <c r="BO489" s="130">
        <f t="shared" ref="BO489" si="8801">G489/G498</f>
        <v>0.14616738365271803</v>
      </c>
      <c r="BP489" s="131">
        <f t="shared" ref="BP489" si="8802">H489/H498</f>
        <v>7.0321737507001061E-2</v>
      </c>
      <c r="BQ489" s="132">
        <f t="shared" ref="BQ489" si="8803">I489/I498</f>
        <v>0.12113842513474432</v>
      </c>
      <c r="BR489" s="129">
        <f t="shared" ref="BR489" si="8804">J489/J498</f>
        <v>0.12228349010703859</v>
      </c>
      <c r="BS489" s="130">
        <f t="shared" ref="BS489" si="8805">K489/K498</f>
        <v>3.5317200784826683E-2</v>
      </c>
      <c r="BT489" s="131">
        <f t="shared" ref="BT489" si="8806">L489/L498</f>
        <v>0.12681200776167104</v>
      </c>
      <c r="BU489" s="129">
        <f t="shared" ref="BU489" si="8807">M489/M498</f>
        <v>4.0878520386717111E-2</v>
      </c>
      <c r="BV489" s="133">
        <f t="shared" ref="BV489" si="8808">N489/N498</f>
        <v>0.10832128302878927</v>
      </c>
      <c r="BW489" s="134">
        <f t="shared" ref="BW489" si="8809">O489/O498</f>
        <v>7.590881084411584E-2</v>
      </c>
      <c r="BX489" s="129">
        <f t="shared" ref="BX489" si="8810">P489/P498</f>
        <v>9.3211009174311923E-2</v>
      </c>
      <c r="BY489" s="130">
        <f t="shared" ref="BY489" si="8811">Q489/Q498</f>
        <v>9.9987031513422378E-2</v>
      </c>
      <c r="BZ489" s="131">
        <f t="shared" ref="BZ489" si="8812">R489/R498</f>
        <v>6.3040791100123603E-2</v>
      </c>
      <c r="CA489" s="132">
        <f t="shared" ref="CA489" si="8813">S489/S498</f>
        <v>0.11740673045909042</v>
      </c>
      <c r="CB489" s="129">
        <f t="shared" ref="CB489" si="8814">T489/T498</f>
        <v>0.13838223632038066</v>
      </c>
      <c r="CC489" s="130">
        <f t="shared" ref="CC489" si="8815">U489/U498</f>
        <v>2.6253918495297807E-2</v>
      </c>
      <c r="CD489" s="131">
        <f t="shared" ref="CD489" si="8816">V489/V498</f>
        <v>0.14038573933372298</v>
      </c>
      <c r="CE489" s="132">
        <f t="shared" ref="CE489" si="8817">W489/W498</f>
        <v>6.8057080131723374E-2</v>
      </c>
      <c r="CF489" s="129">
        <f t="shared" ref="CF489" si="8818">X489/X498</f>
        <v>0.10863927937764432</v>
      </c>
      <c r="CG489" s="130">
        <f t="shared" ref="CG489" si="8819">Y489/Y498</f>
        <v>7.2105036590615582E-2</v>
      </c>
      <c r="CH489" s="131">
        <f t="shared" ref="CH489" si="8820">Z489/Z498</f>
        <v>7.892812022075936E-2</v>
      </c>
      <c r="CI489" s="129">
        <f t="shared" ref="CI489" si="8821">AA489/AA498</f>
        <v>0.10982559143498533</v>
      </c>
      <c r="CJ489" s="135">
        <f t="shared" ref="CJ489" si="8822">AB489/AB498</f>
        <v>8.6197821128355639E-2</v>
      </c>
      <c r="CK489" s="136">
        <f t="shared" ref="CK489" si="8823">AC489/AC498</f>
        <v>9.8940241862858616E-2</v>
      </c>
    </row>
    <row r="490" spans="1:89" x14ac:dyDescent="0.15">
      <c r="A490" s="146" t="s">
        <v>32</v>
      </c>
      <c r="B490" s="203">
        <v>500</v>
      </c>
      <c r="C490" s="197">
        <v>828</v>
      </c>
      <c r="D490" s="198">
        <v>190</v>
      </c>
      <c r="E490" s="199">
        <v>388</v>
      </c>
      <c r="F490" s="196">
        <v>518</v>
      </c>
      <c r="G490" s="200">
        <v>878</v>
      </c>
      <c r="H490" s="198">
        <v>909</v>
      </c>
      <c r="I490" s="199">
        <v>822</v>
      </c>
      <c r="J490" s="196">
        <v>242</v>
      </c>
      <c r="K490" s="197">
        <v>55</v>
      </c>
      <c r="L490" s="198">
        <v>778</v>
      </c>
      <c r="M490" s="196">
        <v>171</v>
      </c>
      <c r="N490" s="201">
        <v>766</v>
      </c>
      <c r="O490" s="204">
        <v>398</v>
      </c>
      <c r="P490" s="196">
        <v>255</v>
      </c>
      <c r="Q490" s="197">
        <v>289</v>
      </c>
      <c r="R490" s="198">
        <v>280</v>
      </c>
      <c r="S490" s="199">
        <v>447</v>
      </c>
      <c r="T490" s="196">
        <v>120</v>
      </c>
      <c r="U490" s="200">
        <v>58</v>
      </c>
      <c r="V490" s="198">
        <v>677</v>
      </c>
      <c r="W490" s="205">
        <v>246</v>
      </c>
      <c r="X490" s="196">
        <v>359</v>
      </c>
      <c r="Y490" s="200">
        <v>135</v>
      </c>
      <c r="Z490" s="198">
        <v>678</v>
      </c>
      <c r="AA490" s="196">
        <v>641</v>
      </c>
      <c r="AB490" s="172">
        <f t="shared" si="8413"/>
        <v>6272</v>
      </c>
      <c r="AC490" s="173">
        <f t="shared" si="8414"/>
        <v>5356</v>
      </c>
      <c r="BI490" s="146" t="s">
        <v>32</v>
      </c>
      <c r="BJ490" s="129">
        <f>B490/B498</f>
        <v>4.1635440086601715E-2</v>
      </c>
      <c r="BK490" s="130">
        <f t="shared" ref="BK490" si="8824">C490/C498</f>
        <v>6.4111498257839725E-2</v>
      </c>
      <c r="BL490" s="131">
        <f t="shared" ref="BL490" si="8825">D490/D498</f>
        <v>4.0728831725616289E-2</v>
      </c>
      <c r="BM490" s="132">
        <f t="shared" ref="BM490" si="8826">E490/E498</f>
        <v>6.924861681242192E-2</v>
      </c>
      <c r="BN490" s="129">
        <f t="shared" ref="BN490" si="8827">F490/F498</f>
        <v>3.6327933235149733E-2</v>
      </c>
      <c r="BO490" s="130">
        <f t="shared" ref="BO490" si="8828">G490/G498</f>
        <v>8.5842784513101289E-2</v>
      </c>
      <c r="BP490" s="131">
        <f t="shared" ref="BP490" si="8829">H490/H498</f>
        <v>5.65685481361628E-2</v>
      </c>
      <c r="BQ490" s="132">
        <f t="shared" ref="BQ490" si="8830">I490/I498</f>
        <v>5.4029183646641249E-2</v>
      </c>
      <c r="BR490" s="129">
        <f t="shared" ref="BR490" si="8831">J490/J498</f>
        <v>7.8494972429451831E-2</v>
      </c>
      <c r="BS490" s="130">
        <f t="shared" ref="BS490" si="8832">K490/K498</f>
        <v>1.7985611510791366E-2</v>
      </c>
      <c r="BT490" s="131">
        <f t="shared" ref="BT490" si="8833">L490/L498</f>
        <v>8.8802648099532019E-2</v>
      </c>
      <c r="BU490" s="129">
        <f t="shared" ref="BU490" si="8834">M490/M498</f>
        <v>1.7969735182849937E-2</v>
      </c>
      <c r="BV490" s="133">
        <f t="shared" ref="BV490" si="8835">N490/N498</f>
        <v>5.0348363349546468E-2</v>
      </c>
      <c r="BW490" s="134">
        <f t="shared" ref="BW490" si="8836">O490/O498</f>
        <v>2.4522489217498458E-2</v>
      </c>
      <c r="BX490" s="129">
        <f t="shared" ref="BX490" si="8837">P490/P498</f>
        <v>3.1192660550458717E-2</v>
      </c>
      <c r="BY490" s="130">
        <f t="shared" ref="BY490" si="8838">Q490/Q498</f>
        <v>3.7478926209311376E-2</v>
      </c>
      <c r="BZ490" s="131">
        <f t="shared" ref="BZ490" si="8839">R490/R498</f>
        <v>2.88421920065925E-2</v>
      </c>
      <c r="CA490" s="132">
        <f t="shared" ref="CA490" si="8840">S490/S498</f>
        <v>4.8059348457155142E-2</v>
      </c>
      <c r="CB490" s="129">
        <f t="shared" ref="CB490" si="8841">T490/T498</f>
        <v>4.7581284694686754E-2</v>
      </c>
      <c r="CC490" s="130">
        <f t="shared" ref="CC490" si="8842">U490/U498</f>
        <v>2.2727272727272728E-2</v>
      </c>
      <c r="CD490" s="131">
        <f t="shared" ref="CD490" si="8843">V490/V498</f>
        <v>7.9135008766803044E-2</v>
      </c>
      <c r="CE490" s="132">
        <f t="shared" ref="CE490" si="8844">W490/W498</f>
        <v>2.4548448258656822E-2</v>
      </c>
      <c r="CF490" s="129">
        <f t="shared" ref="CF490" si="8845">X490/X498</f>
        <v>4.8996860925344617E-2</v>
      </c>
      <c r="CG490" s="130">
        <f t="shared" ref="CG490" si="8846">Y490/Y498</f>
        <v>2.9057253551442102E-2</v>
      </c>
      <c r="CH490" s="131">
        <f t="shared" ref="CH490" si="8847">Z490/Z498</f>
        <v>4.5082784759624975E-2</v>
      </c>
      <c r="CI490" s="129">
        <f t="shared" ref="CI490" si="8848">AA490/AA498</f>
        <v>3.6896333390893918E-2</v>
      </c>
      <c r="CJ490" s="135">
        <f t="shared" ref="CJ490" si="8849">AB490/AB498</f>
        <v>5.0021533504537988E-2</v>
      </c>
      <c r="CK490" s="136">
        <f t="shared" ref="CK490" si="8850">AC490/AC498</f>
        <v>4.3065740383378362E-2</v>
      </c>
    </row>
    <row r="491" spans="1:89" x14ac:dyDescent="0.15">
      <c r="A491" s="137" t="s">
        <v>33</v>
      </c>
      <c r="B491" s="206">
        <v>4</v>
      </c>
      <c r="C491" s="190">
        <v>216</v>
      </c>
      <c r="D491" s="191">
        <v>18</v>
      </c>
      <c r="E491" s="192">
        <v>152</v>
      </c>
      <c r="F491" s="189">
        <v>11</v>
      </c>
      <c r="G491" s="193">
        <v>118</v>
      </c>
      <c r="H491" s="191">
        <v>0</v>
      </c>
      <c r="I491" s="192">
        <v>134</v>
      </c>
      <c r="J491" s="189">
        <v>16</v>
      </c>
      <c r="K491" s="190">
        <v>51</v>
      </c>
      <c r="L491" s="191">
        <v>34</v>
      </c>
      <c r="M491" s="189">
        <v>314</v>
      </c>
      <c r="N491" s="194">
        <v>0</v>
      </c>
      <c r="O491" s="207">
        <v>203</v>
      </c>
      <c r="P491" s="189">
        <v>0</v>
      </c>
      <c r="Q491" s="190">
        <v>127</v>
      </c>
      <c r="R491" s="191">
        <v>0</v>
      </c>
      <c r="S491" s="192">
        <v>140</v>
      </c>
      <c r="T491" s="189">
        <v>0</v>
      </c>
      <c r="U491" s="193">
        <v>146</v>
      </c>
      <c r="V491" s="191">
        <v>0</v>
      </c>
      <c r="W491" s="208">
        <v>370</v>
      </c>
      <c r="X491" s="189">
        <v>12</v>
      </c>
      <c r="Y491" s="193">
        <v>173</v>
      </c>
      <c r="Z491" s="191">
        <v>1</v>
      </c>
      <c r="AA491" s="189">
        <v>215</v>
      </c>
      <c r="AB491" s="172">
        <f t="shared" si="8413"/>
        <v>96</v>
      </c>
      <c r="AC491" s="173">
        <f t="shared" si="8414"/>
        <v>2359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3.330835206928137E-4</v>
      </c>
      <c r="BK491" s="130">
        <f t="shared" ref="BK491" si="8851">C491/C498</f>
        <v>1.6724738675958188E-2</v>
      </c>
      <c r="BL491" s="131">
        <f t="shared" ref="BL491" si="8852">D491/D498</f>
        <v>3.8585209003215433E-3</v>
      </c>
      <c r="BM491" s="132">
        <f t="shared" ref="BM491" si="8853">E491/E498</f>
        <v>2.7128324112082814E-2</v>
      </c>
      <c r="BN491" s="129">
        <f t="shared" ref="BN491" si="8854">F491/F498</f>
        <v>7.714425976576198E-4</v>
      </c>
      <c r="BO491" s="130">
        <f t="shared" ref="BO491" si="8855">G491/G498</f>
        <v>1.1536957371920219E-2</v>
      </c>
      <c r="BP491" s="131">
        <f t="shared" ref="BP491" si="8856">H491/H498</f>
        <v>0</v>
      </c>
      <c r="BQ491" s="132">
        <f t="shared" ref="BQ491" si="8857">I491/I498</f>
        <v>8.807677139476798E-3</v>
      </c>
      <c r="BR491" s="129">
        <f t="shared" ref="BR491" si="8858">J491/J498</f>
        <v>5.1897502432695424E-3</v>
      </c>
      <c r="BS491" s="130">
        <f t="shared" ref="BS491" si="8859">K491/K498</f>
        <v>1.6677567037279267E-2</v>
      </c>
      <c r="BT491" s="131">
        <f t="shared" ref="BT491" si="8860">L491/L498</f>
        <v>3.8808355210592396E-3</v>
      </c>
      <c r="BU491" s="129">
        <f t="shared" ref="BU491" si="8861">M491/M498</f>
        <v>3.2997057587221525E-2</v>
      </c>
      <c r="BV491" s="133">
        <f t="shared" ref="BV491" si="8862">N491/N498</f>
        <v>0</v>
      </c>
      <c r="BW491" s="134">
        <f t="shared" ref="BW491" si="8863">O491/O498</f>
        <v>1.250770178681454E-2</v>
      </c>
      <c r="BX491" s="129">
        <f t="shared" ref="BX491" si="8864">P491/P498</f>
        <v>0</v>
      </c>
      <c r="BY491" s="130">
        <f t="shared" ref="BY491" si="8865">Q491/Q498</f>
        <v>1.6469977953572818E-2</v>
      </c>
      <c r="BZ491" s="131">
        <f t="shared" ref="BZ491" si="8866">R491/R498</f>
        <v>0</v>
      </c>
      <c r="CA491" s="132">
        <f t="shared" ref="CA491" si="8867">S491/S498</f>
        <v>1.5052144930652617E-2</v>
      </c>
      <c r="CB491" s="129">
        <f t="shared" ref="CB491" si="8868">T491/T498</f>
        <v>0</v>
      </c>
      <c r="CC491" s="130">
        <f t="shared" ref="CC491" si="8869">U491/U498</f>
        <v>5.7210031347962383E-2</v>
      </c>
      <c r="CD491" s="131">
        <f t="shared" ref="CD491" si="8870">V491/V498</f>
        <v>0</v>
      </c>
      <c r="CE491" s="132">
        <f t="shared" ref="CE491" si="8871">W491/W498</f>
        <v>3.6922462828061074E-2</v>
      </c>
      <c r="CF491" s="129">
        <f t="shared" ref="CF491" si="8872">X491/X498</f>
        <v>1.637778081070015E-3</v>
      </c>
      <c r="CG491" s="130">
        <f t="shared" ref="CG491" si="8873">Y491/Y498</f>
        <v>3.7236332328885062E-2</v>
      </c>
      <c r="CH491" s="131">
        <f t="shared" ref="CH491" si="8874">Z491/Z498</f>
        <v>6.6493782831305274E-5</v>
      </c>
      <c r="CI491" s="129">
        <f t="shared" ref="CI491" si="8875">AA491/AA498</f>
        <v>1.2375525240315433E-2</v>
      </c>
      <c r="CJ491" s="135">
        <f t="shared" ref="CJ491" si="8876">AB491/AB498</f>
        <v>7.6563571690619367E-4</v>
      </c>
      <c r="CK491" s="136">
        <f t="shared" ref="CK491" si="8877">AC491/AC498</f>
        <v>1.8967901711051074E-2</v>
      </c>
    </row>
    <row r="492" spans="1:89" x14ac:dyDescent="0.15">
      <c r="A492" s="146" t="s">
        <v>34</v>
      </c>
      <c r="B492" s="203">
        <v>248</v>
      </c>
      <c r="C492" s="197">
        <v>347</v>
      </c>
      <c r="D492" s="198">
        <v>73</v>
      </c>
      <c r="E492" s="199">
        <v>156</v>
      </c>
      <c r="F492" s="196">
        <v>239</v>
      </c>
      <c r="G492" s="200">
        <v>433</v>
      </c>
      <c r="H492" s="198">
        <v>425</v>
      </c>
      <c r="I492" s="199">
        <v>486</v>
      </c>
      <c r="J492" s="196">
        <v>56</v>
      </c>
      <c r="K492" s="197">
        <v>46</v>
      </c>
      <c r="L492" s="198">
        <v>595</v>
      </c>
      <c r="M492" s="196">
        <v>245</v>
      </c>
      <c r="N492" s="201">
        <v>528</v>
      </c>
      <c r="O492" s="204">
        <v>952</v>
      </c>
      <c r="P492" s="196">
        <v>0</v>
      </c>
      <c r="Q492" s="197">
        <v>212</v>
      </c>
      <c r="R492" s="198">
        <v>0</v>
      </c>
      <c r="S492" s="199">
        <v>38</v>
      </c>
      <c r="T492" s="196">
        <v>0</v>
      </c>
      <c r="U492" s="200">
        <v>18</v>
      </c>
      <c r="V492" s="198">
        <v>0</v>
      </c>
      <c r="W492" s="205">
        <v>118</v>
      </c>
      <c r="X492" s="196">
        <v>0</v>
      </c>
      <c r="Y492" s="200">
        <v>41</v>
      </c>
      <c r="Z492" s="198">
        <v>0</v>
      </c>
      <c r="AA492" s="196">
        <v>159</v>
      </c>
      <c r="AB492" s="172">
        <f t="shared" si="8413"/>
        <v>2164</v>
      </c>
      <c r="AC492" s="173">
        <f t="shared" si="8414"/>
        <v>3251</v>
      </c>
      <c r="BI492" s="146" t="s">
        <v>34</v>
      </c>
      <c r="BJ492" s="129">
        <f>B492/B498</f>
        <v>2.0651178282954451E-2</v>
      </c>
      <c r="BK492" s="130">
        <f t="shared" ref="BK492" si="8878">C492/C498</f>
        <v>2.6867982965543942E-2</v>
      </c>
      <c r="BL492" s="131">
        <f t="shared" ref="BL492" si="8879">D492/D498</f>
        <v>1.5648445873526259E-2</v>
      </c>
      <c r="BM492" s="132">
        <f t="shared" ref="BM492" si="8880">E492/E498</f>
        <v>2.7842227378190254E-2</v>
      </c>
      <c r="BN492" s="129">
        <f t="shared" ref="BN492" si="8881">F492/F498</f>
        <v>1.6761343712742828E-2</v>
      </c>
      <c r="BO492" s="130">
        <f t="shared" ref="BO492" si="8882">G492/G498</f>
        <v>4.2334767305436061E-2</v>
      </c>
      <c r="BP492" s="131">
        <f t="shared" ref="BP492" si="8883">H492/H498</f>
        <v>2.6448441097765885E-2</v>
      </c>
      <c r="BQ492" s="132">
        <f t="shared" ref="BQ492" si="8884">I492/I498</f>
        <v>3.1944261864072565E-2</v>
      </c>
      <c r="BR492" s="129">
        <f t="shared" ref="BR492" si="8885">J492/J498</f>
        <v>1.8164125851443398E-2</v>
      </c>
      <c r="BS492" s="130">
        <f t="shared" ref="BS492" si="8886">K492/K498</f>
        <v>1.5042511445389144E-2</v>
      </c>
      <c r="BT492" s="131">
        <f t="shared" ref="BT492" si="8887">L492/L498</f>
        <v>6.7914621618536702E-2</v>
      </c>
      <c r="BU492" s="129">
        <f t="shared" ref="BU492" si="8888">M492/M498</f>
        <v>2.5746111811685582E-2</v>
      </c>
      <c r="BV492" s="133">
        <f t="shared" ref="BV492" si="8889">N492/N498</f>
        <v>3.4704877086893654E-2</v>
      </c>
      <c r="BW492" s="134">
        <f t="shared" ref="BW492" si="8890">O492/O498</f>
        <v>5.8656808379544054E-2</v>
      </c>
      <c r="BX492" s="129">
        <f t="shared" ref="BX492" si="8891">P492/P498</f>
        <v>0</v>
      </c>
      <c r="BY492" s="130">
        <f t="shared" ref="BY492" si="8892">Q492/Q498</f>
        <v>2.7493191544546752E-2</v>
      </c>
      <c r="BZ492" s="131">
        <f t="shared" ref="BZ492" si="8893">R492/R498</f>
        <v>0</v>
      </c>
      <c r="CA492" s="132">
        <f t="shared" ref="CA492" si="8894">S492/S498</f>
        <v>4.0855821954628533E-3</v>
      </c>
      <c r="CB492" s="129">
        <f t="shared" ref="CB492" si="8895">T492/T498</f>
        <v>0</v>
      </c>
      <c r="CC492" s="130">
        <f t="shared" ref="CC492" si="8896">U492/U498</f>
        <v>7.0532915360501571E-3</v>
      </c>
      <c r="CD492" s="131">
        <f t="shared" ref="CD492" si="8897">V492/V498</f>
        <v>0</v>
      </c>
      <c r="CE492" s="132">
        <f t="shared" ref="CE492" si="8898">W492/W498</f>
        <v>1.1775271928949206E-2</v>
      </c>
      <c r="CF492" s="129">
        <f t="shared" ref="CF492" si="8899">X492/X498</f>
        <v>0</v>
      </c>
      <c r="CG492" s="130">
        <f t="shared" ref="CG492" si="8900">Y492/Y498</f>
        <v>8.8247955230305632E-3</v>
      </c>
      <c r="CH492" s="131">
        <f t="shared" ref="CH492" si="8901">Z492/Z498</f>
        <v>0</v>
      </c>
      <c r="CI492" s="129">
        <f t="shared" ref="CI492" si="8902">AA492/AA498</f>
        <v>9.1521326195821099E-3</v>
      </c>
      <c r="CJ492" s="135">
        <f t="shared" ref="CJ492" si="8903">AB492/AB498</f>
        <v>1.7258705118593783E-2</v>
      </c>
      <c r="CK492" s="136">
        <f t="shared" ref="CK492" si="8904">AC492/AC498</f>
        <v>2.6140164672584589E-2</v>
      </c>
    </row>
    <row r="493" spans="1:89" x14ac:dyDescent="0.15">
      <c r="A493" s="137" t="s">
        <v>35</v>
      </c>
      <c r="B493" s="206">
        <v>0</v>
      </c>
      <c r="C493" s="190">
        <v>91</v>
      </c>
      <c r="D493" s="191">
        <v>0</v>
      </c>
      <c r="E493" s="192">
        <v>48</v>
      </c>
      <c r="F493" s="189">
        <v>6</v>
      </c>
      <c r="G493" s="193">
        <v>99</v>
      </c>
      <c r="H493" s="191">
        <v>12</v>
      </c>
      <c r="I493" s="192">
        <v>63</v>
      </c>
      <c r="J493" s="189">
        <v>4</v>
      </c>
      <c r="K493" s="190">
        <v>5</v>
      </c>
      <c r="L493" s="191">
        <v>94</v>
      </c>
      <c r="M493" s="189">
        <v>8</v>
      </c>
      <c r="N493" s="194">
        <v>11</v>
      </c>
      <c r="O493" s="207">
        <v>41</v>
      </c>
      <c r="P493" s="189">
        <v>0</v>
      </c>
      <c r="Q493" s="190">
        <v>0</v>
      </c>
      <c r="R493" s="191">
        <v>0</v>
      </c>
      <c r="S493" s="192">
        <v>0</v>
      </c>
      <c r="T493" s="189">
        <v>0</v>
      </c>
      <c r="U493" s="193">
        <v>0</v>
      </c>
      <c r="V493" s="191">
        <v>0</v>
      </c>
      <c r="W493" s="208">
        <v>0</v>
      </c>
      <c r="X493" s="189">
        <v>0</v>
      </c>
      <c r="Y493" s="193">
        <v>0</v>
      </c>
      <c r="Z493" s="191">
        <v>0</v>
      </c>
      <c r="AA493" s="189">
        <v>0</v>
      </c>
      <c r="AB493" s="172">
        <f t="shared" si="8413"/>
        <v>127</v>
      </c>
      <c r="AC493" s="173">
        <f t="shared" si="8414"/>
        <v>355</v>
      </c>
      <c r="BI493" s="137" t="s">
        <v>35</v>
      </c>
      <c r="BJ493" s="129">
        <f>B493/B498</f>
        <v>0</v>
      </c>
      <c r="BK493" s="130">
        <f t="shared" ref="BK493" si="8905">C493/C498</f>
        <v>7.046070460704607E-3</v>
      </c>
      <c r="BL493" s="131">
        <f t="shared" ref="BL493" si="8906">D493/D498</f>
        <v>0</v>
      </c>
      <c r="BM493" s="132">
        <f t="shared" ref="BM493" si="8907">E493/E498</f>
        <v>8.5668391932893096E-3</v>
      </c>
      <c r="BN493" s="129">
        <f t="shared" ref="BN493" si="8908">F493/F498</f>
        <v>4.2078687144961075E-4</v>
      </c>
      <c r="BO493" s="130">
        <f t="shared" ref="BO493" si="8909">G493/G498</f>
        <v>9.6793116933906916E-3</v>
      </c>
      <c r="BP493" s="131">
        <f t="shared" ref="BP493" si="8910">H493/H498</f>
        <v>7.4677951334868381E-4</v>
      </c>
      <c r="BQ493" s="132">
        <f t="shared" ref="BQ493" si="8911">I493/I498</f>
        <v>4.1409228342316291E-3</v>
      </c>
      <c r="BR493" s="129">
        <f t="shared" ref="BR493" si="8912">J493/J498</f>
        <v>1.2974375608173856E-3</v>
      </c>
      <c r="BS493" s="130">
        <f t="shared" ref="BS493" si="8913">K493/K498</f>
        <v>1.6350555918901242E-3</v>
      </c>
      <c r="BT493" s="131">
        <f t="shared" ref="BT493" si="8914">L493/L498</f>
        <v>1.0729368793516722E-2</v>
      </c>
      <c r="BU493" s="129">
        <f t="shared" ref="BU493" si="8915">M493/M498</f>
        <v>8.4068936527952921E-4</v>
      </c>
      <c r="BV493" s="133">
        <f t="shared" ref="BV493" si="8916">N493/N498</f>
        <v>7.2301827264361772E-4</v>
      </c>
      <c r="BW493" s="134">
        <f t="shared" ref="BW493" si="8917">O493/O498</f>
        <v>2.5261860751694394E-3</v>
      </c>
      <c r="BX493" s="129">
        <f t="shared" ref="BX493" si="8918">P493/P498</f>
        <v>0</v>
      </c>
      <c r="BY493" s="130">
        <f t="shared" ref="BY493" si="8919">Q493/Q498</f>
        <v>0</v>
      </c>
      <c r="BZ493" s="131">
        <f t="shared" ref="BZ493" si="8920">R493/R498</f>
        <v>0</v>
      </c>
      <c r="CA493" s="132">
        <f t="shared" ref="CA493" si="8921">S493/S498</f>
        <v>0</v>
      </c>
      <c r="CB493" s="129">
        <f t="shared" ref="CB493" si="8922">T493/T498</f>
        <v>0</v>
      </c>
      <c r="CC493" s="130">
        <f t="shared" ref="CC493" si="8923">U493/U498</f>
        <v>0</v>
      </c>
      <c r="CD493" s="131">
        <f t="shared" ref="CD493" si="8924">V493/V498</f>
        <v>0</v>
      </c>
      <c r="CE493" s="132">
        <f t="shared" ref="CE493" si="8925">W493/W498</f>
        <v>0</v>
      </c>
      <c r="CF493" s="129">
        <f t="shared" ref="CF493" si="8926">X493/X498</f>
        <v>0</v>
      </c>
      <c r="CG493" s="130">
        <f t="shared" ref="CG493" si="8927">Y493/Y498</f>
        <v>0</v>
      </c>
      <c r="CH493" s="131">
        <f t="shared" ref="CH493" si="8928">Z493/Z498</f>
        <v>0</v>
      </c>
      <c r="CI493" s="129">
        <f t="shared" ref="CI493" si="8929">AA493/AA498</f>
        <v>0</v>
      </c>
      <c r="CJ493" s="135">
        <f t="shared" ref="CJ493" si="8930">AB493/AB498</f>
        <v>1.0128722504904853E-3</v>
      </c>
      <c r="CK493" s="136">
        <f t="shared" ref="CK493" si="8931">AC493/AC498</f>
        <v>2.8544320082336291E-3</v>
      </c>
    </row>
    <row r="494" spans="1:89" x14ac:dyDescent="0.15">
      <c r="A494" s="146" t="s">
        <v>36</v>
      </c>
      <c r="B494" s="203">
        <v>0</v>
      </c>
      <c r="C494" s="197">
        <v>0</v>
      </c>
      <c r="D494" s="198">
        <v>0</v>
      </c>
      <c r="E494" s="199">
        <v>0</v>
      </c>
      <c r="F494" s="196">
        <v>0</v>
      </c>
      <c r="G494" s="200">
        <v>0</v>
      </c>
      <c r="H494" s="198">
        <v>0</v>
      </c>
      <c r="I494" s="199">
        <v>0</v>
      </c>
      <c r="J494" s="196">
        <v>0</v>
      </c>
      <c r="K494" s="200">
        <v>0</v>
      </c>
      <c r="L494" s="198">
        <v>0</v>
      </c>
      <c r="M494" s="196">
        <v>0</v>
      </c>
      <c r="N494" s="201">
        <v>0</v>
      </c>
      <c r="O494" s="204">
        <v>0</v>
      </c>
      <c r="P494" s="196">
        <v>0</v>
      </c>
      <c r="Q494" s="200">
        <v>241</v>
      </c>
      <c r="R494" s="198">
        <v>0</v>
      </c>
      <c r="S494" s="199">
        <v>0</v>
      </c>
      <c r="T494" s="196">
        <v>0</v>
      </c>
      <c r="U494" s="200">
        <v>0</v>
      </c>
      <c r="V494" s="198">
        <v>0</v>
      </c>
      <c r="W494" s="199">
        <v>0</v>
      </c>
      <c r="X494" s="196">
        <v>0</v>
      </c>
      <c r="Y494" s="200">
        <v>0</v>
      </c>
      <c r="Z494" s="198">
        <v>0</v>
      </c>
      <c r="AA494" s="196">
        <v>0</v>
      </c>
      <c r="AB494" s="172">
        <f t="shared" si="8413"/>
        <v>0</v>
      </c>
      <c r="AC494" s="173">
        <f t="shared" si="8414"/>
        <v>241</v>
      </c>
      <c r="BI494" s="146" t="s">
        <v>36</v>
      </c>
      <c r="BJ494" s="129">
        <f>B494/B498</f>
        <v>0</v>
      </c>
      <c r="BK494" s="130">
        <f t="shared" ref="BK494" si="8932">C494/C498</f>
        <v>0</v>
      </c>
      <c r="BL494" s="131">
        <f t="shared" ref="BL494" si="8933">D494/D498</f>
        <v>0</v>
      </c>
      <c r="BM494" s="132">
        <f t="shared" ref="BM494" si="8934">E494/E498</f>
        <v>0</v>
      </c>
      <c r="BN494" s="129">
        <f t="shared" ref="BN494" si="8935">F494/F498</f>
        <v>0</v>
      </c>
      <c r="BO494" s="130">
        <f t="shared" ref="BO494" si="8936">G494/G498</f>
        <v>0</v>
      </c>
      <c r="BP494" s="131">
        <f t="shared" ref="BP494" si="8937">H494/H498</f>
        <v>0</v>
      </c>
      <c r="BQ494" s="132">
        <f t="shared" ref="BQ494" si="8938">I494/I498</f>
        <v>0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3.1254052652055504E-2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1.9377975041811398E-3</v>
      </c>
    </row>
    <row r="495" spans="1:89" x14ac:dyDescent="0.15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>
        <f t="shared" si="8413"/>
        <v>0</v>
      </c>
      <c r="AC495" s="173">
        <f t="shared" si="8414"/>
        <v>0</v>
      </c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 x14ac:dyDescent="0.15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>
        <f t="shared" si="8413"/>
        <v>0</v>
      </c>
      <c r="AC496" s="173">
        <f t="shared" si="8414"/>
        <v>0</v>
      </c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4" thickBot="1" x14ac:dyDescent="0.2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>
        <f t="shared" si="8413"/>
        <v>0</v>
      </c>
      <c r="AC497" s="173">
        <f t="shared" si="8414"/>
        <v>0</v>
      </c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5" thickTop="1" thickBot="1" x14ac:dyDescent="0.2">
      <c r="A498" s="269" t="s">
        <v>13</v>
      </c>
      <c r="B498" s="20">
        <f t="shared" ref="B498:AA498" si="9040">SUM(B475:B497)</f>
        <v>12009</v>
      </c>
      <c r="C498" s="21">
        <f t="shared" si="9040"/>
        <v>12915</v>
      </c>
      <c r="D498" s="20">
        <f t="shared" si="9040"/>
        <v>4665</v>
      </c>
      <c r="E498" s="21">
        <f t="shared" si="9040"/>
        <v>5603</v>
      </c>
      <c r="F498" s="20">
        <f t="shared" si="9040"/>
        <v>14259</v>
      </c>
      <c r="G498" s="21">
        <f t="shared" si="9040"/>
        <v>10228</v>
      </c>
      <c r="H498" s="20">
        <f t="shared" si="9040"/>
        <v>16069</v>
      </c>
      <c r="I498" s="21">
        <f t="shared" si="9040"/>
        <v>15214</v>
      </c>
      <c r="J498" s="20">
        <f t="shared" si="9040"/>
        <v>3083</v>
      </c>
      <c r="K498" s="21">
        <f t="shared" si="9040"/>
        <v>3058</v>
      </c>
      <c r="L498" s="20">
        <f t="shared" si="9040"/>
        <v>8761</v>
      </c>
      <c r="M498" s="21">
        <f t="shared" si="9040"/>
        <v>9516</v>
      </c>
      <c r="N498" s="20">
        <f t="shared" si="9040"/>
        <v>15214</v>
      </c>
      <c r="O498" s="21">
        <f t="shared" si="9040"/>
        <v>16230</v>
      </c>
      <c r="P498" s="20">
        <f t="shared" si="9040"/>
        <v>8175</v>
      </c>
      <c r="Q498" s="21">
        <f t="shared" si="9040"/>
        <v>7711</v>
      </c>
      <c r="R498" s="20">
        <f t="shared" si="9040"/>
        <v>9708</v>
      </c>
      <c r="S498" s="21">
        <f t="shared" si="9040"/>
        <v>9301</v>
      </c>
      <c r="T498" s="20">
        <f t="shared" si="9040"/>
        <v>2522</v>
      </c>
      <c r="U498" s="21">
        <f t="shared" si="9040"/>
        <v>2552</v>
      </c>
      <c r="V498" s="20">
        <f t="shared" si="9040"/>
        <v>8555</v>
      </c>
      <c r="W498" s="21">
        <f t="shared" si="9040"/>
        <v>10021</v>
      </c>
      <c r="X498" s="20">
        <f t="shared" si="9040"/>
        <v>7327</v>
      </c>
      <c r="Y498" s="21">
        <f t="shared" si="9040"/>
        <v>4646</v>
      </c>
      <c r="Z498" s="20">
        <f t="shared" si="9040"/>
        <v>15039</v>
      </c>
      <c r="AA498" s="21">
        <f t="shared" si="9040"/>
        <v>17373</v>
      </c>
      <c r="AB498" s="174">
        <f t="shared" ref="AB498:AC498" si="9041">SUM(AB474:AB497)</f>
        <v>125386</v>
      </c>
      <c r="AC498" s="175">
        <f t="shared" si="9041"/>
        <v>124368</v>
      </c>
      <c r="BI498" s="269" t="s">
        <v>13</v>
      </c>
      <c r="BJ498" s="155">
        <f>SUM(BJ474:BJ497)</f>
        <v>1</v>
      </c>
      <c r="BK498" s="156">
        <f t="shared" ref="BK498:CK498" si="9042">SUM(BK474:BK497)</f>
        <v>0.99999999999999989</v>
      </c>
      <c r="BL498" s="155">
        <f t="shared" si="9042"/>
        <v>0.99999999999999989</v>
      </c>
      <c r="BM498" s="156">
        <f t="shared" si="9042"/>
        <v>0.99999999999999989</v>
      </c>
      <c r="BN498" s="155">
        <f t="shared" si="9042"/>
        <v>1</v>
      </c>
      <c r="BO498" s="156">
        <f t="shared" si="9042"/>
        <v>0.99999999999999989</v>
      </c>
      <c r="BP498" s="155">
        <f t="shared" si="9042"/>
        <v>1.0000000000000002</v>
      </c>
      <c r="BQ498" s="156">
        <f t="shared" si="9042"/>
        <v>1.0000000000000002</v>
      </c>
      <c r="BR498" s="155">
        <f t="shared" si="9042"/>
        <v>1</v>
      </c>
      <c r="BS498" s="156">
        <f t="shared" si="9042"/>
        <v>1.0000000000000002</v>
      </c>
      <c r="BT498" s="155">
        <f t="shared" si="9042"/>
        <v>0.99999999999999989</v>
      </c>
      <c r="BU498" s="156">
        <f t="shared" si="9042"/>
        <v>1</v>
      </c>
      <c r="BV498" s="155">
        <f t="shared" si="9042"/>
        <v>1</v>
      </c>
      <c r="BW498" s="156">
        <f t="shared" si="9042"/>
        <v>0.99999999999999989</v>
      </c>
      <c r="BX498" s="155">
        <f t="shared" si="9042"/>
        <v>1</v>
      </c>
      <c r="BY498" s="156">
        <f t="shared" si="9042"/>
        <v>1</v>
      </c>
      <c r="BZ498" s="155">
        <f t="shared" si="9042"/>
        <v>1</v>
      </c>
      <c r="CA498" s="156">
        <f t="shared" si="9042"/>
        <v>1</v>
      </c>
      <c r="CB498" s="155">
        <f t="shared" si="9042"/>
        <v>1</v>
      </c>
      <c r="CC498" s="156">
        <f t="shared" si="9042"/>
        <v>1</v>
      </c>
      <c r="CD498" s="155">
        <f t="shared" si="9042"/>
        <v>0.99999999999999989</v>
      </c>
      <c r="CE498" s="156">
        <f t="shared" si="9042"/>
        <v>1</v>
      </c>
      <c r="CF498" s="155">
        <f t="shared" si="9042"/>
        <v>1</v>
      </c>
      <c r="CG498" s="156">
        <f t="shared" si="9042"/>
        <v>1</v>
      </c>
      <c r="CH498" s="155">
        <f t="shared" si="9042"/>
        <v>1.0000000000000002</v>
      </c>
      <c r="CI498" s="156">
        <f t="shared" si="9042"/>
        <v>1</v>
      </c>
      <c r="CJ498" s="155">
        <f t="shared" si="9042"/>
        <v>0.99999999999999989</v>
      </c>
      <c r="CK498" s="156">
        <f t="shared" si="9042"/>
        <v>0.99999999999999989</v>
      </c>
    </row>
    <row r="499" spans="1:89" ht="14" thickTop="1" x14ac:dyDescent="0.15">
      <c r="A499" s="187"/>
    </row>
    <row r="501" spans="1:89" x14ac:dyDescent="0.15">
      <c r="A501" s="296">
        <f>+A470+1</f>
        <v>44182</v>
      </c>
      <c r="B501" s="296"/>
      <c r="C501" s="296"/>
      <c r="D501" s="296"/>
      <c r="BI501" s="301">
        <f>+BI470+1</f>
        <v>44182</v>
      </c>
      <c r="BJ501" s="301"/>
      <c r="BK501" s="301"/>
      <c r="BL501" s="301"/>
    </row>
    <row r="502" spans="1:89" ht="14" thickBot="1" x14ac:dyDescent="0.2">
      <c r="AE502" s="272" t="s">
        <v>84</v>
      </c>
    </row>
    <row r="503" spans="1:89" ht="15" thickTop="1" thickBot="1" x14ac:dyDescent="0.2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 x14ac:dyDescent="0.2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 x14ac:dyDescent="0.15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1185</v>
      </c>
      <c r="AG505" s="186">
        <f t="shared" ref="AG505:AV506" si="9043">SUMIF($A$9:$A$32,$AE505,C$505:C$528)</f>
        <v>557</v>
      </c>
      <c r="AH505" s="127">
        <f t="shared" si="9043"/>
        <v>378</v>
      </c>
      <c r="AI505" s="180">
        <f t="shared" si="9043"/>
        <v>363</v>
      </c>
      <c r="AJ505" s="126">
        <f t="shared" si="9043"/>
        <v>1357</v>
      </c>
      <c r="AK505" s="128">
        <f t="shared" si="9043"/>
        <v>604</v>
      </c>
      <c r="AL505" s="127">
        <f t="shared" si="9043"/>
        <v>1311</v>
      </c>
      <c r="AM505" s="180">
        <f t="shared" si="9043"/>
        <v>958</v>
      </c>
      <c r="AN505" s="126">
        <f t="shared" si="9043"/>
        <v>123</v>
      </c>
      <c r="AO505" s="128">
        <f t="shared" si="9043"/>
        <v>436</v>
      </c>
      <c r="AP505" s="127">
        <f t="shared" si="9043"/>
        <v>427</v>
      </c>
      <c r="AQ505" s="126">
        <f t="shared" si="9043"/>
        <v>1059</v>
      </c>
      <c r="AR505" s="179">
        <f t="shared" si="9043"/>
        <v>1086</v>
      </c>
      <c r="AS505" s="181">
        <f t="shared" si="9043"/>
        <v>1606</v>
      </c>
      <c r="AT505" s="126">
        <f t="shared" si="9043"/>
        <v>718</v>
      </c>
      <c r="AU505" s="128">
        <f t="shared" si="9043"/>
        <v>670</v>
      </c>
      <c r="AV505" s="127">
        <f t="shared" si="9043"/>
        <v>951</v>
      </c>
      <c r="AW505" s="180">
        <f t="shared" ref="AW505:BE506" si="9044">SUMIF($A$9:$A$32,$AE505,S$505:S$528)</f>
        <v>622</v>
      </c>
      <c r="AX505" s="126">
        <f t="shared" si="9044"/>
        <v>114</v>
      </c>
      <c r="AY505" s="128">
        <f t="shared" si="9044"/>
        <v>432</v>
      </c>
      <c r="AZ505" s="127">
        <f t="shared" si="9044"/>
        <v>472</v>
      </c>
      <c r="BA505" s="180">
        <f t="shared" si="9044"/>
        <v>903</v>
      </c>
      <c r="BB505" s="126">
        <f t="shared" si="9044"/>
        <v>595</v>
      </c>
      <c r="BC505" s="128">
        <f t="shared" si="9044"/>
        <v>566</v>
      </c>
      <c r="BD505" s="184">
        <f t="shared" si="9044"/>
        <v>1221</v>
      </c>
      <c r="BE505" s="185">
        <f t="shared" si="9044"/>
        <v>1079</v>
      </c>
      <c r="BF505" s="170">
        <f>AF505+AH505+AJ505+AL505+AN505+AP505+AR505+AT505+AV505+AX505+AZ505+BB505+BD505</f>
        <v>9938</v>
      </c>
      <c r="BG505" s="171">
        <f>AG505+AI505+AK505+AM505+AO505+AQ505+AS505+AU505+AW505+AY505+BA505+BC505+BE505</f>
        <v>9855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 x14ac:dyDescent="0.15">
      <c r="A506" s="137" t="s">
        <v>17</v>
      </c>
      <c r="B506" s="189">
        <v>140</v>
      </c>
      <c r="C506" s="190">
        <v>0</v>
      </c>
      <c r="D506" s="191">
        <v>40</v>
      </c>
      <c r="E506" s="192">
        <v>0</v>
      </c>
      <c r="F506" s="189">
        <v>245</v>
      </c>
      <c r="G506" s="193">
        <v>1</v>
      </c>
      <c r="H506" s="191">
        <v>165</v>
      </c>
      <c r="I506" s="192">
        <v>21</v>
      </c>
      <c r="J506" s="189">
        <v>9</v>
      </c>
      <c r="K506" s="193">
        <v>4</v>
      </c>
      <c r="L506" s="191">
        <v>8</v>
      </c>
      <c r="M506" s="189">
        <v>35</v>
      </c>
      <c r="N506" s="194">
        <v>59</v>
      </c>
      <c r="O506" s="195">
        <v>73</v>
      </c>
      <c r="P506" s="189">
        <v>25</v>
      </c>
      <c r="Q506" s="193">
        <v>39</v>
      </c>
      <c r="R506" s="191">
        <v>10</v>
      </c>
      <c r="S506" s="192">
        <v>20</v>
      </c>
      <c r="T506" s="189">
        <v>0</v>
      </c>
      <c r="U506" s="193">
        <v>7</v>
      </c>
      <c r="V506" s="191">
        <v>0</v>
      </c>
      <c r="W506" s="192">
        <v>0</v>
      </c>
      <c r="X506" s="189">
        <v>1</v>
      </c>
      <c r="Y506" s="193">
        <v>0</v>
      </c>
      <c r="Z506" s="191">
        <v>0</v>
      </c>
      <c r="AA506" s="189">
        <v>0</v>
      </c>
      <c r="AB506" s="172">
        <f t="shared" ref="AB506:AB528" si="9072">SUM(B506,D506,F506,H506,J506,L506,N506,P506,R506,T506,V506,X506,Z506)</f>
        <v>702</v>
      </c>
      <c r="AC506" s="173">
        <f t="shared" ref="AC506:AC528" si="9073">SUM(C506,E506,G506,I506,K506,M506,O506,Q506,S506,U506,W506,Y506,AA506)</f>
        <v>200</v>
      </c>
      <c r="AE506" s="277" t="str">
        <f>$AE$10</f>
        <v>08:00 - 08:59</v>
      </c>
      <c r="AF506" s="126">
        <f>SUMIF($A$9:$A$32,$AE506,B$505:B$528)</f>
        <v>1104</v>
      </c>
      <c r="AG506" s="190">
        <f t="shared" si="9043"/>
        <v>690</v>
      </c>
      <c r="AH506" s="191">
        <f t="shared" si="9043"/>
        <v>315</v>
      </c>
      <c r="AI506" s="192">
        <f t="shared" si="9043"/>
        <v>415</v>
      </c>
      <c r="AJ506" s="278">
        <f t="shared" si="9043"/>
        <v>1306</v>
      </c>
      <c r="AK506" s="193">
        <f t="shared" si="9043"/>
        <v>588</v>
      </c>
      <c r="AL506" s="191">
        <f t="shared" si="9043"/>
        <v>1194</v>
      </c>
      <c r="AM506" s="192">
        <f t="shared" si="9043"/>
        <v>979</v>
      </c>
      <c r="AN506" s="278">
        <f t="shared" si="9043"/>
        <v>141</v>
      </c>
      <c r="AO506" s="193">
        <f t="shared" si="9043"/>
        <v>402</v>
      </c>
      <c r="AP506" s="191">
        <f t="shared" si="9043"/>
        <v>431</v>
      </c>
      <c r="AQ506" s="278">
        <f t="shared" si="9043"/>
        <v>1080</v>
      </c>
      <c r="AR506" s="194">
        <f t="shared" si="9043"/>
        <v>1064</v>
      </c>
      <c r="AS506" s="195">
        <f t="shared" si="9043"/>
        <v>1492</v>
      </c>
      <c r="AT506" s="278">
        <f t="shared" si="9043"/>
        <v>645</v>
      </c>
      <c r="AU506" s="193">
        <f t="shared" si="9043"/>
        <v>586</v>
      </c>
      <c r="AV506" s="191">
        <f t="shared" si="9043"/>
        <v>845</v>
      </c>
      <c r="AW506" s="192">
        <f t="shared" si="9044"/>
        <v>587</v>
      </c>
      <c r="AX506" s="278">
        <f t="shared" si="9044"/>
        <v>145</v>
      </c>
      <c r="AY506" s="193">
        <f t="shared" si="9044"/>
        <v>314</v>
      </c>
      <c r="AZ506" s="191">
        <f t="shared" si="9044"/>
        <v>498</v>
      </c>
      <c r="BA506" s="192">
        <f t="shared" si="9044"/>
        <v>814</v>
      </c>
      <c r="BB506" s="278">
        <f t="shared" si="9044"/>
        <v>590</v>
      </c>
      <c r="BC506" s="193">
        <f t="shared" si="9044"/>
        <v>448</v>
      </c>
      <c r="BD506" s="191">
        <f t="shared" si="9044"/>
        <v>1219</v>
      </c>
      <c r="BE506" s="278">
        <f t="shared" si="9044"/>
        <v>979</v>
      </c>
      <c r="BF506" s="172">
        <f>SUM(AF506,AH506,AJ506,AL506,AN506,AP506,AR506,AT506,AV506,AX506,AZ506,BB506,BD506)</f>
        <v>9497</v>
      </c>
      <c r="BG506" s="173">
        <f>SUM(AG506,AI506,AK506,AM506,AO506,AQ506,AS506,AU506,AW506,AY506,BA506,BC506,BE506)</f>
        <v>9374</v>
      </c>
      <c r="BI506" s="137" t="s">
        <v>17</v>
      </c>
      <c r="BJ506" s="129">
        <f>B506/B529</f>
        <v>1.0963194988253719E-2</v>
      </c>
      <c r="BK506" s="130">
        <f t="shared" ref="BK506" si="9074">C506/C529</f>
        <v>0</v>
      </c>
      <c r="BL506" s="131">
        <f t="shared" ref="BL506" si="9075">D506/D529</f>
        <v>8.5160740898445816E-3</v>
      </c>
      <c r="BM506" s="132">
        <f t="shared" ref="BM506" si="9076">E506/E529</f>
        <v>0</v>
      </c>
      <c r="BN506" s="129">
        <f t="shared" ref="BN506" si="9077">F506/F529</f>
        <v>1.7171292402579197E-2</v>
      </c>
      <c r="BO506" s="130">
        <f t="shared" ref="BO506" si="9078">G506/G529</f>
        <v>8.6497707810743009E-5</v>
      </c>
      <c r="BP506" s="131">
        <f t="shared" ref="BP506" si="9079">H506/H529</f>
        <v>9.9703909601788626E-3</v>
      </c>
      <c r="BQ506" s="132">
        <f t="shared" ref="BQ506" si="9080">I506/I529</f>
        <v>1.2214273250741581E-3</v>
      </c>
      <c r="BR506" s="129">
        <f t="shared" ref="BR506" si="9081">J506/J529</f>
        <v>2.7297543221110102E-3</v>
      </c>
      <c r="BS506" s="130">
        <f t="shared" ref="BS506" si="9082">K506/K529</f>
        <v>1.2457178449081284E-3</v>
      </c>
      <c r="BT506" s="131">
        <f t="shared" ref="BT506" si="9083">L506/L529</f>
        <v>8.2601961796592669E-4</v>
      </c>
      <c r="BU506" s="129">
        <f t="shared" ref="BU506" si="9084">M506/M529</f>
        <v>3.6912043872600717E-3</v>
      </c>
      <c r="BV506" s="133">
        <f t="shared" ref="BV506" si="9085">N506/N529</f>
        <v>3.49257088734979E-3</v>
      </c>
      <c r="BW506" s="134">
        <f t="shared" ref="BW506" si="9086">O506/O529</f>
        <v>4.2637696396238536E-3</v>
      </c>
      <c r="BX506" s="129">
        <f t="shared" ref="BX506" si="9087">P506/P529</f>
        <v>2.8584495769494625E-3</v>
      </c>
      <c r="BY506" s="130">
        <f t="shared" ref="BY506" si="9088">Q506/Q529</f>
        <v>4.6712181099532882E-3</v>
      </c>
      <c r="BZ506" s="131">
        <f t="shared" ref="BZ506" si="9089">R506/R529</f>
        <v>9.4849663283695347E-4</v>
      </c>
      <c r="CA506" s="132">
        <f t="shared" ref="CA506" si="9090">S506/S529</f>
        <v>1.9590557351356645E-3</v>
      </c>
      <c r="CB506" s="129">
        <f t="shared" ref="CB506" si="9091">T506/T529</f>
        <v>0</v>
      </c>
      <c r="CC506" s="130">
        <f t="shared" ref="CC506" si="9092">U506/U529</f>
        <v>2.776675922253074E-3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1.2688745083111279E-4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5.2294787654854399E-3</v>
      </c>
      <c r="CK506" s="136">
        <f t="shared" ref="CK506" si="9100">AC506/AC529</f>
        <v>1.4928826818144496E-3</v>
      </c>
    </row>
    <row r="507" spans="1:89" ht="14" thickBot="1" x14ac:dyDescent="0.2">
      <c r="A507" s="146" t="s">
        <v>18</v>
      </c>
      <c r="B507" s="196">
        <v>666</v>
      </c>
      <c r="C507" s="197">
        <v>33</v>
      </c>
      <c r="D507" s="198">
        <v>195</v>
      </c>
      <c r="E507" s="199">
        <v>48</v>
      </c>
      <c r="F507" s="196">
        <v>993</v>
      </c>
      <c r="G507" s="200">
        <v>116</v>
      </c>
      <c r="H507" s="198">
        <v>618</v>
      </c>
      <c r="I507" s="199">
        <v>228</v>
      </c>
      <c r="J507" s="196">
        <v>39</v>
      </c>
      <c r="K507" s="200">
        <v>108</v>
      </c>
      <c r="L507" s="198">
        <v>113</v>
      </c>
      <c r="M507" s="196">
        <v>328</v>
      </c>
      <c r="N507" s="201">
        <v>462</v>
      </c>
      <c r="O507" s="202">
        <v>594</v>
      </c>
      <c r="P507" s="196">
        <v>269</v>
      </c>
      <c r="Q507" s="200">
        <v>375</v>
      </c>
      <c r="R507" s="198">
        <v>298</v>
      </c>
      <c r="S507" s="199">
        <v>301</v>
      </c>
      <c r="T507" s="196">
        <v>26</v>
      </c>
      <c r="U507" s="200">
        <v>143</v>
      </c>
      <c r="V507" s="198">
        <v>122</v>
      </c>
      <c r="W507" s="199">
        <v>378</v>
      </c>
      <c r="X507" s="196">
        <v>279</v>
      </c>
      <c r="Y507" s="200">
        <v>196</v>
      </c>
      <c r="Z507" s="198">
        <v>525</v>
      </c>
      <c r="AA507" s="196">
        <v>434</v>
      </c>
      <c r="AB507" s="172">
        <f t="shared" si="9072"/>
        <v>4605</v>
      </c>
      <c r="AC507" s="173">
        <f t="shared" si="9073"/>
        <v>3282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5.2153484729835553E-2</v>
      </c>
      <c r="BK507" s="130">
        <f t="shared" ref="BK507" si="9101">C507/C529</f>
        <v>2.2622883389319258E-3</v>
      </c>
      <c r="BL507" s="131">
        <f t="shared" ref="BL507" si="9102">D507/D529</f>
        <v>4.1515861187992338E-2</v>
      </c>
      <c r="BM507" s="132">
        <f t="shared" ref="BM507" si="9103">E507/E529</f>
        <v>7.9103493737640081E-3</v>
      </c>
      <c r="BN507" s="129">
        <f t="shared" ref="BN507" si="9104">F507/F529</f>
        <v>6.9596299411269977E-2</v>
      </c>
      <c r="BO507" s="130">
        <f t="shared" ref="BO507" si="9105">G507/G529</f>
        <v>1.003373410604619E-2</v>
      </c>
      <c r="BP507" s="131">
        <f t="shared" ref="BP507" si="9106">H507/H529</f>
        <v>3.7343646141760833E-2</v>
      </c>
      <c r="BQ507" s="132">
        <f t="shared" ref="BQ507" si="9107">I507/I529</f>
        <v>1.3261210957948003E-2</v>
      </c>
      <c r="BR507" s="129">
        <f t="shared" ref="BR507" si="9108">J507/J529</f>
        <v>1.1828935395814377E-2</v>
      </c>
      <c r="BS507" s="130">
        <f t="shared" ref="BS507" si="9109">K507/K529</f>
        <v>3.3634381812519466E-2</v>
      </c>
      <c r="BT507" s="131">
        <f t="shared" ref="BT507" si="9110">L507/L529</f>
        <v>1.1667527103768715E-2</v>
      </c>
      <c r="BU507" s="129">
        <f t="shared" ref="BU507" si="9111">M507/M529</f>
        <v>3.4591858257751532E-2</v>
      </c>
      <c r="BV507" s="133">
        <f t="shared" ref="BV507" si="9112">N507/N529</f>
        <v>2.7348605931450897E-2</v>
      </c>
      <c r="BW507" s="134">
        <f t="shared" ref="BW507" si="9113">O507/O529</f>
        <v>3.4694235149816018E-2</v>
      </c>
      <c r="BX507" s="129">
        <f t="shared" ref="BX507" si="9114">P507/P529</f>
        <v>3.0756917447976217E-2</v>
      </c>
      <c r="BY507" s="130">
        <f t="shared" ref="BY507" si="9115">Q507/Q529</f>
        <v>4.4915558749550846E-2</v>
      </c>
      <c r="BZ507" s="131">
        <f t="shared" ref="BZ507" si="9116">R507/R529</f>
        <v>2.8265199658541212E-2</v>
      </c>
      <c r="CA507" s="132">
        <f t="shared" ref="CA507" si="9117">S507/S529</f>
        <v>2.9483788813791753E-2</v>
      </c>
      <c r="CB507" s="129">
        <f t="shared" ref="CB507" si="9118">T507/T529</f>
        <v>9.6153846153846159E-3</v>
      </c>
      <c r="CC507" s="130">
        <f t="shared" ref="CC507" si="9119">U507/U529</f>
        <v>5.6723522411741376E-2</v>
      </c>
      <c r="CD507" s="131">
        <f t="shared" ref="CD507" si="9120">V507/V529</f>
        <v>1.1716124075674638E-2</v>
      </c>
      <c r="CE507" s="132">
        <f t="shared" ref="CE507" si="9121">W507/W529</f>
        <v>3.6468885672937774E-2</v>
      </c>
      <c r="CF507" s="129">
        <f t="shared" ref="CF507" si="9122">X507/X529</f>
        <v>3.5401598781880469E-2</v>
      </c>
      <c r="CG507" s="130">
        <f t="shared" ref="CG507" si="9123">Y507/Y529</f>
        <v>4.0040858018386111E-2</v>
      </c>
      <c r="CH507" s="131">
        <f t="shared" ref="CH507" si="9124">Z507/Z529</f>
        <v>3.3242575824732473E-2</v>
      </c>
      <c r="CI507" s="129">
        <f t="shared" ref="CI507" si="9125">AA507/AA529</f>
        <v>2.3577986635519094E-2</v>
      </c>
      <c r="CJ507" s="135">
        <f t="shared" ref="CJ507" si="9126">AB507/AB529</f>
        <v>3.4304486773590388E-2</v>
      </c>
      <c r="CK507" s="136">
        <f t="shared" ref="CK507" si="9127">AC507/AC529</f>
        <v>2.4498204808575119E-2</v>
      </c>
    </row>
    <row r="508" spans="1:89" ht="15" thickTop="1" thickBot="1" x14ac:dyDescent="0.2">
      <c r="A508" s="137" t="s">
        <v>19</v>
      </c>
      <c r="B508" s="189">
        <v>1098</v>
      </c>
      <c r="C508" s="190">
        <v>387</v>
      </c>
      <c r="D508" s="191">
        <v>370</v>
      </c>
      <c r="E508" s="192">
        <v>260</v>
      </c>
      <c r="F508" s="189">
        <v>1236</v>
      </c>
      <c r="G508" s="193">
        <v>439</v>
      </c>
      <c r="H508" s="191">
        <v>1136</v>
      </c>
      <c r="I508" s="192">
        <v>671</v>
      </c>
      <c r="J508" s="189">
        <v>101</v>
      </c>
      <c r="K508" s="193">
        <v>253</v>
      </c>
      <c r="L508" s="191">
        <v>292</v>
      </c>
      <c r="M508" s="189">
        <v>717</v>
      </c>
      <c r="N508" s="194">
        <v>983</v>
      </c>
      <c r="O508" s="195">
        <v>1170</v>
      </c>
      <c r="P508" s="189">
        <v>547</v>
      </c>
      <c r="Q508" s="193">
        <v>549</v>
      </c>
      <c r="R508" s="191">
        <v>626</v>
      </c>
      <c r="S508" s="192">
        <v>522</v>
      </c>
      <c r="T508" s="189">
        <v>93</v>
      </c>
      <c r="U508" s="193">
        <v>313</v>
      </c>
      <c r="V508" s="191">
        <v>394</v>
      </c>
      <c r="W508" s="192">
        <v>654</v>
      </c>
      <c r="X508" s="189">
        <v>452</v>
      </c>
      <c r="Y508" s="193">
        <v>429</v>
      </c>
      <c r="Z508" s="191">
        <v>988</v>
      </c>
      <c r="AA508" s="189">
        <v>883</v>
      </c>
      <c r="AB508" s="172">
        <f t="shared" si="9072"/>
        <v>8316</v>
      </c>
      <c r="AC508" s="173">
        <f t="shared" si="9073"/>
        <v>7247</v>
      </c>
      <c r="AE508" s="269" t="s">
        <v>13</v>
      </c>
      <c r="AF508" s="20">
        <f t="shared" ref="AF508:BG508" si="9128">SUM(AF505:AF507)</f>
        <v>2289</v>
      </c>
      <c r="AG508" s="21">
        <f t="shared" si="9128"/>
        <v>1247</v>
      </c>
      <c r="AH508" s="20">
        <f t="shared" si="9128"/>
        <v>693</v>
      </c>
      <c r="AI508" s="21">
        <f t="shared" si="9128"/>
        <v>778</v>
      </c>
      <c r="AJ508" s="20">
        <f t="shared" si="9128"/>
        <v>2663</v>
      </c>
      <c r="AK508" s="21">
        <f t="shared" si="9128"/>
        <v>1192</v>
      </c>
      <c r="AL508" s="20">
        <f t="shared" si="9128"/>
        <v>2505</v>
      </c>
      <c r="AM508" s="21">
        <f t="shared" si="9128"/>
        <v>1937</v>
      </c>
      <c r="AN508" s="20">
        <f t="shared" si="9128"/>
        <v>264</v>
      </c>
      <c r="AO508" s="21">
        <f t="shared" si="9128"/>
        <v>838</v>
      </c>
      <c r="AP508" s="20">
        <f t="shared" si="9128"/>
        <v>858</v>
      </c>
      <c r="AQ508" s="21">
        <f t="shared" si="9128"/>
        <v>2139</v>
      </c>
      <c r="AR508" s="20">
        <f t="shared" si="9128"/>
        <v>2150</v>
      </c>
      <c r="AS508" s="21">
        <f t="shared" si="9128"/>
        <v>3098</v>
      </c>
      <c r="AT508" s="20">
        <f t="shared" si="9128"/>
        <v>1363</v>
      </c>
      <c r="AU508" s="21">
        <f t="shared" si="9128"/>
        <v>1256</v>
      </c>
      <c r="AV508" s="20">
        <f t="shared" si="9128"/>
        <v>1796</v>
      </c>
      <c r="AW508" s="21">
        <f t="shared" si="9128"/>
        <v>1209</v>
      </c>
      <c r="AX508" s="20">
        <f t="shared" si="9128"/>
        <v>259</v>
      </c>
      <c r="AY508" s="21">
        <f t="shared" si="9128"/>
        <v>746</v>
      </c>
      <c r="AZ508" s="20">
        <f t="shared" si="9128"/>
        <v>970</v>
      </c>
      <c r="BA508" s="21">
        <f t="shared" si="9128"/>
        <v>1717</v>
      </c>
      <c r="BB508" s="20">
        <f t="shared" si="9128"/>
        <v>1185</v>
      </c>
      <c r="BC508" s="21">
        <f t="shared" si="9128"/>
        <v>1014</v>
      </c>
      <c r="BD508" s="20">
        <f t="shared" si="9128"/>
        <v>2440</v>
      </c>
      <c r="BE508" s="21">
        <f t="shared" si="9128"/>
        <v>2058</v>
      </c>
      <c r="BF508" s="174">
        <f t="shared" si="9128"/>
        <v>19435</v>
      </c>
      <c r="BG508" s="175">
        <f t="shared" si="9128"/>
        <v>19229</v>
      </c>
      <c r="BI508" s="137" t="s">
        <v>19</v>
      </c>
      <c r="BJ508" s="129">
        <f>B508/B529</f>
        <v>8.5982772122161322E-2</v>
      </c>
      <c r="BK508" s="130">
        <f t="shared" ref="BK508" si="9129">C508/C529</f>
        <v>2.6530472338383491E-2</v>
      </c>
      <c r="BL508" s="131">
        <f t="shared" ref="BL508" si="9130">D508/D529</f>
        <v>7.8773685331062382E-2</v>
      </c>
      <c r="BM508" s="132">
        <f t="shared" ref="BM508" si="9131">E508/E529</f>
        <v>4.2847725774555041E-2</v>
      </c>
      <c r="BN508" s="129">
        <f t="shared" ref="BN508" si="9132">F508/F529</f>
        <v>8.6627417998317913E-2</v>
      </c>
      <c r="BO508" s="130">
        <f t="shared" ref="BO508" si="9133">G508/G529</f>
        <v>3.797249372891618E-2</v>
      </c>
      <c r="BP508" s="131">
        <f t="shared" ref="BP508" si="9134">H508/H529</f>
        <v>6.8644631095534467E-2</v>
      </c>
      <c r="BQ508" s="132">
        <f t="shared" ref="BQ508" si="9135">I508/I529</f>
        <v>3.9027511196417147E-2</v>
      </c>
      <c r="BR508" s="129">
        <f t="shared" ref="BR508" si="9136">J508/J529</f>
        <v>3.0633909614801336E-2</v>
      </c>
      <c r="BS508" s="130">
        <f t="shared" ref="BS508" si="9137">K508/K529</f>
        <v>7.8791653690439112E-2</v>
      </c>
      <c r="BT508" s="131">
        <f t="shared" ref="BT508" si="9138">L508/L529</f>
        <v>3.0149716055756323E-2</v>
      </c>
      <c r="BU508" s="129">
        <f t="shared" ref="BU508" si="9139">M508/M529</f>
        <v>7.5616958447584898E-2</v>
      </c>
      <c r="BV508" s="133">
        <f t="shared" ref="BV508" si="9140">N508/N529</f>
        <v>5.8189782750251585E-2</v>
      </c>
      <c r="BW508" s="134">
        <f t="shared" ref="BW508" si="9141">O508/O529</f>
        <v>6.8337129840546698E-2</v>
      </c>
      <c r="BX508" s="129">
        <f t="shared" ref="BX508" si="9142">P508/P529</f>
        <v>6.2542876743654247E-2</v>
      </c>
      <c r="BY508" s="130">
        <f t="shared" ref="BY508" si="9143">Q508/Q529</f>
        <v>6.5756378009342434E-2</v>
      </c>
      <c r="BZ508" s="131">
        <f t="shared" ref="BZ508" si="9144">R508/R529</f>
        <v>5.9375889215593287E-2</v>
      </c>
      <c r="CA508" s="132">
        <f t="shared" ref="CA508" si="9145">S508/S529</f>
        <v>5.1131354687040845E-2</v>
      </c>
      <c r="CB508" s="129">
        <f t="shared" ref="CB508" si="9146">T508/T529</f>
        <v>3.4393491124260357E-2</v>
      </c>
      <c r="CC508" s="130">
        <f t="shared" ref="CC508" si="9147">U508/U529</f>
        <v>0.12415708052360175</v>
      </c>
      <c r="CD508" s="131">
        <f t="shared" ref="CD508" si="9148">V508/V529</f>
        <v>3.7837318736195141E-2</v>
      </c>
      <c r="CE508" s="132">
        <f t="shared" ref="CE508" si="9149">W508/W529</f>
        <v>6.3096960926193921E-2</v>
      </c>
      <c r="CF508" s="129">
        <f t="shared" ref="CF508" si="9150">X508/X529</f>
        <v>5.7353127775662989E-2</v>
      </c>
      <c r="CG508" s="130">
        <f t="shared" ref="CG508" si="9151">Y508/Y529</f>
        <v>8.7640449438202248E-2</v>
      </c>
      <c r="CH508" s="131">
        <f t="shared" ref="CH508" si="9152">Z508/Z529</f>
        <v>6.2559361742544159E-2</v>
      </c>
      <c r="CI508" s="129">
        <f t="shared" ref="CI508" si="9153">AA508/AA529</f>
        <v>4.797088064323355E-2</v>
      </c>
      <c r="CJ508" s="135">
        <f t="shared" ref="CJ508" si="9154">AB508/AB529</f>
        <v>6.1949209991135214E-2</v>
      </c>
      <c r="CK508" s="136">
        <f t="shared" ref="CK508" si="9155">AC508/AC529</f>
        <v>5.4094603975546579E-2</v>
      </c>
    </row>
    <row r="509" spans="1:89" ht="14" thickTop="1" x14ac:dyDescent="0.15">
      <c r="A509" s="146" t="s">
        <v>20</v>
      </c>
      <c r="B509" s="196">
        <v>1185</v>
      </c>
      <c r="C509" s="197">
        <v>557</v>
      </c>
      <c r="D509" s="198">
        <v>378</v>
      </c>
      <c r="E509" s="199">
        <v>363</v>
      </c>
      <c r="F509" s="196">
        <v>1357</v>
      </c>
      <c r="G509" s="200">
        <v>604</v>
      </c>
      <c r="H509" s="198">
        <v>1311</v>
      </c>
      <c r="I509" s="199">
        <v>958</v>
      </c>
      <c r="J509" s="196">
        <v>123</v>
      </c>
      <c r="K509" s="200">
        <v>436</v>
      </c>
      <c r="L509" s="198">
        <v>427</v>
      </c>
      <c r="M509" s="196">
        <v>1059</v>
      </c>
      <c r="N509" s="201">
        <v>1086</v>
      </c>
      <c r="O509" s="202">
        <v>1606</v>
      </c>
      <c r="P509" s="196">
        <v>718</v>
      </c>
      <c r="Q509" s="200">
        <v>670</v>
      </c>
      <c r="R509" s="198">
        <v>951</v>
      </c>
      <c r="S509" s="199">
        <v>622</v>
      </c>
      <c r="T509" s="196">
        <v>114</v>
      </c>
      <c r="U509" s="200">
        <v>432</v>
      </c>
      <c r="V509" s="198">
        <v>472</v>
      </c>
      <c r="W509" s="199">
        <v>903</v>
      </c>
      <c r="X509" s="196">
        <v>595</v>
      </c>
      <c r="Y509" s="200">
        <v>566</v>
      </c>
      <c r="Z509" s="198">
        <v>1221</v>
      </c>
      <c r="AA509" s="196">
        <v>1079</v>
      </c>
      <c r="AB509" s="172">
        <f t="shared" si="9072"/>
        <v>9938</v>
      </c>
      <c r="AC509" s="173">
        <f t="shared" si="9073"/>
        <v>9855</v>
      </c>
      <c r="BI509" s="146" t="s">
        <v>20</v>
      </c>
      <c r="BJ509" s="129">
        <f>B509/B529</f>
        <v>9.2795614722004705E-2</v>
      </c>
      <c r="BK509" s="130">
        <f t="shared" ref="BK509" si="9156">C509/C529</f>
        <v>3.8184684993487351E-2</v>
      </c>
      <c r="BL509" s="131">
        <f t="shared" ref="BL509" si="9157">D509/D529</f>
        <v>8.0476900149031291E-2</v>
      </c>
      <c r="BM509" s="132">
        <f t="shared" ref="BM509" si="9158">E509/E529</f>
        <v>5.9822017139090307E-2</v>
      </c>
      <c r="BN509" s="129">
        <f t="shared" ref="BN509" si="9159">F509/F529</f>
        <v>9.5107933837959069E-2</v>
      </c>
      <c r="BO509" s="130">
        <f t="shared" ref="BO509" si="9160">G509/G529</f>
        <v>5.2244615517688782E-2</v>
      </c>
      <c r="BP509" s="131">
        <f t="shared" ref="BP509" si="9161">H509/H529</f>
        <v>7.9219288174512056E-2</v>
      </c>
      <c r="BQ509" s="132">
        <f t="shared" ref="BQ509" si="9162">I509/I529</f>
        <v>5.5720351305763971E-2</v>
      </c>
      <c r="BR509" s="129">
        <f t="shared" ref="BR509" si="9163">J509/J529</f>
        <v>3.7306642402183801E-2</v>
      </c>
      <c r="BS509" s="130">
        <f t="shared" ref="BS509" si="9164">K509/K529</f>
        <v>0.13578324509498599</v>
      </c>
      <c r="BT509" s="131">
        <f t="shared" ref="BT509" si="9165">L509/L529</f>
        <v>4.4088797108931335E-2</v>
      </c>
      <c r="BU509" s="129">
        <f t="shared" ref="BU509" si="9166">M509/M529</f>
        <v>0.11168529846024046</v>
      </c>
      <c r="BV509" s="133">
        <f t="shared" ref="BV509" si="9167">N509/N529</f>
        <v>6.4286982773930024E-2</v>
      </c>
      <c r="BW509" s="134">
        <f t="shared" ref="BW509" si="9168">O509/O529</f>
        <v>9.3802932071724784E-2</v>
      </c>
      <c r="BX509" s="129">
        <f t="shared" ref="BX509" si="9169">P509/P529</f>
        <v>8.209467184998856E-2</v>
      </c>
      <c r="BY509" s="130">
        <f t="shared" ref="BY509" si="9170">Q509/Q529</f>
        <v>8.0249131632530848E-2</v>
      </c>
      <c r="BZ509" s="131">
        <f t="shared" ref="BZ509" si="9171">R509/R529</f>
        <v>9.0202029782794277E-2</v>
      </c>
      <c r="CA509" s="132">
        <f t="shared" ref="CA509" si="9172">S509/S529</f>
        <v>6.0926633362719168E-2</v>
      </c>
      <c r="CB509" s="129">
        <f t="shared" ref="CB509" si="9173">T509/T529</f>
        <v>4.2159763313609468E-2</v>
      </c>
      <c r="CC509" s="130">
        <f t="shared" ref="CC509" si="9174">U509/U529</f>
        <v>0.17136057120190401</v>
      </c>
      <c r="CD509" s="131">
        <f t="shared" ref="CD509" si="9175">V509/V529</f>
        <v>4.5327955440314989E-2</v>
      </c>
      <c r="CE509" s="132">
        <f t="shared" ref="CE509" si="9176">W509/W529</f>
        <v>8.7120115774240225E-2</v>
      </c>
      <c r="CF509" s="129">
        <f t="shared" ref="CF509" si="9177">X509/X529</f>
        <v>7.5498033244512111E-2</v>
      </c>
      <c r="CG509" s="130">
        <f t="shared" ref="CG509" si="9178">Y509/Y529</f>
        <v>0.11562819203268641</v>
      </c>
      <c r="CH509" s="131">
        <f t="shared" ref="CH509" si="9179">Z509/Z529</f>
        <v>7.7312733489520669E-2</v>
      </c>
      <c r="CI509" s="129">
        <f t="shared" ref="CI509" si="9180">AA509/AA529</f>
        <v>5.8619003639919592E-2</v>
      </c>
      <c r="CJ509" s="135">
        <f t="shared" ref="CJ509" si="9181">AB509/AB529</f>
        <v>7.4032136711387891E-2</v>
      </c>
      <c r="CK509" s="136">
        <f t="shared" ref="CK509" si="9182">AC509/AC529</f>
        <v>7.3561794146407011E-2</v>
      </c>
    </row>
    <row r="510" spans="1:89" ht="14" thickBot="1" x14ac:dyDescent="0.2">
      <c r="A510" s="137" t="s">
        <v>21</v>
      </c>
      <c r="B510" s="189">
        <v>1104</v>
      </c>
      <c r="C510" s="190">
        <v>690</v>
      </c>
      <c r="D510" s="191">
        <v>315</v>
      </c>
      <c r="E510" s="192">
        <v>415</v>
      </c>
      <c r="F510" s="189">
        <v>1306</v>
      </c>
      <c r="G510" s="193">
        <v>588</v>
      </c>
      <c r="H510" s="191">
        <v>1194</v>
      </c>
      <c r="I510" s="192">
        <v>979</v>
      </c>
      <c r="J510" s="189">
        <v>141</v>
      </c>
      <c r="K510" s="193">
        <v>402</v>
      </c>
      <c r="L510" s="191">
        <v>431</v>
      </c>
      <c r="M510" s="189">
        <v>1080</v>
      </c>
      <c r="N510" s="194">
        <v>1064</v>
      </c>
      <c r="O510" s="195">
        <v>1492</v>
      </c>
      <c r="P510" s="189">
        <v>645</v>
      </c>
      <c r="Q510" s="193">
        <v>586</v>
      </c>
      <c r="R510" s="191">
        <v>845</v>
      </c>
      <c r="S510" s="192">
        <v>587</v>
      </c>
      <c r="T510" s="189">
        <v>145</v>
      </c>
      <c r="U510" s="193">
        <v>314</v>
      </c>
      <c r="V510" s="191">
        <v>498</v>
      </c>
      <c r="W510" s="192">
        <v>814</v>
      </c>
      <c r="X510" s="189">
        <v>590</v>
      </c>
      <c r="Y510" s="193">
        <v>448</v>
      </c>
      <c r="Z510" s="191">
        <v>1219</v>
      </c>
      <c r="AA510" s="189">
        <v>979</v>
      </c>
      <c r="AB510" s="172">
        <f t="shared" si="9072"/>
        <v>9497</v>
      </c>
      <c r="AC510" s="173">
        <f t="shared" si="9073"/>
        <v>9374</v>
      </c>
      <c r="AE510" s="272" t="s">
        <v>85</v>
      </c>
      <c r="BI510" s="137" t="s">
        <v>21</v>
      </c>
      <c r="BJ510" s="129">
        <f>B510/B529</f>
        <v>8.6452623335943612E-2</v>
      </c>
      <c r="BK510" s="130">
        <f t="shared" ref="BK510" si="9183">C510/C529</f>
        <v>4.7302392541303903E-2</v>
      </c>
      <c r="BL510" s="131">
        <f t="shared" ref="BL510" si="9184">D510/D529</f>
        <v>6.7064083457526083E-2</v>
      </c>
      <c r="BM510" s="132">
        <f t="shared" ref="BM510" si="9185">E510/E529</f>
        <v>6.8391562294001312E-2</v>
      </c>
      <c r="BN510" s="129">
        <f t="shared" ref="BN510" si="9186">F510/F529</f>
        <v>9.1533501541911977E-2</v>
      </c>
      <c r="BO510" s="130">
        <f t="shared" ref="BO510" si="9187">G510/G529</f>
        <v>5.086065219271689E-2</v>
      </c>
      <c r="BP510" s="131">
        <f t="shared" ref="BP510" si="9188">H510/H529</f>
        <v>7.214937458456705E-2</v>
      </c>
      <c r="BQ510" s="132">
        <f t="shared" ref="BQ510" si="9189">I510/I529</f>
        <v>5.694177863083813E-2</v>
      </c>
      <c r="BR510" s="129">
        <f t="shared" ref="BR510" si="9190">J510/J529</f>
        <v>4.2766151046405826E-2</v>
      </c>
      <c r="BS510" s="130">
        <f t="shared" ref="BS510" si="9191">K510/K529</f>
        <v>0.12519464341326689</v>
      </c>
      <c r="BT510" s="131">
        <f t="shared" ref="BT510" si="9192">L510/L529</f>
        <v>4.4501806917914298E-2</v>
      </c>
      <c r="BU510" s="129">
        <f t="shared" ref="BU510" si="9193">M510/M529</f>
        <v>0.1139000210925965</v>
      </c>
      <c r="BV510" s="133">
        <f t="shared" ref="BV510" si="9194">N510/N529</f>
        <v>6.2984668205765704E-2</v>
      </c>
      <c r="BW510" s="134">
        <f t="shared" ref="BW510" si="9195">O510/O529</f>
        <v>8.7144442497517668E-2</v>
      </c>
      <c r="BX510" s="129">
        <f t="shared" ref="BX510" si="9196">P510/P529</f>
        <v>7.374799908529614E-2</v>
      </c>
      <c r="BY510" s="130">
        <f t="shared" ref="BY510" si="9197">Q510/Q529</f>
        <v>7.0188046472631452E-2</v>
      </c>
      <c r="BZ510" s="131">
        <f t="shared" ref="BZ510" si="9198">R510/R529</f>
        <v>8.0147965474722568E-2</v>
      </c>
      <c r="CA510" s="132">
        <f t="shared" ref="CA510" si="9199">S510/S529</f>
        <v>5.7498285826231753E-2</v>
      </c>
      <c r="CB510" s="129">
        <f t="shared" ref="CB510" si="9200">T510/T529</f>
        <v>5.3624260355029589E-2</v>
      </c>
      <c r="CC510" s="130">
        <f t="shared" ref="CC510" si="9201">U510/U529</f>
        <v>0.12455374851249504</v>
      </c>
      <c r="CD510" s="131">
        <f t="shared" ref="CD510" si="9202">V510/V529</f>
        <v>4.7824834341688272E-2</v>
      </c>
      <c r="CE510" s="132">
        <f t="shared" ref="CE510" si="9203">W510/W529</f>
        <v>7.8533526290400391E-2</v>
      </c>
      <c r="CF510" s="129">
        <f t="shared" ref="CF510" si="9204">X510/X529</f>
        <v>7.4863595990356552E-2</v>
      </c>
      <c r="CG510" s="130">
        <f t="shared" ref="CG510" si="9205">Y510/Y529</f>
        <v>9.1521961184882539E-2</v>
      </c>
      <c r="CH510" s="131">
        <f t="shared" ref="CH510" si="9206">Z510/Z529</f>
        <v>7.7186095105426455E-2</v>
      </c>
      <c r="CI510" s="129">
        <f t="shared" ref="CI510" si="9207">AA510/AA529</f>
        <v>5.3186287825283861E-2</v>
      </c>
      <c r="CJ510" s="135">
        <f t="shared" ref="CJ510" si="9208">AB510/AB529</f>
        <v>7.0746951333070116E-2</v>
      </c>
      <c r="CK510" s="136">
        <f t="shared" ref="CK510" si="9209">AC510/AC529</f>
        <v>6.9971411296643249E-2</v>
      </c>
    </row>
    <row r="511" spans="1:89" ht="15" thickTop="1" thickBot="1" x14ac:dyDescent="0.2">
      <c r="A511" s="146" t="s">
        <v>22</v>
      </c>
      <c r="B511" s="196">
        <v>1014</v>
      </c>
      <c r="C511" s="197">
        <v>799</v>
      </c>
      <c r="D511" s="198">
        <v>311</v>
      </c>
      <c r="E511" s="199">
        <v>290</v>
      </c>
      <c r="F511" s="196">
        <v>1298</v>
      </c>
      <c r="G511" s="200">
        <v>463</v>
      </c>
      <c r="H511" s="198">
        <v>1206</v>
      </c>
      <c r="I511" s="199">
        <v>907</v>
      </c>
      <c r="J511" s="196">
        <v>174</v>
      </c>
      <c r="K511" s="200">
        <v>431</v>
      </c>
      <c r="L511" s="198">
        <v>344</v>
      </c>
      <c r="M511" s="196">
        <v>1049</v>
      </c>
      <c r="N511" s="201">
        <v>1002</v>
      </c>
      <c r="O511" s="202">
        <v>1450</v>
      </c>
      <c r="P511" s="196">
        <v>557</v>
      </c>
      <c r="Q511" s="200">
        <v>573</v>
      </c>
      <c r="R511" s="198">
        <v>886</v>
      </c>
      <c r="S511" s="199">
        <v>603</v>
      </c>
      <c r="T511" s="196">
        <v>127</v>
      </c>
      <c r="U511" s="200">
        <v>186</v>
      </c>
      <c r="V511" s="198">
        <v>395</v>
      </c>
      <c r="W511" s="199">
        <v>848</v>
      </c>
      <c r="X511" s="196">
        <v>460</v>
      </c>
      <c r="Y511" s="200">
        <v>355</v>
      </c>
      <c r="Z511" s="198">
        <v>1039</v>
      </c>
      <c r="AA511" s="196">
        <v>1115</v>
      </c>
      <c r="AB511" s="172">
        <f t="shared" si="9072"/>
        <v>8813</v>
      </c>
      <c r="AC511" s="173">
        <f t="shared" si="9073"/>
        <v>9069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7.9404855129209084E-2</v>
      </c>
      <c r="BK511" s="130">
        <f t="shared" ref="BK511" si="9210">C511/C529</f>
        <v>5.477479947898814E-2</v>
      </c>
      <c r="BL511" s="131">
        <f t="shared" ref="BL511" si="9211">D511/D529</f>
        <v>6.6212476048541621E-2</v>
      </c>
      <c r="BM511" s="132">
        <f t="shared" ref="BM511" si="9212">E511/E529</f>
        <v>4.779169413315755E-2</v>
      </c>
      <c r="BN511" s="129">
        <f t="shared" ref="BN511" si="9213">F511/F529</f>
        <v>9.0972806279786933E-2</v>
      </c>
      <c r="BO511" s="130">
        <f t="shared" ref="BO511" si="9214">G511/G529</f>
        <v>4.0048438716374014E-2</v>
      </c>
      <c r="BP511" s="131">
        <f t="shared" ref="BP511" si="9215">H511/H529</f>
        <v>7.28744939271255E-2</v>
      </c>
      <c r="BQ511" s="132">
        <f t="shared" ref="BQ511" si="9216">I511/I529</f>
        <v>5.2754027802012445E-2</v>
      </c>
      <c r="BR511" s="129">
        <f t="shared" ref="BR511" si="9217">J511/J529</f>
        <v>5.2775250227479524E-2</v>
      </c>
      <c r="BS511" s="130">
        <f t="shared" ref="BS511" si="9218">K511/K529</f>
        <v>0.13422609778885083</v>
      </c>
      <c r="BT511" s="131">
        <f t="shared" ref="BT511" si="9219">L511/L529</f>
        <v>3.5518843572534847E-2</v>
      </c>
      <c r="BU511" s="129">
        <f t="shared" ref="BU511" si="9220">M511/M529</f>
        <v>0.110630668635309</v>
      </c>
      <c r="BV511" s="133">
        <f t="shared" ref="BV511" si="9221">N511/N529</f>
        <v>5.9314508968211686E-2</v>
      </c>
      <c r="BW511" s="134">
        <f t="shared" ref="BW511" si="9222">O511/O529</f>
        <v>8.4691314759651887E-2</v>
      </c>
      <c r="BX511" s="129">
        <f t="shared" ref="BX511" si="9223">P511/P529</f>
        <v>6.3686256574434025E-2</v>
      </c>
      <c r="BY511" s="130">
        <f t="shared" ref="BY511" si="9224">Q511/Q529</f>
        <v>6.8630973769313694E-2</v>
      </c>
      <c r="BZ511" s="131">
        <f t="shared" ref="BZ511" si="9225">R511/R529</f>
        <v>8.403680166935408E-2</v>
      </c>
      <c r="CA511" s="132">
        <f t="shared" ref="CA511" si="9226">S511/S529</f>
        <v>5.9065530414340289E-2</v>
      </c>
      <c r="CB511" s="129">
        <f t="shared" ref="CB511" si="9227">T511/T529</f>
        <v>4.6967455621301772E-2</v>
      </c>
      <c r="CC511" s="130">
        <f t="shared" ref="CC511" si="9228">U511/U529</f>
        <v>7.378024593415311E-2</v>
      </c>
      <c r="CD511" s="131">
        <f t="shared" ref="CD511" si="9229">V511/V529</f>
        <v>3.7933352540094112E-2</v>
      </c>
      <c r="CE511" s="132">
        <f t="shared" ref="CE511" si="9230">W511/W529</f>
        <v>8.1813796430294253E-2</v>
      </c>
      <c r="CF511" s="129">
        <f t="shared" ref="CF511" si="9231">X511/X529</f>
        <v>5.8368227382311892E-2</v>
      </c>
      <c r="CG511" s="130">
        <f t="shared" ref="CG511" si="9232">Y511/Y529</f>
        <v>7.2522982635342181E-2</v>
      </c>
      <c r="CH511" s="131">
        <f t="shared" ref="CH511" si="9233">Z511/Z529</f>
        <v>6.5788640536946746E-2</v>
      </c>
      <c r="CI511" s="129">
        <f t="shared" ref="CI511" si="9234">AA511/AA529</f>
        <v>6.0574781333188464E-2</v>
      </c>
      <c r="CJ511" s="135">
        <f t="shared" ref="CJ511" si="9235">AB511/AB529</f>
        <v>6.5651561766699687E-2</v>
      </c>
      <c r="CK511" s="136">
        <f t="shared" ref="CK511" si="9236">AC511/AC529</f>
        <v>6.7694765206876215E-2</v>
      </c>
    </row>
    <row r="512" spans="1:89" ht="15" thickTop="1" thickBot="1" x14ac:dyDescent="0.2">
      <c r="A512" s="137" t="s">
        <v>23</v>
      </c>
      <c r="B512" s="189">
        <v>834</v>
      </c>
      <c r="C512" s="190">
        <v>776</v>
      </c>
      <c r="D512" s="191">
        <v>287</v>
      </c>
      <c r="E512" s="192">
        <v>316</v>
      </c>
      <c r="F512" s="189">
        <v>1080</v>
      </c>
      <c r="G512" s="193">
        <v>411</v>
      </c>
      <c r="H512" s="191">
        <v>1012</v>
      </c>
      <c r="I512" s="192">
        <v>876</v>
      </c>
      <c r="J512" s="189">
        <v>175</v>
      </c>
      <c r="K512" s="193">
        <v>308</v>
      </c>
      <c r="L512" s="191">
        <v>413</v>
      </c>
      <c r="M512" s="189">
        <v>711</v>
      </c>
      <c r="N512" s="194">
        <v>888</v>
      </c>
      <c r="O512" s="195">
        <v>1214</v>
      </c>
      <c r="P512" s="189">
        <v>506</v>
      </c>
      <c r="Q512" s="193">
        <v>396</v>
      </c>
      <c r="R512" s="191">
        <v>769</v>
      </c>
      <c r="S512" s="192">
        <v>520</v>
      </c>
      <c r="T512" s="189">
        <v>120</v>
      </c>
      <c r="U512" s="193">
        <v>191</v>
      </c>
      <c r="V512" s="191">
        <v>395</v>
      </c>
      <c r="W512" s="192">
        <v>844</v>
      </c>
      <c r="X512" s="189">
        <v>435</v>
      </c>
      <c r="Y512" s="193">
        <v>267</v>
      </c>
      <c r="Z512" s="191">
        <v>909</v>
      </c>
      <c r="AA512" s="189">
        <v>1302</v>
      </c>
      <c r="AB512" s="172">
        <f t="shared" si="9072"/>
        <v>7823</v>
      </c>
      <c r="AC512" s="173">
        <f t="shared" si="9073"/>
        <v>8132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6.5309318715740014E-2</v>
      </c>
      <c r="BK512" s="130">
        <f t="shared" ref="BK512" si="9237">C512/C529</f>
        <v>5.3198053060944675E-2</v>
      </c>
      <c r="BL512" s="131">
        <f t="shared" ref="BL512" si="9238">D512/D529</f>
        <v>6.1102831594634872E-2</v>
      </c>
      <c r="BM512" s="132">
        <f t="shared" ref="BM512" si="9239">E512/E529</f>
        <v>5.2076466710613049E-2</v>
      </c>
      <c r="BN512" s="129">
        <f t="shared" ref="BN512" si="9240">F512/F529</f>
        <v>7.5693860386879724E-2</v>
      </c>
      <c r="BO512" s="130">
        <f t="shared" ref="BO512" si="9241">G512/G529</f>
        <v>3.5550557910215379E-2</v>
      </c>
      <c r="BP512" s="131">
        <f t="shared" ref="BP512" si="9242">H512/H529</f>
        <v>6.115173122243036E-2</v>
      </c>
      <c r="BQ512" s="132">
        <f t="shared" ref="BQ512" si="9243">I512/I529</f>
        <v>5.0950968417379165E-2</v>
      </c>
      <c r="BR512" s="129">
        <f t="shared" ref="BR512" si="9244">J512/J529</f>
        <v>5.3078556263269641E-2</v>
      </c>
      <c r="BS512" s="130">
        <f t="shared" ref="BS512" si="9245">K512/K529</f>
        <v>9.5920274057925886E-2</v>
      </c>
      <c r="BT512" s="131">
        <f t="shared" ref="BT512" si="9246">L512/L529</f>
        <v>4.2643262777490969E-2</v>
      </c>
      <c r="BU512" s="129">
        <f t="shared" ref="BU512" si="9247">M512/M529</f>
        <v>7.4984180552626026E-2</v>
      </c>
      <c r="BV512" s="133">
        <f t="shared" ref="BV512" si="9248">N512/N529</f>
        <v>5.2566151660451074E-2</v>
      </c>
      <c r="BW512" s="134">
        <f t="shared" ref="BW512" si="9249">O512/O529</f>
        <v>7.0907073184977507E-2</v>
      </c>
      <c r="BX512" s="129">
        <f t="shared" ref="BX512" si="9250">P512/P529</f>
        <v>5.7855019437457127E-2</v>
      </c>
      <c r="BY512" s="130">
        <f t="shared" ref="BY512" si="9251">Q512/Q529</f>
        <v>4.7430830039525688E-2</v>
      </c>
      <c r="BZ512" s="131">
        <f t="shared" ref="BZ512" si="9252">R512/R529</f>
        <v>7.2939391065161716E-2</v>
      </c>
      <c r="CA512" s="132">
        <f t="shared" ref="CA512" si="9253">S512/S529</f>
        <v>5.0935449113527279E-2</v>
      </c>
      <c r="CB512" s="129">
        <f t="shared" ref="CB512" si="9254">T512/T529</f>
        <v>4.4378698224852069E-2</v>
      </c>
      <c r="CC512" s="130">
        <f t="shared" ref="CC512" si="9255">U512/U529</f>
        <v>7.5763585878619602E-2</v>
      </c>
      <c r="CD512" s="131">
        <f t="shared" ref="CD512" si="9256">V512/V529</f>
        <v>3.7933352540094112E-2</v>
      </c>
      <c r="CE512" s="132">
        <f t="shared" ref="CE512" si="9257">W512/W529</f>
        <v>8.1427882296189094E-2</v>
      </c>
      <c r="CF512" s="129">
        <f t="shared" ref="CF512" si="9258">X512/X529</f>
        <v>5.5196041111534068E-2</v>
      </c>
      <c r="CG512" s="130">
        <f t="shared" ref="CG512" si="9259">Y512/Y529</f>
        <v>5.4545454545454543E-2</v>
      </c>
      <c r="CH512" s="131">
        <f t="shared" ref="CH512" si="9260">Z512/Z529</f>
        <v>5.7557145570822518E-2</v>
      </c>
      <c r="CI512" s="129">
        <f t="shared" ref="CI512" si="9261">AA512/AA529</f>
        <v>7.0733959906557287E-2</v>
      </c>
      <c r="CJ512" s="135">
        <f t="shared" ref="CJ512" si="9262">AB512/AB529</f>
        <v>5.827665581537407E-2</v>
      </c>
      <c r="CK512" s="136">
        <f t="shared" ref="CK512" si="9263">AC512/AC529</f>
        <v>6.0700609842575519E-2</v>
      </c>
    </row>
    <row r="513" spans="1:89" ht="14" thickTop="1" x14ac:dyDescent="0.15">
      <c r="A513" s="146" t="s">
        <v>24</v>
      </c>
      <c r="B513" s="203">
        <v>738</v>
      </c>
      <c r="C513" s="197">
        <v>807</v>
      </c>
      <c r="D513" s="198">
        <v>256</v>
      </c>
      <c r="E513" s="199">
        <v>296</v>
      </c>
      <c r="F513" s="196">
        <v>977</v>
      </c>
      <c r="G513" s="200">
        <v>390</v>
      </c>
      <c r="H513" s="198">
        <v>960</v>
      </c>
      <c r="I513" s="199">
        <v>844</v>
      </c>
      <c r="J513" s="196">
        <v>181</v>
      </c>
      <c r="K513" s="200">
        <v>193</v>
      </c>
      <c r="L513" s="198">
        <v>359</v>
      </c>
      <c r="M513" s="196">
        <v>659</v>
      </c>
      <c r="N513" s="201">
        <v>817</v>
      </c>
      <c r="O513" s="204">
        <v>1016</v>
      </c>
      <c r="P513" s="196">
        <v>432</v>
      </c>
      <c r="Q513" s="200">
        <v>436</v>
      </c>
      <c r="R513" s="198">
        <v>640</v>
      </c>
      <c r="S513" s="199">
        <v>507</v>
      </c>
      <c r="T513" s="196">
        <v>143</v>
      </c>
      <c r="U513" s="200">
        <v>125</v>
      </c>
      <c r="V513" s="198">
        <v>449</v>
      </c>
      <c r="W513" s="205">
        <v>747</v>
      </c>
      <c r="X513" s="196">
        <v>338</v>
      </c>
      <c r="Y513" s="200">
        <v>223</v>
      </c>
      <c r="Z513" s="198">
        <v>1027</v>
      </c>
      <c r="AA513" s="196">
        <v>1248</v>
      </c>
      <c r="AB513" s="172">
        <f t="shared" si="9072"/>
        <v>7317</v>
      </c>
      <c r="AC513" s="173">
        <f t="shared" si="9073"/>
        <v>7491</v>
      </c>
      <c r="AE513" s="275" t="str">
        <f>$AE$17</f>
        <v>17:00 - 17:59</v>
      </c>
      <c r="AF513" s="126">
        <f t="shared" ref="AF513:AU514" si="9264">SUMIF($A$9:$A$32,$AE513,B$505:B$528)</f>
        <v>720</v>
      </c>
      <c r="AG513" s="186">
        <f t="shared" si="9264"/>
        <v>1368</v>
      </c>
      <c r="AH513" s="127">
        <f t="shared" si="9264"/>
        <v>464</v>
      </c>
      <c r="AI513" s="180">
        <f t="shared" si="9264"/>
        <v>609</v>
      </c>
      <c r="AJ513" s="126">
        <f t="shared" si="9264"/>
        <v>764</v>
      </c>
      <c r="AK513" s="128">
        <f t="shared" si="9264"/>
        <v>1359</v>
      </c>
      <c r="AL513" s="127">
        <f t="shared" si="9264"/>
        <v>1123</v>
      </c>
      <c r="AM513" s="180">
        <f t="shared" si="9264"/>
        <v>1707</v>
      </c>
      <c r="AN513" s="126">
        <f t="shared" si="9264"/>
        <v>391</v>
      </c>
      <c r="AO513" s="128">
        <f t="shared" si="9264"/>
        <v>100</v>
      </c>
      <c r="AP513" s="127">
        <f t="shared" si="9264"/>
        <v>1191</v>
      </c>
      <c r="AQ513" s="126">
        <f t="shared" si="9264"/>
        <v>376</v>
      </c>
      <c r="AR513" s="179">
        <f t="shared" si="9264"/>
        <v>1451</v>
      </c>
      <c r="AS513" s="181">
        <f t="shared" si="9264"/>
        <v>1131</v>
      </c>
      <c r="AT513" s="126">
        <f t="shared" si="9264"/>
        <v>801</v>
      </c>
      <c r="AU513" s="128">
        <f t="shared" si="9264"/>
        <v>604</v>
      </c>
      <c r="AV513" s="127">
        <f t="shared" ref="AP513:BE514" si="9265">SUMIF($A$9:$A$32,$AE513,R$505:R$528)</f>
        <v>686</v>
      </c>
      <c r="AW513" s="180">
        <f t="shared" si="9265"/>
        <v>955</v>
      </c>
      <c r="AX513" s="126">
        <f t="shared" si="9265"/>
        <v>396</v>
      </c>
      <c r="AY513" s="128">
        <f t="shared" si="9265"/>
        <v>71</v>
      </c>
      <c r="AZ513" s="127">
        <f t="shared" si="9265"/>
        <v>1054</v>
      </c>
      <c r="BA513" s="180">
        <f t="shared" si="9265"/>
        <v>641</v>
      </c>
      <c r="BB513" s="126">
        <f t="shared" si="9265"/>
        <v>858</v>
      </c>
      <c r="BC513" s="128">
        <f t="shared" si="9265"/>
        <v>329</v>
      </c>
      <c r="BD513" s="184">
        <f t="shared" si="9265"/>
        <v>1159</v>
      </c>
      <c r="BE513" s="185">
        <f t="shared" si="9265"/>
        <v>1444</v>
      </c>
      <c r="BF513" s="170">
        <f>AF513+AH513+AJ513+AL513+AN513+AP513+AR513+AT513+AV513+AX513+AZ513+BB513+BD513</f>
        <v>11058</v>
      </c>
      <c r="BG513" s="171">
        <f>AG513+AI513+AK513+AM513+AO513+AQ513+AS513+AU513+AW513+AY513+BA513+BC513+BE513</f>
        <v>10694</v>
      </c>
      <c r="BI513" s="146" t="s">
        <v>24</v>
      </c>
      <c r="BJ513" s="129">
        <f>B513/B529</f>
        <v>5.7791699295223181E-2</v>
      </c>
      <c r="BK513" s="130">
        <f t="shared" ref="BK513" si="9266">C513/C529</f>
        <v>5.5323233015698907E-2</v>
      </c>
      <c r="BL513" s="131">
        <f t="shared" ref="BL513" si="9267">D513/D529</f>
        <v>5.4502874175005322E-2</v>
      </c>
      <c r="BM513" s="132">
        <f t="shared" ref="BM513" si="9268">E513/E529</f>
        <v>4.878048780487805E-2</v>
      </c>
      <c r="BN513" s="129">
        <f t="shared" ref="BN513" si="9269">F513/F529</f>
        <v>6.8474908887019903E-2</v>
      </c>
      <c r="BO513" s="130">
        <f t="shared" ref="BO513" si="9270">G513/G529</f>
        <v>3.3734106046189774E-2</v>
      </c>
      <c r="BP513" s="131">
        <f t="shared" ref="BP513" si="9271">H513/H529</f>
        <v>5.8009547404677023E-2</v>
      </c>
      <c r="BQ513" s="132">
        <f t="shared" ref="BQ513" si="9272">I513/I529</f>
        <v>4.9089745826789974E-2</v>
      </c>
      <c r="BR513" s="129">
        <f t="shared" ref="BR513" si="9273">J513/J529</f>
        <v>5.4898392478010309E-2</v>
      </c>
      <c r="BS513" s="130">
        <f t="shared" ref="BS513" si="9274">K513/K529</f>
        <v>6.0105886016817191E-2</v>
      </c>
      <c r="BT513" s="131">
        <f t="shared" ref="BT513" si="9275">L513/L529</f>
        <v>3.706763035622096E-2</v>
      </c>
      <c r="BU513" s="129">
        <f t="shared" ref="BU513" si="9276">M513/M529</f>
        <v>6.9500105462982492E-2</v>
      </c>
      <c r="BV513" s="133">
        <f t="shared" ref="BV513" si="9277">N513/N529</f>
        <v>4.8363227372284379E-2</v>
      </c>
      <c r="BW513" s="134">
        <f t="shared" ref="BW513" si="9278">O513/O529</f>
        <v>5.9342328135038841E-2</v>
      </c>
      <c r="BX513" s="129">
        <f t="shared" ref="BX513" si="9279">P513/P529</f>
        <v>4.9394008689686714E-2</v>
      </c>
      <c r="BY513" s="130">
        <f t="shared" ref="BY513" si="9280">Q513/Q529</f>
        <v>5.2221822972811117E-2</v>
      </c>
      <c r="BZ513" s="131">
        <f t="shared" ref="BZ513" si="9281">R513/R529</f>
        <v>6.0703784501565022E-2</v>
      </c>
      <c r="CA513" s="132">
        <f t="shared" ref="CA513" si="9282">S513/S529</f>
        <v>4.9662062885689098E-2</v>
      </c>
      <c r="CB513" s="129">
        <f t="shared" ref="CB513" si="9283">T513/T529</f>
        <v>5.2884615384615384E-2</v>
      </c>
      <c r="CC513" s="130">
        <f t="shared" ref="CC513" si="9284">U513/U529</f>
        <v>4.9583498611662037E-2</v>
      </c>
      <c r="CD513" s="131">
        <f t="shared" ref="CD513" si="9285">V513/V529</f>
        <v>4.3119177950638625E-2</v>
      </c>
      <c r="CE513" s="132">
        <f t="shared" ref="CE513" si="9286">W513/W529</f>
        <v>7.2069464544138928E-2</v>
      </c>
      <c r="CF513" s="129">
        <f t="shared" ref="CF513" si="9287">X513/X529</f>
        <v>4.2887958380916129E-2</v>
      </c>
      <c r="CG513" s="130">
        <f t="shared" ref="CG513" si="9288">Y513/Y529</f>
        <v>4.5556690500510727E-2</v>
      </c>
      <c r="CH513" s="131">
        <f t="shared" ref="CH513" si="9289">Z513/Z529</f>
        <v>6.502881023238144E-2</v>
      </c>
      <c r="CI513" s="129">
        <f t="shared" ref="CI513" si="9290">AA513/AA529</f>
        <v>6.7800293366653996E-2</v>
      </c>
      <c r="CJ513" s="135">
        <f t="shared" ref="CJ513" si="9291">AB513/AB529</f>
        <v>5.4507259440252087E-2</v>
      </c>
      <c r="CK513" s="136">
        <f t="shared" ref="CK513" si="9292">AC513/AC529</f>
        <v>5.5915920847360211E-2</v>
      </c>
    </row>
    <row r="514" spans="1:89" x14ac:dyDescent="0.15">
      <c r="A514" s="137" t="s">
        <v>25</v>
      </c>
      <c r="B514" s="206">
        <v>672</v>
      </c>
      <c r="C514" s="190">
        <v>761</v>
      </c>
      <c r="D514" s="191">
        <v>305</v>
      </c>
      <c r="E514" s="192">
        <v>285</v>
      </c>
      <c r="F514" s="189">
        <v>811</v>
      </c>
      <c r="G514" s="193">
        <v>435</v>
      </c>
      <c r="H514" s="191">
        <v>964</v>
      </c>
      <c r="I514" s="192">
        <v>806</v>
      </c>
      <c r="J514" s="189">
        <v>191</v>
      </c>
      <c r="K514" s="190">
        <v>172</v>
      </c>
      <c r="L514" s="191">
        <v>386</v>
      </c>
      <c r="M514" s="189">
        <v>717</v>
      </c>
      <c r="N514" s="194">
        <v>846</v>
      </c>
      <c r="O514" s="207">
        <v>904</v>
      </c>
      <c r="P514" s="189">
        <v>424</v>
      </c>
      <c r="Q514" s="190">
        <v>318</v>
      </c>
      <c r="R514" s="191">
        <v>614</v>
      </c>
      <c r="S514" s="192">
        <v>533</v>
      </c>
      <c r="T514" s="198">
        <v>113</v>
      </c>
      <c r="U514" s="189">
        <v>112</v>
      </c>
      <c r="V514" s="191">
        <v>461</v>
      </c>
      <c r="W514" s="208">
        <v>600</v>
      </c>
      <c r="X514" s="189">
        <v>344</v>
      </c>
      <c r="Y514" s="193">
        <v>231</v>
      </c>
      <c r="Z514" s="191">
        <v>909</v>
      </c>
      <c r="AA514" s="189">
        <v>1160</v>
      </c>
      <c r="AB514" s="172">
        <f t="shared" si="9072"/>
        <v>7040</v>
      </c>
      <c r="AC514" s="173">
        <f t="shared" si="9073"/>
        <v>7034</v>
      </c>
      <c r="AE514" s="277" t="str">
        <f>$AE$18</f>
        <v>18:00 - 18:59</v>
      </c>
      <c r="AF514" s="126">
        <f t="shared" si="9264"/>
        <v>682</v>
      </c>
      <c r="AG514" s="190">
        <f t="shared" si="9264"/>
        <v>1749</v>
      </c>
      <c r="AH514" s="191">
        <f t="shared" si="9264"/>
        <v>316</v>
      </c>
      <c r="AI514" s="192">
        <f t="shared" si="9264"/>
        <v>498</v>
      </c>
      <c r="AJ514" s="278">
        <f t="shared" si="9264"/>
        <v>585</v>
      </c>
      <c r="AK514" s="193">
        <f t="shared" si="9264"/>
        <v>1255</v>
      </c>
      <c r="AL514" s="191">
        <f t="shared" si="9264"/>
        <v>1066</v>
      </c>
      <c r="AM514" s="192">
        <f t="shared" si="9264"/>
        <v>1618</v>
      </c>
      <c r="AN514" s="278">
        <f t="shared" si="9264"/>
        <v>315</v>
      </c>
      <c r="AO514" s="193">
        <f t="shared" si="9264"/>
        <v>106</v>
      </c>
      <c r="AP514" s="191">
        <f t="shared" si="9265"/>
        <v>1021</v>
      </c>
      <c r="AQ514" s="278">
        <f t="shared" si="9265"/>
        <v>328</v>
      </c>
      <c r="AR514" s="194">
        <f t="shared" si="9265"/>
        <v>1458</v>
      </c>
      <c r="AS514" s="195">
        <f t="shared" si="9265"/>
        <v>925</v>
      </c>
      <c r="AT514" s="278">
        <f t="shared" si="9265"/>
        <v>666</v>
      </c>
      <c r="AU514" s="193">
        <f t="shared" si="9265"/>
        <v>690</v>
      </c>
      <c r="AV514" s="191">
        <f t="shared" si="9265"/>
        <v>563</v>
      </c>
      <c r="AW514" s="192">
        <f t="shared" si="9265"/>
        <v>805</v>
      </c>
      <c r="AX514" s="278">
        <f t="shared" si="9265"/>
        <v>274</v>
      </c>
      <c r="AY514" s="193">
        <f t="shared" si="9265"/>
        <v>59</v>
      </c>
      <c r="AZ514" s="191">
        <f t="shared" si="9265"/>
        <v>1039</v>
      </c>
      <c r="BA514" s="192">
        <f t="shared" si="9265"/>
        <v>585</v>
      </c>
      <c r="BB514" s="278">
        <f t="shared" si="9265"/>
        <v>738</v>
      </c>
      <c r="BC514" s="193">
        <f t="shared" si="9265"/>
        <v>290</v>
      </c>
      <c r="BD514" s="191">
        <f t="shared" si="9265"/>
        <v>928</v>
      </c>
      <c r="BE514" s="278">
        <f t="shared" si="9265"/>
        <v>1494</v>
      </c>
      <c r="BF514" s="172">
        <f>SUM(AF514,AH514,AJ514,AL514,AN514,AP514,AR514,AT514,AV514,AX514,AZ514,BB514,BD514)</f>
        <v>9651</v>
      </c>
      <c r="BG514" s="173">
        <f>SUM(AG514,AI514,AK514,AM514,AO514,AQ514,AS514,AU514,AW514,AY514,BA514,BC514,BE514)</f>
        <v>10402</v>
      </c>
      <c r="BI514" s="137" t="s">
        <v>25</v>
      </c>
      <c r="BJ514" s="129">
        <f>B514/B529</f>
        <v>5.2623335943617858E-2</v>
      </c>
      <c r="BK514" s="130">
        <f t="shared" ref="BK514" si="9293">C514/C529</f>
        <v>5.2169740179611984E-2</v>
      </c>
      <c r="BL514" s="131">
        <f t="shared" ref="BL514" si="9294">D514/D529</f>
        <v>6.4935064935064929E-2</v>
      </c>
      <c r="BM514" s="132">
        <f t="shared" ref="BM514" si="9295">E514/E529</f>
        <v>4.6967699406723795E-2</v>
      </c>
      <c r="BN514" s="129">
        <f t="shared" ref="BN514" si="9296">F514/F529</f>
        <v>5.6840482197925431E-2</v>
      </c>
      <c r="BO514" s="130">
        <f t="shared" ref="BO514" si="9297">G514/G529</f>
        <v>3.7626502897673213E-2</v>
      </c>
      <c r="BP514" s="131">
        <f t="shared" ref="BP514" si="9298">H514/H529</f>
        <v>5.8251253852196511E-2</v>
      </c>
      <c r="BQ514" s="132">
        <f t="shared" ref="BQ514" si="9299">I514/I529</f>
        <v>4.6879544000465304E-2</v>
      </c>
      <c r="BR514" s="129">
        <f t="shared" ref="BR514" si="9300">J514/J529</f>
        <v>5.7931452835911432E-2</v>
      </c>
      <c r="BS514" s="130">
        <f t="shared" ref="BS514" si="9301">K514/K529</f>
        <v>5.3565867331049517E-2</v>
      </c>
      <c r="BT514" s="131">
        <f t="shared" ref="BT514" si="9302">L514/L529</f>
        <v>3.9855446566855961E-2</v>
      </c>
      <c r="BU514" s="129">
        <f t="shared" ref="BU514" si="9303">M514/M529</f>
        <v>7.5616958447584898E-2</v>
      </c>
      <c r="BV514" s="133">
        <f t="shared" ref="BV514" si="9304">N514/N529</f>
        <v>5.0079914757591902E-2</v>
      </c>
      <c r="BW514" s="134">
        <f t="shared" ref="BW514" si="9305">O514/O529</f>
        <v>5.2800654167396766E-2</v>
      </c>
      <c r="BX514" s="129">
        <f t="shared" ref="BX514" si="9306">P514/P529</f>
        <v>4.8479304825062887E-2</v>
      </c>
      <c r="BY514" s="130">
        <f t="shared" ref="BY514" si="9307">Q514/Q529</f>
        <v>3.8088393819619114E-2</v>
      </c>
      <c r="BZ514" s="131">
        <f t="shared" ref="BZ514" si="9308">R514/R529</f>
        <v>5.8237693256188938E-2</v>
      </c>
      <c r="CA514" s="132">
        <f t="shared" ref="CA514" si="9309">S514/S529</f>
        <v>5.2208835341365459E-2</v>
      </c>
      <c r="CB514" s="129">
        <f t="shared" ref="CB514" si="9310">T514/T529</f>
        <v>4.1789940828402365E-2</v>
      </c>
      <c r="CC514" s="130">
        <f t="shared" ref="CC514" si="9311">U514/U529</f>
        <v>4.4426814756049184E-2</v>
      </c>
      <c r="CD514" s="131">
        <f t="shared" ref="CD514" si="9312">V514/V529</f>
        <v>4.4271583597426292E-2</v>
      </c>
      <c r="CE514" s="132">
        <f t="shared" ref="CE514" si="9313">W514/W529</f>
        <v>5.7887120115774238E-2</v>
      </c>
      <c r="CF514" s="129">
        <f t="shared" ref="CF514" si="9314">X514/X529</f>
        <v>4.3649283085902803E-2</v>
      </c>
      <c r="CG514" s="130">
        <f t="shared" ref="CG514" si="9315">Y514/Y529</f>
        <v>4.7191011235955059E-2</v>
      </c>
      <c r="CH514" s="131">
        <f t="shared" ref="CH514" si="9316">Z514/Z529</f>
        <v>5.7557145570822518E-2</v>
      </c>
      <c r="CI514" s="129">
        <f t="shared" ref="CI514" si="9317">AA514/AA529</f>
        <v>6.3019503449774542E-2</v>
      </c>
      <c r="CJ514" s="135">
        <f t="shared" ref="CJ514" si="9318">AB514/AB529</f>
        <v>5.244377565387108E-2</v>
      </c>
      <c r="CK514" s="136">
        <f t="shared" ref="CK514" si="9319">AC514/AC529</f>
        <v>5.2504683919414194E-2</v>
      </c>
    </row>
    <row r="515" spans="1:89" ht="14" thickBot="1" x14ac:dyDescent="0.2">
      <c r="A515" s="146" t="s">
        <v>26</v>
      </c>
      <c r="B515" s="203">
        <v>614</v>
      </c>
      <c r="C515" s="197">
        <v>720</v>
      </c>
      <c r="D515" s="198">
        <v>203</v>
      </c>
      <c r="E515" s="199">
        <v>306</v>
      </c>
      <c r="F515" s="196">
        <v>626</v>
      </c>
      <c r="G515" s="200">
        <v>425</v>
      </c>
      <c r="H515" s="198">
        <v>835</v>
      </c>
      <c r="I515" s="199">
        <v>874</v>
      </c>
      <c r="J515" s="196">
        <v>157</v>
      </c>
      <c r="K515" s="197">
        <v>162</v>
      </c>
      <c r="L515" s="198">
        <v>402</v>
      </c>
      <c r="M515" s="196">
        <v>498</v>
      </c>
      <c r="N515" s="201">
        <v>754</v>
      </c>
      <c r="O515" s="204">
        <v>761</v>
      </c>
      <c r="P515" s="196">
        <v>397</v>
      </c>
      <c r="Q515" s="197">
        <v>348</v>
      </c>
      <c r="R515" s="198">
        <v>561</v>
      </c>
      <c r="S515" s="199">
        <v>491</v>
      </c>
      <c r="T515" s="196">
        <v>95</v>
      </c>
      <c r="U515" s="200">
        <v>133</v>
      </c>
      <c r="V515" s="198">
        <v>420</v>
      </c>
      <c r="W515" s="205">
        <v>550</v>
      </c>
      <c r="X515" s="196">
        <v>354</v>
      </c>
      <c r="Y515" s="200">
        <v>206</v>
      </c>
      <c r="Z515" s="198">
        <v>964</v>
      </c>
      <c r="AA515" s="196">
        <v>1053</v>
      </c>
      <c r="AB515" s="172">
        <f t="shared" si="9072"/>
        <v>6382</v>
      </c>
      <c r="AC515" s="173">
        <f t="shared" si="9073"/>
        <v>6527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4.8081440877055598E-2</v>
      </c>
      <c r="BK515" s="130">
        <f t="shared" ref="BK515" si="9320">C515/C529</f>
        <v>4.9359018303969285E-2</v>
      </c>
      <c r="BL515" s="131">
        <f t="shared" ref="BL515" si="9321">D515/D529</f>
        <v>4.3219076005961254E-2</v>
      </c>
      <c r="BM515" s="132">
        <f t="shared" ref="BM515" si="9322">E515/E529</f>
        <v>5.0428477257745553E-2</v>
      </c>
      <c r="BN515" s="129">
        <f t="shared" ref="BN515" si="9323">F515/F529</f>
        <v>4.3874404261283993E-2</v>
      </c>
      <c r="BO515" s="130">
        <f t="shared" ref="BO515" si="9324">G515/G529</f>
        <v>3.676152581956578E-2</v>
      </c>
      <c r="BP515" s="131">
        <f t="shared" ref="BP515" si="9325">H515/H529</f>
        <v>5.0456220919693033E-2</v>
      </c>
      <c r="BQ515" s="132">
        <f t="shared" ref="BQ515" si="9326">I515/I529</f>
        <v>5.0834642005467341E-2</v>
      </c>
      <c r="BR515" s="129">
        <f t="shared" ref="BR515" si="9327">J515/J529</f>
        <v>4.7619047619047616E-2</v>
      </c>
      <c r="BS515" s="130">
        <f t="shared" ref="BS515" si="9328">K515/K529</f>
        <v>5.0451572718779196E-2</v>
      </c>
      <c r="BT515" s="131">
        <f t="shared" ref="BT515" si="9329">L515/L529</f>
        <v>4.1507485802787819E-2</v>
      </c>
      <c r="BU515" s="129">
        <f t="shared" ref="BU515" si="9330">M515/M529</f>
        <v>5.2520565281586162E-2</v>
      </c>
      <c r="BV515" s="133">
        <f t="shared" ref="BV515" si="9331">N515/N529</f>
        <v>4.4633872017995617E-2</v>
      </c>
      <c r="BW515" s="134">
        <f t="shared" ref="BW515" si="9332">O515/O529</f>
        <v>4.444833829799661E-2</v>
      </c>
      <c r="BX515" s="129">
        <f t="shared" ref="BX515" si="9333">P515/P529</f>
        <v>4.5392179281957469E-2</v>
      </c>
      <c r="BY515" s="130">
        <f t="shared" ref="BY515" si="9334">Q515/Q529</f>
        <v>4.1681638519583182E-2</v>
      </c>
      <c r="BZ515" s="131">
        <f t="shared" ref="BZ515" si="9335">R515/R529</f>
        <v>5.3210661102153084E-2</v>
      </c>
      <c r="CA515" s="132">
        <f t="shared" ref="CA515" si="9336">S515/S529</f>
        <v>4.8094818297580569E-2</v>
      </c>
      <c r="CB515" s="129">
        <f t="shared" ref="CB515" si="9337">T515/T529</f>
        <v>3.5133136094674555E-2</v>
      </c>
      <c r="CC515" s="130">
        <f t="shared" ref="CC515" si="9338">U515/U529</f>
        <v>5.2756842522808406E-2</v>
      </c>
      <c r="CD515" s="131">
        <f t="shared" ref="CD515" si="9339">V515/V529</f>
        <v>4.0334197637568424E-2</v>
      </c>
      <c r="CE515" s="132">
        <f t="shared" ref="CE515" si="9340">W515/W529</f>
        <v>5.306319343945972E-2</v>
      </c>
      <c r="CF515" s="129">
        <f t="shared" ref="CF515" si="9341">X515/X529</f>
        <v>4.4918157594213935E-2</v>
      </c>
      <c r="CG515" s="130">
        <f t="shared" ref="CG515" si="9342">Y515/Y529</f>
        <v>4.2083758937691521E-2</v>
      </c>
      <c r="CH515" s="131">
        <f t="shared" ref="CH515" si="9343">Z515/Z529</f>
        <v>6.1039701133413539E-2</v>
      </c>
      <c r="CI515" s="129">
        <f t="shared" ref="CI515" si="9344">AA515/AA529</f>
        <v>5.7206497528114304E-2</v>
      </c>
      <c r="CJ515" s="135">
        <f t="shared" ref="CJ515" si="9345">AB515/AB529</f>
        <v>4.7542070486222332E-2</v>
      </c>
      <c r="CK515" s="136">
        <f t="shared" ref="CK515" si="9346">AC515/AC529</f>
        <v>4.8720226321014561E-2</v>
      </c>
    </row>
    <row r="516" spans="1:89" ht="15" thickTop="1" thickBot="1" x14ac:dyDescent="0.2">
      <c r="A516" s="137" t="s">
        <v>27</v>
      </c>
      <c r="B516" s="206">
        <v>516</v>
      </c>
      <c r="C516" s="190">
        <v>834</v>
      </c>
      <c r="D516" s="191">
        <v>232</v>
      </c>
      <c r="E516" s="192">
        <v>346</v>
      </c>
      <c r="F516" s="189">
        <v>606</v>
      </c>
      <c r="G516" s="193">
        <v>459</v>
      </c>
      <c r="H516" s="191">
        <v>873</v>
      </c>
      <c r="I516" s="192">
        <v>933</v>
      </c>
      <c r="J516" s="189">
        <v>215</v>
      </c>
      <c r="K516" s="190">
        <v>132</v>
      </c>
      <c r="L516" s="191">
        <v>469</v>
      </c>
      <c r="M516" s="189">
        <v>417</v>
      </c>
      <c r="N516" s="194">
        <v>852</v>
      </c>
      <c r="O516" s="207">
        <v>768</v>
      </c>
      <c r="P516" s="189">
        <v>489</v>
      </c>
      <c r="Q516" s="190">
        <v>342</v>
      </c>
      <c r="R516" s="191">
        <v>555</v>
      </c>
      <c r="S516" s="192">
        <v>534</v>
      </c>
      <c r="T516" s="189">
        <v>136</v>
      </c>
      <c r="U516" s="193">
        <v>89</v>
      </c>
      <c r="V516" s="191">
        <v>557</v>
      </c>
      <c r="W516" s="208">
        <v>510</v>
      </c>
      <c r="X516" s="189">
        <v>376</v>
      </c>
      <c r="Y516" s="193">
        <v>203</v>
      </c>
      <c r="Z516" s="191">
        <v>966</v>
      </c>
      <c r="AA516" s="189">
        <v>1145</v>
      </c>
      <c r="AB516" s="172">
        <f t="shared" si="9072"/>
        <v>6842</v>
      </c>
      <c r="AC516" s="173">
        <f t="shared" si="9073"/>
        <v>6712</v>
      </c>
      <c r="AE516" s="269" t="s">
        <v>13</v>
      </c>
      <c r="AF516" s="20">
        <f t="shared" ref="AF516:BG516" si="9347">SUM(AF513:AF515)</f>
        <v>1402</v>
      </c>
      <c r="AG516" s="21">
        <f t="shared" si="9347"/>
        <v>3117</v>
      </c>
      <c r="AH516" s="20">
        <f t="shared" si="9347"/>
        <v>780</v>
      </c>
      <c r="AI516" s="21">
        <f t="shared" si="9347"/>
        <v>1107</v>
      </c>
      <c r="AJ516" s="20">
        <f t="shared" si="9347"/>
        <v>1349</v>
      </c>
      <c r="AK516" s="21">
        <f t="shared" si="9347"/>
        <v>2614</v>
      </c>
      <c r="AL516" s="20">
        <f t="shared" si="9347"/>
        <v>2189</v>
      </c>
      <c r="AM516" s="21">
        <f t="shared" si="9347"/>
        <v>3325</v>
      </c>
      <c r="AN516" s="20">
        <f t="shared" si="9347"/>
        <v>706</v>
      </c>
      <c r="AO516" s="21">
        <f t="shared" si="9347"/>
        <v>206</v>
      </c>
      <c r="AP516" s="20">
        <f t="shared" si="9347"/>
        <v>2212</v>
      </c>
      <c r="AQ516" s="21">
        <f t="shared" si="9347"/>
        <v>704</v>
      </c>
      <c r="AR516" s="20">
        <f t="shared" si="9347"/>
        <v>2909</v>
      </c>
      <c r="AS516" s="21">
        <f t="shared" si="9347"/>
        <v>2056</v>
      </c>
      <c r="AT516" s="20">
        <f t="shared" si="9347"/>
        <v>1467</v>
      </c>
      <c r="AU516" s="21">
        <f t="shared" si="9347"/>
        <v>1294</v>
      </c>
      <c r="AV516" s="20">
        <f t="shared" si="9347"/>
        <v>1249</v>
      </c>
      <c r="AW516" s="21">
        <f t="shared" si="9347"/>
        <v>1760</v>
      </c>
      <c r="AX516" s="20">
        <f t="shared" si="9347"/>
        <v>670</v>
      </c>
      <c r="AY516" s="21">
        <f t="shared" si="9347"/>
        <v>130</v>
      </c>
      <c r="AZ516" s="20">
        <f t="shared" si="9347"/>
        <v>2093</v>
      </c>
      <c r="BA516" s="21">
        <f t="shared" si="9347"/>
        <v>1226</v>
      </c>
      <c r="BB516" s="20">
        <f t="shared" si="9347"/>
        <v>1596</v>
      </c>
      <c r="BC516" s="21">
        <f t="shared" si="9347"/>
        <v>619</v>
      </c>
      <c r="BD516" s="20">
        <f t="shared" si="9347"/>
        <v>2087</v>
      </c>
      <c r="BE516" s="21">
        <f t="shared" si="9347"/>
        <v>2938</v>
      </c>
      <c r="BF516" s="174">
        <f t="shared" si="9347"/>
        <v>20709</v>
      </c>
      <c r="BG516" s="175">
        <f t="shared" si="9347"/>
        <v>21096</v>
      </c>
      <c r="BI516" s="137" t="s">
        <v>27</v>
      </c>
      <c r="BJ516" s="129">
        <f>B516/B529</f>
        <v>4.0407204385277992E-2</v>
      </c>
      <c r="BK516" s="130">
        <f t="shared" ref="BK516" si="9348">C516/C529</f>
        <v>5.7174196202097759E-2</v>
      </c>
      <c r="BL516" s="131">
        <f t="shared" ref="BL516" si="9349">D516/D529</f>
        <v>4.9393229721098574E-2</v>
      </c>
      <c r="BM516" s="132">
        <f t="shared" ref="BM516" si="9350">E516/E529</f>
        <v>5.7020435069215558E-2</v>
      </c>
      <c r="BN516" s="129">
        <f t="shared" ref="BN516" si="9351">F516/F529</f>
        <v>4.2472666105971404E-2</v>
      </c>
      <c r="BO516" s="130">
        <f t="shared" ref="BO516" si="9352">G516/G529</f>
        <v>3.9702447885131047E-2</v>
      </c>
      <c r="BP516" s="131">
        <f t="shared" ref="BP516" si="9353">H516/H529</f>
        <v>5.2752432171128162E-2</v>
      </c>
      <c r="BQ516" s="132">
        <f t="shared" ref="BQ516" si="9354">I516/I529</f>
        <v>5.4266271156866164E-2</v>
      </c>
      <c r="BR516" s="129">
        <f t="shared" ref="BR516" si="9355">J516/J529</f>
        <v>6.5210797694874131E-2</v>
      </c>
      <c r="BS516" s="130">
        <f t="shared" ref="BS516" si="9356">K516/K529</f>
        <v>4.1108688881968232E-2</v>
      </c>
      <c r="BT516" s="131">
        <f t="shared" ref="BT516" si="9357">L516/L529</f>
        <v>4.8425400103252456E-2</v>
      </c>
      <c r="BU516" s="129">
        <f t="shared" ref="BU516" si="9358">M516/M529</f>
        <v>4.3978063699641426E-2</v>
      </c>
      <c r="BV516" s="133">
        <f t="shared" ref="BV516" si="9359">N516/N529</f>
        <v>5.0435091458000354E-2</v>
      </c>
      <c r="BW516" s="134">
        <f t="shared" ref="BW516" si="9360">O516/O529</f>
        <v>4.4857192920974245E-2</v>
      </c>
      <c r="BX516" s="129">
        <f t="shared" ref="BX516" si="9361">P516/P529</f>
        <v>5.5911273725131487E-2</v>
      </c>
      <c r="BY516" s="130">
        <f t="shared" ref="BY516" si="9362">Q516/Q529</f>
        <v>4.0962989579590367E-2</v>
      </c>
      <c r="BZ516" s="131">
        <f t="shared" ref="BZ516" si="9363">R516/R529</f>
        <v>5.2641563122450913E-2</v>
      </c>
      <c r="CA516" s="132">
        <f t="shared" ref="CA516" si="9364">S516/S529</f>
        <v>5.2306788128122242E-2</v>
      </c>
      <c r="CB516" s="129">
        <f t="shared" ref="CB516" si="9365">T516/T529</f>
        <v>5.0295857988165681E-2</v>
      </c>
      <c r="CC516" s="130">
        <f t="shared" ref="CC516" si="9366">U516/U529</f>
        <v>3.5303451011503374E-2</v>
      </c>
      <c r="CD516" s="131">
        <f t="shared" ref="CD516" si="9367">V516/V529</f>
        <v>5.3490828771727651E-2</v>
      </c>
      <c r="CE516" s="132">
        <f t="shared" ref="CE516" si="9368">W516/W529</f>
        <v>4.9204052098408106E-2</v>
      </c>
      <c r="CF516" s="129">
        <f t="shared" ref="CF516" si="9369">X516/X529</f>
        <v>4.7709681512498416E-2</v>
      </c>
      <c r="CG516" s="130">
        <f t="shared" ref="CG516" si="9370">Y516/Y529</f>
        <v>4.14708886618999E-2</v>
      </c>
      <c r="CH516" s="131">
        <f t="shared" ref="CH516" si="9371">Z516/Z529</f>
        <v>6.1166339517507759E-2</v>
      </c>
      <c r="CI516" s="129">
        <f t="shared" ref="CI516" si="9372">AA516/AA529</f>
        <v>6.220459607757918E-2</v>
      </c>
      <c r="CJ516" s="135">
        <f t="shared" ref="CJ516" si="9373">AB516/AB529</f>
        <v>5.0968794463605957E-2</v>
      </c>
      <c r="CK516" s="136">
        <f t="shared" ref="CK516" si="9374">AC516/AC529</f>
        <v>5.0101142801692929E-2</v>
      </c>
    </row>
    <row r="517" spans="1:89" ht="14" thickTop="1" x14ac:dyDescent="0.15">
      <c r="A517" s="146" t="s">
        <v>28</v>
      </c>
      <c r="B517" s="203">
        <v>482</v>
      </c>
      <c r="C517" s="197">
        <v>960</v>
      </c>
      <c r="D517" s="198">
        <v>256</v>
      </c>
      <c r="E517" s="199">
        <v>414</v>
      </c>
      <c r="F517" s="196">
        <v>621</v>
      </c>
      <c r="G517" s="200">
        <v>734</v>
      </c>
      <c r="H517" s="198">
        <v>877</v>
      </c>
      <c r="I517" s="199">
        <v>1115</v>
      </c>
      <c r="J517" s="196">
        <v>176</v>
      </c>
      <c r="K517" s="197">
        <v>84</v>
      </c>
      <c r="L517" s="198">
        <v>681</v>
      </c>
      <c r="M517" s="196">
        <v>347</v>
      </c>
      <c r="N517" s="201">
        <v>1001</v>
      </c>
      <c r="O517" s="204">
        <v>736</v>
      </c>
      <c r="P517" s="196">
        <v>544</v>
      </c>
      <c r="Q517" s="197">
        <v>342</v>
      </c>
      <c r="R517" s="198">
        <v>556</v>
      </c>
      <c r="S517" s="199">
        <v>571</v>
      </c>
      <c r="T517" s="196">
        <v>211</v>
      </c>
      <c r="U517" s="200">
        <v>79</v>
      </c>
      <c r="V517" s="198">
        <v>684</v>
      </c>
      <c r="W517" s="205">
        <v>533</v>
      </c>
      <c r="X517" s="196">
        <v>423</v>
      </c>
      <c r="Y517" s="200">
        <v>169</v>
      </c>
      <c r="Z517" s="198">
        <v>999</v>
      </c>
      <c r="AA517" s="196">
        <v>1132</v>
      </c>
      <c r="AB517" s="172">
        <f t="shared" si="9072"/>
        <v>7511</v>
      </c>
      <c r="AC517" s="173">
        <f t="shared" si="9073"/>
        <v>7216</v>
      </c>
      <c r="BI517" s="146" t="s">
        <v>28</v>
      </c>
      <c r="BJ517" s="129">
        <f>B517/B529</f>
        <v>3.7744714173844951E-2</v>
      </c>
      <c r="BK517" s="130">
        <f t="shared" ref="BK517" si="9375">C517/C529</f>
        <v>6.581202440529238E-2</v>
      </c>
      <c r="BL517" s="131">
        <f t="shared" ref="BL517" si="9376">D517/D529</f>
        <v>5.4502874175005322E-2</v>
      </c>
      <c r="BM517" s="132">
        <f t="shared" ref="BM517" si="9377">E517/E529</f>
        <v>6.8226763348714567E-2</v>
      </c>
      <c r="BN517" s="129">
        <f t="shared" ref="BN517" si="9378">F517/F529</f>
        <v>4.3523969722455848E-2</v>
      </c>
      <c r="BO517" s="130">
        <f t="shared" ref="BO517" si="9379">G517/G529</f>
        <v>6.3489317533085371E-2</v>
      </c>
      <c r="BP517" s="131">
        <f t="shared" ref="BP517" si="9380">H517/H529</f>
        <v>5.299413861864765E-2</v>
      </c>
      <c r="BQ517" s="132">
        <f t="shared" ref="BQ517" si="9381">I517/I529</f>
        <v>6.4851974640842205E-2</v>
      </c>
      <c r="BR517" s="129">
        <f t="shared" ref="BR517" si="9382">J517/J529</f>
        <v>5.3381862299059751E-2</v>
      </c>
      <c r="BS517" s="130">
        <f t="shared" ref="BS517" si="9383">K517/K529</f>
        <v>2.6160074743070694E-2</v>
      </c>
      <c r="BT517" s="131">
        <f t="shared" ref="BT517" si="9384">L517/L529</f>
        <v>7.0314919979349508E-2</v>
      </c>
      <c r="BU517" s="129">
        <f t="shared" ref="BU517" si="9385">M517/M529</f>
        <v>3.6595654925121283E-2</v>
      </c>
      <c r="BV517" s="133">
        <f t="shared" ref="BV517" si="9386">N517/N529</f>
        <v>5.9255312851476942E-2</v>
      </c>
      <c r="BW517" s="134">
        <f t="shared" ref="BW517" si="9387">O517/O529</f>
        <v>4.2988143215933645E-2</v>
      </c>
      <c r="BX517" s="129">
        <f t="shared" ref="BX517" si="9388">P517/P529</f>
        <v>6.2199862794420309E-2</v>
      </c>
      <c r="BY517" s="130">
        <f t="shared" ref="BY517" si="9389">Q517/Q529</f>
        <v>4.0962989579590367E-2</v>
      </c>
      <c r="BZ517" s="131">
        <f t="shared" ref="BZ517" si="9390">R517/R529</f>
        <v>5.2736412785734613E-2</v>
      </c>
      <c r="CA517" s="132">
        <f t="shared" ref="CA517" si="9391">S517/S529</f>
        <v>5.5931041238123223E-2</v>
      </c>
      <c r="CB517" s="129">
        <f t="shared" ref="CB517" si="9392">T517/T529</f>
        <v>7.8032544378698221E-2</v>
      </c>
      <c r="CC517" s="130">
        <f t="shared" ref="CC517" si="9393">U517/U529</f>
        <v>3.1336771122570412E-2</v>
      </c>
      <c r="CD517" s="131">
        <f t="shared" ref="CD517" si="9394">V517/V529</f>
        <v>6.5687121866897152E-2</v>
      </c>
      <c r="CE517" s="132">
        <f t="shared" ref="CE517" si="9395">W517/W529</f>
        <v>5.1423058369512782E-2</v>
      </c>
      <c r="CF517" s="129">
        <f t="shared" ref="CF517" si="9396">X517/X529</f>
        <v>5.3673391701560713E-2</v>
      </c>
      <c r="CG517" s="130">
        <f t="shared" ref="CG517" si="9397">Y517/Y529</f>
        <v>3.4525025536261494E-2</v>
      </c>
      <c r="CH517" s="131">
        <f t="shared" ref="CH517" si="9398">Z517/Z529</f>
        <v>6.3255872855062373E-2</v>
      </c>
      <c r="CI517" s="129">
        <f t="shared" ref="CI517" si="9399">AA517/AA529</f>
        <v>6.1498343021676539E-2</v>
      </c>
      <c r="CJ517" s="135">
        <f t="shared" ref="CJ517" si="9400">AB517/AB529</f>
        <v>5.5952443030713873E-2</v>
      </c>
      <c r="CK517" s="136">
        <f t="shared" ref="CK517" si="9401">AC517/AC529</f>
        <v>5.3863207159865339E-2</v>
      </c>
    </row>
    <row r="518" spans="1:89" x14ac:dyDescent="0.15">
      <c r="A518" s="137" t="s">
        <v>29</v>
      </c>
      <c r="B518" s="206">
        <v>624</v>
      </c>
      <c r="C518" s="190">
        <v>1330</v>
      </c>
      <c r="D518" s="191">
        <v>364</v>
      </c>
      <c r="E518" s="192">
        <v>420</v>
      </c>
      <c r="F518" s="189">
        <v>701</v>
      </c>
      <c r="G518" s="193">
        <v>1005</v>
      </c>
      <c r="H518" s="191">
        <v>968</v>
      </c>
      <c r="I518" s="192">
        <v>1294</v>
      </c>
      <c r="J518" s="189">
        <v>334</v>
      </c>
      <c r="K518" s="190">
        <v>103</v>
      </c>
      <c r="L518" s="191">
        <v>972</v>
      </c>
      <c r="M518" s="189">
        <v>354</v>
      </c>
      <c r="N518" s="194">
        <v>1363</v>
      </c>
      <c r="O518" s="207">
        <v>889</v>
      </c>
      <c r="P518" s="189">
        <v>674</v>
      </c>
      <c r="Q518" s="190">
        <v>491</v>
      </c>
      <c r="R518" s="191">
        <v>658</v>
      </c>
      <c r="S518" s="192">
        <v>765</v>
      </c>
      <c r="T518" s="189">
        <v>380</v>
      </c>
      <c r="U518" s="193">
        <v>61</v>
      </c>
      <c r="V518" s="191">
        <v>872</v>
      </c>
      <c r="W518" s="208">
        <v>592</v>
      </c>
      <c r="X518" s="189">
        <v>712</v>
      </c>
      <c r="Y518" s="193">
        <v>234</v>
      </c>
      <c r="Z518" s="191">
        <v>1137</v>
      </c>
      <c r="AA518" s="189">
        <v>1218</v>
      </c>
      <c r="AB518" s="172">
        <f t="shared" si="9072"/>
        <v>9759</v>
      </c>
      <c r="AC518" s="173">
        <f t="shared" si="9073"/>
        <v>8756</v>
      </c>
      <c r="BI518" s="137" t="s">
        <v>29</v>
      </c>
      <c r="BJ518" s="129">
        <f>B518/B529</f>
        <v>4.8864526233359434E-2</v>
      </c>
      <c r="BK518" s="130">
        <f t="shared" ref="BK518" si="9402">C518/C529</f>
        <v>9.117707547816549E-2</v>
      </c>
      <c r="BL518" s="131">
        <f t="shared" ref="BL518" si="9403">D518/D529</f>
        <v>7.7496274217585689E-2</v>
      </c>
      <c r="BM518" s="132">
        <f t="shared" ref="BM518" si="9404">E518/E529</f>
        <v>6.9215557020435067E-2</v>
      </c>
      <c r="BN518" s="129">
        <f t="shared" ref="BN518" si="9405">F518/F529</f>
        <v>4.9130922343706196E-2</v>
      </c>
      <c r="BO518" s="130">
        <f t="shared" ref="BO518" si="9406">G518/G529</f>
        <v>8.6930196349796734E-2</v>
      </c>
      <c r="BP518" s="131">
        <f t="shared" ref="BP518" si="9407">H518/H529</f>
        <v>5.8492960299715992E-2</v>
      </c>
      <c r="BQ518" s="132">
        <f t="shared" ref="BQ518" si="9408">I518/I529</f>
        <v>7.5263188506950504E-2</v>
      </c>
      <c r="BR518" s="129">
        <f t="shared" ref="BR518" si="9409">J518/J529</f>
        <v>0.10130421595389748</v>
      </c>
      <c r="BS518" s="130">
        <f t="shared" ref="BS518" si="9410">K518/K529</f>
        <v>3.2077234506384306E-2</v>
      </c>
      <c r="BT518" s="131">
        <f t="shared" ref="BT518" si="9411">L518/L529</f>
        <v>0.10036138358286009</v>
      </c>
      <c r="BU518" s="129">
        <f t="shared" ref="BU518" si="9412">M518/M529</f>
        <v>3.7333895802573298E-2</v>
      </c>
      <c r="BV518" s="133">
        <f t="shared" ref="BV518" si="9413">N518/N529</f>
        <v>8.0684307109453623E-2</v>
      </c>
      <c r="BW518" s="134">
        <f t="shared" ref="BW518" si="9414">O518/O529</f>
        <v>5.1924537118158989E-2</v>
      </c>
      <c r="BX518" s="129">
        <f t="shared" ref="BX518" si="9415">P518/P529</f>
        <v>7.7063800594557516E-2</v>
      </c>
      <c r="BY518" s="130">
        <f t="shared" ref="BY518" si="9416">Q518/Q529</f>
        <v>5.8809438256078574E-2</v>
      </c>
      <c r="BZ518" s="131">
        <f t="shared" ref="BZ518" si="9417">R518/R529</f>
        <v>6.2411078440671536E-2</v>
      </c>
      <c r="CA518" s="132">
        <f t="shared" ref="CA518" si="9418">S518/S529</f>
        <v>7.4933881868939164E-2</v>
      </c>
      <c r="CB518" s="129">
        <f t="shared" ref="CB518" si="9419">T518/T529</f>
        <v>0.14053254437869822</v>
      </c>
      <c r="CC518" s="130">
        <f t="shared" ref="CC518" si="9420">U518/U529</f>
        <v>2.4196747322491077E-2</v>
      </c>
      <c r="CD518" s="131">
        <f t="shared" ref="CD518" si="9421">V518/V529</f>
        <v>8.374147699990396E-2</v>
      </c>
      <c r="CE518" s="132">
        <f t="shared" ref="CE518" si="9422">W518/W529</f>
        <v>5.711529184756392E-2</v>
      </c>
      <c r="CF518" s="129">
        <f t="shared" ref="CF518" si="9423">X518/X529</f>
        <v>9.0343864991752315E-2</v>
      </c>
      <c r="CG518" s="130">
        <f t="shared" ref="CG518" si="9424">Y518/Y529</f>
        <v>4.7803881511746679E-2</v>
      </c>
      <c r="CH518" s="131">
        <f t="shared" ref="CH518" si="9425">Z518/Z529</f>
        <v>7.1993921357563481E-2</v>
      </c>
      <c r="CI518" s="129">
        <f t="shared" ref="CI518" si="9426">AA518/AA529</f>
        <v>6.6170478622263273E-2</v>
      </c>
      <c r="CJ518" s="135">
        <f t="shared" ref="CJ518" si="9427">AB518/AB529</f>
        <v>7.2698694120188617E-2</v>
      </c>
      <c r="CK518" s="136">
        <f t="shared" ref="CK518" si="9428">AC518/AC529</f>
        <v>6.535840380983661E-2</v>
      </c>
    </row>
    <row r="519" spans="1:89" x14ac:dyDescent="0.15">
      <c r="A519" s="146" t="s">
        <v>30</v>
      </c>
      <c r="B519" s="203">
        <v>720</v>
      </c>
      <c r="C519" s="197">
        <v>1368</v>
      </c>
      <c r="D519" s="198">
        <v>464</v>
      </c>
      <c r="E519" s="199">
        <v>609</v>
      </c>
      <c r="F519" s="196">
        <v>764</v>
      </c>
      <c r="G519" s="200">
        <v>1359</v>
      </c>
      <c r="H519" s="198">
        <v>1123</v>
      </c>
      <c r="I519" s="199">
        <v>1707</v>
      </c>
      <c r="J519" s="196">
        <v>391</v>
      </c>
      <c r="K519" s="197">
        <v>100</v>
      </c>
      <c r="L519" s="198">
        <v>1191</v>
      </c>
      <c r="M519" s="196">
        <v>376</v>
      </c>
      <c r="N519" s="201">
        <v>1451</v>
      </c>
      <c r="O519" s="204">
        <v>1131</v>
      </c>
      <c r="P519" s="196">
        <v>801</v>
      </c>
      <c r="Q519" s="197">
        <v>604</v>
      </c>
      <c r="R519" s="198">
        <v>686</v>
      </c>
      <c r="S519" s="199">
        <v>955</v>
      </c>
      <c r="T519" s="196">
        <v>396</v>
      </c>
      <c r="U519" s="200">
        <v>71</v>
      </c>
      <c r="V519" s="198">
        <v>1054</v>
      </c>
      <c r="W519" s="205">
        <v>641</v>
      </c>
      <c r="X519" s="196">
        <v>858</v>
      </c>
      <c r="Y519" s="200">
        <v>329</v>
      </c>
      <c r="Z519" s="198">
        <v>1159</v>
      </c>
      <c r="AA519" s="196">
        <v>1444</v>
      </c>
      <c r="AB519" s="172">
        <f t="shared" si="9072"/>
        <v>11058</v>
      </c>
      <c r="AC519" s="173">
        <f t="shared" si="9073"/>
        <v>10694</v>
      </c>
      <c r="BI519" s="146" t="s">
        <v>30</v>
      </c>
      <c r="BJ519" s="129">
        <f>B519/B529</f>
        <v>5.6382145653876274E-2</v>
      </c>
      <c r="BK519" s="130">
        <f t="shared" ref="BK519" si="9429">C519/C529</f>
        <v>9.3782134777541645E-2</v>
      </c>
      <c r="BL519" s="131">
        <f t="shared" ref="BL519" si="9430">D519/D529</f>
        <v>9.8786459442197147E-2</v>
      </c>
      <c r="BM519" s="132">
        <f t="shared" ref="BM519" si="9431">E519/E529</f>
        <v>0.10036255767963086</v>
      </c>
      <c r="BN519" s="129">
        <f t="shared" ref="BN519" si="9432">F519/F529</f>
        <v>5.3546397532940847E-2</v>
      </c>
      <c r="BO519" s="130">
        <f t="shared" ref="BO519" si="9433">G519/G529</f>
        <v>0.11755038491479976</v>
      </c>
      <c r="BP519" s="131">
        <f t="shared" ref="BP519" si="9434">H519/H529</f>
        <v>6.7859085141096134E-2</v>
      </c>
      <c r="BQ519" s="132">
        <f t="shared" ref="BQ519" si="9435">I519/I529</f>
        <v>9.9284592566742283E-2</v>
      </c>
      <c r="BR519" s="129">
        <f t="shared" ref="BR519" si="9436">J519/J529</f>
        <v>0.11859265999393388</v>
      </c>
      <c r="BS519" s="130">
        <f t="shared" ref="BS519" si="9437">K519/K529</f>
        <v>3.1142946122703206E-2</v>
      </c>
      <c r="BT519" s="131">
        <f t="shared" ref="BT519" si="9438">L519/L529</f>
        <v>0.12297367062467733</v>
      </c>
      <c r="BU519" s="129">
        <f t="shared" ref="BU519" si="9439">M519/M529</f>
        <v>3.9654081417422486E-2</v>
      </c>
      <c r="BV519" s="133">
        <f t="shared" ref="BV519" si="9440">N519/N529</f>
        <v>8.5893565382110931E-2</v>
      </c>
      <c r="BW519" s="134">
        <f t="shared" ref="BW519" si="9441">O519/O529</f>
        <v>6.6059225512528477E-2</v>
      </c>
      <c r="BX519" s="129">
        <f t="shared" ref="BX519" si="9442">P519/P529</f>
        <v>9.1584724445460786E-2</v>
      </c>
      <c r="BY519" s="130">
        <f t="shared" ref="BY519" si="9443">Q519/Q529</f>
        <v>7.234399329260989E-2</v>
      </c>
      <c r="BZ519" s="131">
        <f t="shared" ref="BZ519" si="9444">R519/R529</f>
        <v>6.5066869012615006E-2</v>
      </c>
      <c r="CA519" s="132">
        <f t="shared" ref="CA519" si="9445">S519/S529</f>
        <v>9.354491135272798E-2</v>
      </c>
      <c r="CB519" s="129">
        <f t="shared" ref="CB519" si="9446">T519/T529</f>
        <v>0.14644970414201183</v>
      </c>
      <c r="CC519" s="130">
        <f t="shared" ref="CC519" si="9447">U519/U529</f>
        <v>2.8163427211424039E-2</v>
      </c>
      <c r="CD519" s="131">
        <f t="shared" ref="CD519" si="9448">V519/V529</f>
        <v>0.10121962930951695</v>
      </c>
      <c r="CE519" s="132">
        <f t="shared" ref="CE519" si="9449">W519/W529</f>
        <v>6.1842739990352148E-2</v>
      </c>
      <c r="CF519" s="129">
        <f t="shared" ref="CF519" si="9450">X519/X529</f>
        <v>0.10886943281309479</v>
      </c>
      <c r="CG519" s="130">
        <f t="shared" ref="CG519" si="9451">Y519/Y529</f>
        <v>6.7211440245148107E-2</v>
      </c>
      <c r="CH519" s="131">
        <f t="shared" ref="CH519" si="9452">Z519/Z529</f>
        <v>7.3386943582599881E-2</v>
      </c>
      <c r="CI519" s="129">
        <f t="shared" ref="CI519" si="9453">AA519/AA529</f>
        <v>7.8448416363340032E-2</v>
      </c>
      <c r="CJ519" s="135">
        <f t="shared" ref="CJ519" si="9454">AB519/AB529</f>
        <v>8.2375464656321937E-2</v>
      </c>
      <c r="CK519" s="136">
        <f t="shared" ref="CK519" si="9455">AC519/AC529</f>
        <v>7.982443699661862E-2</v>
      </c>
    </row>
    <row r="520" spans="1:89" x14ac:dyDescent="0.15">
      <c r="A520" s="137" t="s">
        <v>31</v>
      </c>
      <c r="B520" s="206">
        <v>682</v>
      </c>
      <c r="C520" s="190">
        <v>1749</v>
      </c>
      <c r="D520" s="191">
        <v>316</v>
      </c>
      <c r="E520" s="192">
        <v>498</v>
      </c>
      <c r="F520" s="189">
        <v>585</v>
      </c>
      <c r="G520" s="193">
        <v>1255</v>
      </c>
      <c r="H520" s="191">
        <v>1066</v>
      </c>
      <c r="I520" s="192">
        <v>1618</v>
      </c>
      <c r="J520" s="189">
        <v>315</v>
      </c>
      <c r="K520" s="190">
        <v>106</v>
      </c>
      <c r="L520" s="191">
        <v>1021</v>
      </c>
      <c r="M520" s="189">
        <v>328</v>
      </c>
      <c r="N520" s="194">
        <v>1458</v>
      </c>
      <c r="O520" s="207">
        <v>925</v>
      </c>
      <c r="P520" s="189">
        <v>666</v>
      </c>
      <c r="Q520" s="190">
        <v>690</v>
      </c>
      <c r="R520" s="191">
        <v>563</v>
      </c>
      <c r="S520" s="192">
        <v>805</v>
      </c>
      <c r="T520" s="189">
        <v>274</v>
      </c>
      <c r="U520" s="193">
        <v>59</v>
      </c>
      <c r="V520" s="191">
        <v>1039</v>
      </c>
      <c r="W520" s="208">
        <v>585</v>
      </c>
      <c r="X520" s="189">
        <v>738</v>
      </c>
      <c r="Y520" s="193">
        <v>290</v>
      </c>
      <c r="Z520" s="191">
        <v>928</v>
      </c>
      <c r="AA520" s="189">
        <v>1494</v>
      </c>
      <c r="AB520" s="172">
        <f t="shared" si="9072"/>
        <v>9651</v>
      </c>
      <c r="AC520" s="173">
        <f t="shared" si="9073"/>
        <v>10402</v>
      </c>
      <c r="BI520" s="137" t="s">
        <v>31</v>
      </c>
      <c r="BJ520" s="129">
        <f>B520/B529</f>
        <v>5.3406421299921694E-2</v>
      </c>
      <c r="BK520" s="130">
        <f t="shared" ref="BK520" si="9456">C520/C529</f>
        <v>0.11990128196339206</v>
      </c>
      <c r="BL520" s="131">
        <f t="shared" ref="BL520" si="9457">D520/D529</f>
        <v>6.7276985309772191E-2</v>
      </c>
      <c r="BM520" s="132">
        <f t="shared" ref="BM520" si="9458">E520/E529</f>
        <v>8.2069874752801586E-2</v>
      </c>
      <c r="BN520" s="129">
        <f t="shared" ref="BN520" si="9459">F520/F529</f>
        <v>4.1000841042893185E-2</v>
      </c>
      <c r="BO520" s="130">
        <f t="shared" ref="BO520" si="9460">G520/G529</f>
        <v>0.10855462330248249</v>
      </c>
      <c r="BP520" s="131">
        <f t="shared" ref="BP520" si="9461">H520/H529</f>
        <v>6.4414768263943434E-2</v>
      </c>
      <c r="BQ520" s="132">
        <f t="shared" ref="BQ520" si="9462">I520/I529</f>
        <v>9.4108067236666079E-2</v>
      </c>
      <c r="BR520" s="129">
        <f t="shared" ref="BR520" si="9463">J520/J529</f>
        <v>9.5541401273885357E-2</v>
      </c>
      <c r="BS520" s="130">
        <f t="shared" ref="BS520" si="9464">K520/K529</f>
        <v>3.3011522890065398E-2</v>
      </c>
      <c r="BT520" s="131">
        <f t="shared" ref="BT520" si="9465">L520/L529</f>
        <v>0.1054207537429014</v>
      </c>
      <c r="BU520" s="129">
        <f t="shared" ref="BU520" si="9466">M520/M529</f>
        <v>3.4591858257751532E-2</v>
      </c>
      <c r="BV520" s="133">
        <f t="shared" ref="BV520" si="9467">N520/N529</f>
        <v>8.6307938199254128E-2</v>
      </c>
      <c r="BW520" s="134">
        <f t="shared" ref="BW520" si="9468">O520/O529</f>
        <v>5.4027218036329656E-2</v>
      </c>
      <c r="BX520" s="129">
        <f t="shared" ref="BX520" si="9469">P520/P529</f>
        <v>7.6149096729933682E-2</v>
      </c>
      <c r="BY520" s="130">
        <f t="shared" ref="BY520" si="9470">Q520/Q529</f>
        <v>8.2644628099173556E-2</v>
      </c>
      <c r="BZ520" s="131">
        <f t="shared" ref="BZ520" si="9471">R520/R529</f>
        <v>5.3400360428720477E-2</v>
      </c>
      <c r="CA520" s="132">
        <f t="shared" ref="CA520" si="9472">S520/S529</f>
        <v>7.8851993339210502E-2</v>
      </c>
      <c r="CB520" s="129">
        <f t="shared" ref="CB520" si="9473">T520/T529</f>
        <v>0.10133136094674557</v>
      </c>
      <c r="CC520" s="130">
        <f t="shared" ref="CC520" si="9474">U520/U529</f>
        <v>2.3403411344704483E-2</v>
      </c>
      <c r="CD520" s="131">
        <f t="shared" ref="CD520" si="9475">V520/V529</f>
        <v>9.9779122251032359E-2</v>
      </c>
      <c r="CE520" s="132">
        <f t="shared" ref="CE520" si="9476">W520/W529</f>
        <v>5.6439942112879886E-2</v>
      </c>
      <c r="CF520" s="129">
        <f t="shared" ref="CF520" si="9477">X520/X529</f>
        <v>9.3642938713361254E-2</v>
      </c>
      <c r="CG520" s="130">
        <f t="shared" ref="CG520" si="9478">Y520/Y529</f>
        <v>5.9244126659856997E-2</v>
      </c>
      <c r="CH520" s="131">
        <f t="shared" ref="CH520" si="9479">Z520/Z529</f>
        <v>5.8760210219717599E-2</v>
      </c>
      <c r="CI520" s="129">
        <f t="shared" ref="CI520" si="9480">AA520/AA529</f>
        <v>8.1164774270657908E-2</v>
      </c>
      <c r="CJ520" s="135">
        <f t="shared" ref="CJ520" si="9481">AB520/AB529</f>
        <v>7.1894158925498552E-2</v>
      </c>
      <c r="CK520" s="136">
        <f t="shared" ref="CK520" si="9482">AC520/AC529</f>
        <v>7.7644828281169531E-2</v>
      </c>
    </row>
    <row r="521" spans="1:89" x14ac:dyDescent="0.15">
      <c r="A521" s="146" t="s">
        <v>32</v>
      </c>
      <c r="B521" s="203">
        <v>725</v>
      </c>
      <c r="C521" s="197">
        <v>1156</v>
      </c>
      <c r="D521" s="198">
        <v>170</v>
      </c>
      <c r="E521" s="199">
        <v>450</v>
      </c>
      <c r="F521" s="196">
        <v>466</v>
      </c>
      <c r="G521" s="200">
        <v>1147</v>
      </c>
      <c r="H521" s="198">
        <v>929</v>
      </c>
      <c r="I521" s="199">
        <v>1352</v>
      </c>
      <c r="J521" s="196">
        <v>268</v>
      </c>
      <c r="K521" s="197">
        <v>99</v>
      </c>
      <c r="L521" s="198">
        <v>827</v>
      </c>
      <c r="M521" s="196">
        <v>285</v>
      </c>
      <c r="N521" s="201">
        <v>1044</v>
      </c>
      <c r="O521" s="204">
        <v>813</v>
      </c>
      <c r="P521" s="196">
        <v>457</v>
      </c>
      <c r="Q521" s="197">
        <v>631</v>
      </c>
      <c r="R521" s="198">
        <v>490</v>
      </c>
      <c r="S521" s="199">
        <v>791</v>
      </c>
      <c r="T521" s="196">
        <v>189</v>
      </c>
      <c r="U521" s="200">
        <v>55</v>
      </c>
      <c r="V521" s="198">
        <v>1016</v>
      </c>
      <c r="W521" s="205">
        <v>456</v>
      </c>
      <c r="X521" s="196">
        <v>490</v>
      </c>
      <c r="Y521" s="200">
        <v>266</v>
      </c>
      <c r="Z521" s="198">
        <v>717</v>
      </c>
      <c r="AA521" s="196">
        <v>1212</v>
      </c>
      <c r="AB521" s="172">
        <f t="shared" si="9072"/>
        <v>7788</v>
      </c>
      <c r="AC521" s="173">
        <f t="shared" si="9073"/>
        <v>8713</v>
      </c>
      <c r="BI521" s="146" t="s">
        <v>32</v>
      </c>
      <c r="BJ521" s="129">
        <f>B521/B529</f>
        <v>5.6773688332028192E-2</v>
      </c>
      <c r="BK521" s="130">
        <f t="shared" ref="BK521" si="9483">C521/C529</f>
        <v>7.9248646054706245E-2</v>
      </c>
      <c r="BL521" s="131">
        <f t="shared" ref="BL521" si="9484">D521/D529</f>
        <v>3.6193314881839474E-2</v>
      </c>
      <c r="BM521" s="132">
        <f t="shared" ref="BM521" si="9485">E521/E529</f>
        <v>7.4159525379037569E-2</v>
      </c>
      <c r="BN521" s="129">
        <f t="shared" ref="BN521" si="9486">F521/F529</f>
        <v>3.266049901878329E-2</v>
      </c>
      <c r="BO521" s="130">
        <f t="shared" ref="BO521" si="9487">G521/G529</f>
        <v>9.9212870858922234E-2</v>
      </c>
      <c r="BP521" s="131">
        <f t="shared" ref="BP521" si="9488">H521/H529</f>
        <v>5.6136322436400994E-2</v>
      </c>
      <c r="BQ521" s="132">
        <f t="shared" ref="BQ521" si="9489">I521/I529</f>
        <v>7.8636654452393415E-2</v>
      </c>
      <c r="BR521" s="129">
        <f t="shared" ref="BR521" si="9490">J521/J529</f>
        <v>8.1286017591750082E-2</v>
      </c>
      <c r="BS521" s="130">
        <f t="shared" ref="BS521" si="9491">K521/K529</f>
        <v>3.0831516661476176E-2</v>
      </c>
      <c r="BT521" s="131">
        <f t="shared" ref="BT521" si="9492">L521/L529</f>
        <v>8.5389778007227676E-2</v>
      </c>
      <c r="BU521" s="129">
        <f t="shared" ref="BU521" si="9493">M521/M529</f>
        <v>3.0056950010546299E-2</v>
      </c>
      <c r="BV521" s="133">
        <f t="shared" ref="BV521" si="9494">N521/N529</f>
        <v>6.1800745871070858E-2</v>
      </c>
      <c r="BW521" s="134">
        <f t="shared" ref="BW521" si="9495">O521/O529</f>
        <v>4.7485544068687574E-2</v>
      </c>
      <c r="BX521" s="129">
        <f t="shared" ref="BX521" si="9496">P521/P529</f>
        <v>5.2252458266636173E-2</v>
      </c>
      <c r="BY521" s="130">
        <f t="shared" ref="BY521" si="9497">Q521/Q529</f>
        <v>7.5577913522577561E-2</v>
      </c>
      <c r="BZ521" s="131">
        <f t="shared" ref="BZ521" si="9498">R521/R529</f>
        <v>4.6476335009010716E-2</v>
      </c>
      <c r="CA521" s="132">
        <f t="shared" ref="CA521" si="9499">S521/S529</f>
        <v>7.7480654324615539E-2</v>
      </c>
      <c r="CB521" s="129">
        <f t="shared" ref="CB521" si="9500">T521/T529</f>
        <v>6.9896449704142008E-2</v>
      </c>
      <c r="CC521" s="130">
        <f t="shared" ref="CC521" si="9501">U521/U529</f>
        <v>2.1816739389131298E-2</v>
      </c>
      <c r="CD521" s="131">
        <f t="shared" ref="CD521" si="9502">V521/V529</f>
        <v>9.7570344761355995E-2</v>
      </c>
      <c r="CE521" s="132">
        <f t="shared" ref="CE521" si="9503">W521/W529</f>
        <v>4.3994211287988423E-2</v>
      </c>
      <c r="CF521" s="129">
        <f t="shared" ref="CF521" si="9504">X521/X529</f>
        <v>6.2174850907245276E-2</v>
      </c>
      <c r="CG521" s="130">
        <f t="shared" ref="CG521" si="9505">Y521/Y529</f>
        <v>5.4341164453524007E-2</v>
      </c>
      <c r="CH521" s="131">
        <f t="shared" ref="CH521" si="9506">Z521/Z529</f>
        <v>4.5399860697777496E-2</v>
      </c>
      <c r="CI521" s="129">
        <f t="shared" ref="CI521" si="9507">AA521/AA529</f>
        <v>6.5844515673385132E-2</v>
      </c>
      <c r="CJ521" s="135">
        <f t="shared" ref="CJ521" si="9508">AB521/AB529</f>
        <v>5.801592681709488E-2</v>
      </c>
      <c r="CK521" s="136">
        <f t="shared" ref="CK521" si="9509">AC521/AC529</f>
        <v>6.5037434033246494E-2</v>
      </c>
    </row>
    <row r="522" spans="1:89" x14ac:dyDescent="0.15">
      <c r="A522" s="137" t="s">
        <v>33</v>
      </c>
      <c r="B522" s="206">
        <v>664</v>
      </c>
      <c r="C522" s="190">
        <v>868</v>
      </c>
      <c r="D522" s="191">
        <v>152</v>
      </c>
      <c r="E522" s="192">
        <v>357</v>
      </c>
      <c r="F522" s="189">
        <v>392</v>
      </c>
      <c r="G522" s="193">
        <v>807</v>
      </c>
      <c r="H522" s="191">
        <v>804</v>
      </c>
      <c r="I522" s="192">
        <v>1010</v>
      </c>
      <c r="J522" s="189">
        <v>233</v>
      </c>
      <c r="K522" s="190">
        <v>49</v>
      </c>
      <c r="L522" s="191">
        <v>631</v>
      </c>
      <c r="M522" s="189">
        <v>281</v>
      </c>
      <c r="N522" s="194">
        <v>1146</v>
      </c>
      <c r="O522" s="207">
        <v>785</v>
      </c>
      <c r="P522" s="189">
        <v>287</v>
      </c>
      <c r="Q522" s="190">
        <v>500</v>
      </c>
      <c r="R522" s="191">
        <v>435</v>
      </c>
      <c r="S522" s="192">
        <v>605</v>
      </c>
      <c r="T522" s="189">
        <v>81</v>
      </c>
      <c r="U522" s="193">
        <v>75</v>
      </c>
      <c r="V522" s="191">
        <v>819</v>
      </c>
      <c r="W522" s="208">
        <v>339</v>
      </c>
      <c r="X522" s="189">
        <v>262</v>
      </c>
      <c r="Y522" s="193">
        <v>202</v>
      </c>
      <c r="Z522" s="191">
        <v>609</v>
      </c>
      <c r="AA522" s="189">
        <v>740</v>
      </c>
      <c r="AB522" s="172">
        <f t="shared" si="9072"/>
        <v>6515</v>
      </c>
      <c r="AC522" s="173">
        <f t="shared" si="9073"/>
        <v>6618</v>
      </c>
      <c r="BI522" s="137" t="s">
        <v>33</v>
      </c>
      <c r="BJ522" s="129">
        <f>B522/B529</f>
        <v>5.1996867658574787E-2</v>
      </c>
      <c r="BK522" s="130">
        <f t="shared" ref="BK522" si="9510">C522/C529</f>
        <v>5.9505038733118527E-2</v>
      </c>
      <c r="BL522" s="131">
        <f t="shared" ref="BL522" si="9511">D522/D529</f>
        <v>3.236108154140941E-2</v>
      </c>
      <c r="BM522" s="132">
        <f t="shared" ref="BM522" si="9512">E522/E529</f>
        <v>5.8833223467369807E-2</v>
      </c>
      <c r="BN522" s="129">
        <f t="shared" ref="BN522" si="9513">F522/F529</f>
        <v>2.7474067844126718E-2</v>
      </c>
      <c r="BO522" s="130">
        <f t="shared" ref="BO522" si="9514">G522/G529</f>
        <v>6.9803650203269618E-2</v>
      </c>
      <c r="BP522" s="131">
        <f t="shared" ref="BP522" si="9515">H522/H529</f>
        <v>4.8582995951417005E-2</v>
      </c>
      <c r="BQ522" s="132">
        <f t="shared" ref="BQ522" si="9516">I522/I529</f>
        <v>5.8744838015471409E-2</v>
      </c>
      <c r="BR522" s="129">
        <f t="shared" ref="BR522" si="9517">J522/J529</f>
        <v>7.0670306339096142E-2</v>
      </c>
      <c r="BS522" s="130">
        <f t="shared" ref="BS522" si="9518">K522/K529</f>
        <v>1.5260043600124572E-2</v>
      </c>
      <c r="BT522" s="131">
        <f t="shared" ref="BT522" si="9519">L522/L529</f>
        <v>6.5152297367062462E-2</v>
      </c>
      <c r="BU522" s="129">
        <f t="shared" ref="BU522" si="9520">M522/M529</f>
        <v>2.963509808057372E-2</v>
      </c>
      <c r="BV522" s="133">
        <f t="shared" ref="BV522" si="9521">N522/N529</f>
        <v>6.7838749778014559E-2</v>
      </c>
      <c r="BW522" s="134">
        <f t="shared" ref="BW522" si="9522">O522/O529</f>
        <v>4.5850125576777055E-2</v>
      </c>
      <c r="BX522" s="129">
        <f t="shared" ref="BX522" si="9523">P522/P529</f>
        <v>3.2815001143379832E-2</v>
      </c>
      <c r="BY522" s="130">
        <f t="shared" ref="BY522" si="9524">Q522/Q529</f>
        <v>5.9887411666067793E-2</v>
      </c>
      <c r="BZ522" s="131">
        <f t="shared" ref="BZ522" si="9525">R522/R529</f>
        <v>4.1259603528407476E-2</v>
      </c>
      <c r="CA522" s="132">
        <f t="shared" ref="CA522" si="9526">S522/S529</f>
        <v>5.9261435987853855E-2</v>
      </c>
      <c r="CB522" s="129">
        <f t="shared" ref="CB522" si="9527">T522/T529</f>
        <v>2.9955621301775148E-2</v>
      </c>
      <c r="CC522" s="130">
        <f t="shared" ref="CC522" si="9528">U522/U529</f>
        <v>2.9750099166997224E-2</v>
      </c>
      <c r="CD522" s="131">
        <f t="shared" ref="CD522" si="9529">V522/V529</f>
        <v>7.8651685393258425E-2</v>
      </c>
      <c r="CE522" s="132">
        <f t="shared" ref="CE522" si="9530">W522/W529</f>
        <v>3.2706222865412443E-2</v>
      </c>
      <c r="CF522" s="129">
        <f t="shared" ref="CF522" si="9531">X522/X529</f>
        <v>3.3244512117751555E-2</v>
      </c>
      <c r="CG522" s="130">
        <f t="shared" ref="CG522" si="9532">Y522/Y529</f>
        <v>4.1266598569969358E-2</v>
      </c>
      <c r="CH522" s="131">
        <f t="shared" ref="CH522" si="9533">Z522/Z529</f>
        <v>3.8561387956689674E-2</v>
      </c>
      <c r="CI522" s="129">
        <f t="shared" ref="CI522" si="9534">AA522/AA529</f>
        <v>4.0202097028304448E-2</v>
      </c>
      <c r="CJ522" s="135">
        <f t="shared" ref="CJ522" si="9535">AB522/AB529</f>
        <v>4.8532840679683255E-2</v>
      </c>
      <c r="CK522" s="136">
        <f t="shared" ref="CK522" si="9536">AC522/AC529</f>
        <v>4.939948794124014E-2</v>
      </c>
    </row>
    <row r="523" spans="1:89" x14ac:dyDescent="0.15">
      <c r="A523" s="146" t="s">
        <v>34</v>
      </c>
      <c r="B523" s="203">
        <v>292</v>
      </c>
      <c r="C523" s="197">
        <v>493</v>
      </c>
      <c r="D523" s="198">
        <v>82</v>
      </c>
      <c r="E523" s="199">
        <v>260</v>
      </c>
      <c r="F523" s="196">
        <v>201</v>
      </c>
      <c r="G523" s="200">
        <v>550</v>
      </c>
      <c r="H523" s="198">
        <v>469</v>
      </c>
      <c r="I523" s="199">
        <v>641</v>
      </c>
      <c r="J523" s="196">
        <v>56</v>
      </c>
      <c r="K523" s="197">
        <v>47</v>
      </c>
      <c r="L523" s="198">
        <v>431</v>
      </c>
      <c r="M523" s="196">
        <v>200</v>
      </c>
      <c r="N523" s="201">
        <v>498</v>
      </c>
      <c r="O523" s="204">
        <v>681</v>
      </c>
      <c r="P523" s="196">
        <v>271</v>
      </c>
      <c r="Q523" s="197">
        <v>390</v>
      </c>
      <c r="R523" s="198">
        <v>358</v>
      </c>
      <c r="S523" s="199">
        <v>437</v>
      </c>
      <c r="T523" s="196">
        <v>57</v>
      </c>
      <c r="U523" s="200">
        <v>63</v>
      </c>
      <c r="V523" s="198">
        <v>684</v>
      </c>
      <c r="W523" s="205">
        <v>344</v>
      </c>
      <c r="X523" s="196">
        <v>165</v>
      </c>
      <c r="Y523" s="200">
        <v>236</v>
      </c>
      <c r="Z523" s="198">
        <v>439</v>
      </c>
      <c r="AA523" s="196">
        <v>659</v>
      </c>
      <c r="AB523" s="172">
        <f t="shared" si="9072"/>
        <v>4003</v>
      </c>
      <c r="AC523" s="173">
        <f t="shared" si="9073"/>
        <v>5001</v>
      </c>
      <c r="BI523" s="146" t="s">
        <v>34</v>
      </c>
      <c r="BJ523" s="129">
        <f>B523/B529</f>
        <v>2.2866092404072044E-2</v>
      </c>
      <c r="BK523" s="130">
        <f t="shared" ref="BK523" si="9537">C523/C529</f>
        <v>3.3797216699801194E-2</v>
      </c>
      <c r="BL523" s="131">
        <f t="shared" ref="BL523" si="9538">D523/D529</f>
        <v>1.7457951884181394E-2</v>
      </c>
      <c r="BM523" s="132">
        <f t="shared" ref="BM523" si="9539">E523/E529</f>
        <v>4.2847725774555041E-2</v>
      </c>
      <c r="BN523" s="129">
        <f t="shared" ref="BN523" si="9540">F523/F529</f>
        <v>1.4087468460891506E-2</v>
      </c>
      <c r="BO523" s="130">
        <f t="shared" ref="BO523" si="9541">G523/G529</f>
        <v>4.7573739295908656E-2</v>
      </c>
      <c r="BP523" s="131">
        <f t="shared" ref="BP523" si="9542">H523/H529</f>
        <v>2.8340080971659919E-2</v>
      </c>
      <c r="BQ523" s="132">
        <f t="shared" ref="BQ523" si="9543">I523/I529</f>
        <v>3.728261501773978E-2</v>
      </c>
      <c r="BR523" s="129">
        <f t="shared" ref="BR523" si="9544">J523/J529</f>
        <v>1.6985138004246284E-2</v>
      </c>
      <c r="BS523" s="130">
        <f t="shared" ref="BS523" si="9545">K523/K529</f>
        <v>1.4637184677670508E-2</v>
      </c>
      <c r="BT523" s="131">
        <f t="shared" ref="BT523" si="9546">L523/L529</f>
        <v>4.4501806917914298E-2</v>
      </c>
      <c r="BU523" s="129">
        <f t="shared" ref="BU523" si="9547">M523/M529</f>
        <v>2.109259649862898E-2</v>
      </c>
      <c r="BV523" s="133">
        <f t="shared" ref="BV523" si="9548">N523/N529</f>
        <v>2.9479666133901617E-2</v>
      </c>
      <c r="BW523" s="134">
        <f t="shared" ref="BW523" si="9549">O523/O529</f>
        <v>3.9775714035395128E-2</v>
      </c>
      <c r="BX523" s="129">
        <f t="shared" ref="BX523" si="9550">P523/P529</f>
        <v>3.0985593414132175E-2</v>
      </c>
      <c r="BY523" s="130">
        <f t="shared" ref="BY523" si="9551">Q523/Q529</f>
        <v>4.671218109953288E-2</v>
      </c>
      <c r="BZ523" s="131">
        <f t="shared" ref="BZ523" si="9552">R523/R529</f>
        <v>3.3956179455562931E-2</v>
      </c>
      <c r="CA523" s="132">
        <f t="shared" ref="CA523" si="9553">S523/S529</f>
        <v>4.2805367812714275E-2</v>
      </c>
      <c r="CB523" s="129">
        <f t="shared" ref="CB523" si="9554">T523/T529</f>
        <v>2.1079881656804734E-2</v>
      </c>
      <c r="CC523" s="130">
        <f t="shared" ref="CC523" si="9555">U523/U529</f>
        <v>2.4990083300277667E-2</v>
      </c>
      <c r="CD523" s="131">
        <f t="shared" ref="CD523" si="9556">V523/V529</f>
        <v>6.5687121866897152E-2</v>
      </c>
      <c r="CE523" s="132">
        <f t="shared" ref="CE523" si="9557">W523/W529</f>
        <v>3.3188615533043898E-2</v>
      </c>
      <c r="CF523" s="129">
        <f t="shared" ref="CF523" si="9558">X523/X529</f>
        <v>2.0936429387133613E-2</v>
      </c>
      <c r="CG523" s="130">
        <f t="shared" ref="CG523" si="9559">Y523/Y529</f>
        <v>4.8212461695607764E-2</v>
      </c>
      <c r="CH523" s="131">
        <f t="shared" ref="CH523" si="9560">Z523/Z529</f>
        <v>2.7797125308681062E-2</v>
      </c>
      <c r="CI523" s="129">
        <f t="shared" ref="CI523" si="9561">AA523/AA529</f>
        <v>3.5801597218449506E-2</v>
      </c>
      <c r="CJ523" s="135">
        <f t="shared" ref="CJ523" si="9562">AB523/AB529</f>
        <v>2.9819948003188344E-2</v>
      </c>
      <c r="CK523" s="136">
        <f t="shared" ref="CK523" si="9563">AC523/AC529</f>
        <v>3.7329531458770313E-2</v>
      </c>
    </row>
    <row r="524" spans="1:89" x14ac:dyDescent="0.15">
      <c r="A524" s="137" t="s">
        <v>35</v>
      </c>
      <c r="B524" s="206">
        <v>0</v>
      </c>
      <c r="C524" s="190">
        <v>299</v>
      </c>
      <c r="D524" s="191">
        <v>1</v>
      </c>
      <c r="E524" s="192">
        <v>135</v>
      </c>
      <c r="F524" s="189">
        <v>3</v>
      </c>
      <c r="G524" s="193">
        <v>373</v>
      </c>
      <c r="H524" s="191">
        <v>39</v>
      </c>
      <c r="I524" s="192">
        <v>359</v>
      </c>
      <c r="J524" s="189">
        <v>18</v>
      </c>
      <c r="K524" s="190">
        <v>22</v>
      </c>
      <c r="L524" s="191">
        <v>287</v>
      </c>
      <c r="M524" s="189">
        <v>41</v>
      </c>
      <c r="N524" s="194">
        <v>119</v>
      </c>
      <c r="O524" s="207">
        <v>113</v>
      </c>
      <c r="P524" s="189">
        <v>37</v>
      </c>
      <c r="Q524" s="190">
        <v>69</v>
      </c>
      <c r="R524" s="191">
        <v>42</v>
      </c>
      <c r="S524" s="192">
        <v>40</v>
      </c>
      <c r="T524" s="189">
        <v>4</v>
      </c>
      <c r="U524" s="193">
        <v>13</v>
      </c>
      <c r="V524" s="191">
        <v>82</v>
      </c>
      <c r="W524" s="208">
        <v>27</v>
      </c>
      <c r="X524" s="189">
        <v>9</v>
      </c>
      <c r="Y524" s="193">
        <v>45</v>
      </c>
      <c r="Z524" s="191">
        <v>38</v>
      </c>
      <c r="AA524" s="189">
        <v>110</v>
      </c>
      <c r="AB524" s="172">
        <f t="shared" si="9072"/>
        <v>679</v>
      </c>
      <c r="AC524" s="173">
        <f t="shared" si="9073"/>
        <v>1646</v>
      </c>
      <c r="BI524" s="137" t="s">
        <v>35</v>
      </c>
      <c r="BJ524" s="129">
        <f>B524/B529</f>
        <v>0</v>
      </c>
      <c r="BK524" s="130">
        <f t="shared" ref="BK524" si="9564">C524/C529</f>
        <v>2.0497703434565022E-2</v>
      </c>
      <c r="BL524" s="131">
        <f t="shared" ref="BL524" si="9565">D524/D529</f>
        <v>2.1290185224611454E-4</v>
      </c>
      <c r="BM524" s="132">
        <f t="shared" ref="BM524" si="9566">E524/E529</f>
        <v>2.2247857613711272E-2</v>
      </c>
      <c r="BN524" s="129">
        <f t="shared" ref="BN524" si="9567">F524/F529</f>
        <v>2.1026072329688813E-4</v>
      </c>
      <c r="BO524" s="130">
        <f t="shared" ref="BO524" si="9568">G524/G529</f>
        <v>3.2263645013407144E-2</v>
      </c>
      <c r="BP524" s="131">
        <f t="shared" ref="BP524" si="9569">H524/H529</f>
        <v>2.3566378633150041E-3</v>
      </c>
      <c r="BQ524" s="132">
        <f t="shared" ref="BQ524" si="9570">I524/I529</f>
        <v>2.0880590938172513E-2</v>
      </c>
      <c r="BR524" s="129">
        <f t="shared" ref="BR524" si="9571">J524/J529</f>
        <v>5.4595086442220204E-3</v>
      </c>
      <c r="BS524" s="130">
        <f t="shared" ref="BS524" si="9572">K524/K529</f>
        <v>6.8514481469947059E-3</v>
      </c>
      <c r="BT524" s="131">
        <f t="shared" ref="BT524" si="9573">L524/L529</f>
        <v>2.9633453794527621E-2</v>
      </c>
      <c r="BU524" s="129">
        <f t="shared" ref="BU524" si="9574">M524/M529</f>
        <v>4.3239822822189414E-3</v>
      </c>
      <c r="BV524" s="133">
        <f t="shared" ref="BV524" si="9575">N524/N529</f>
        <v>7.0443378914343217E-3</v>
      </c>
      <c r="BW524" s="134">
        <f t="shared" ref="BW524" si="9576">O524/O529</f>
        <v>6.6000817709245957E-3</v>
      </c>
      <c r="BX524" s="129">
        <f t="shared" ref="BX524" si="9577">P524/P529</f>
        <v>4.2305053738852048E-3</v>
      </c>
      <c r="BY524" s="130">
        <f t="shared" ref="BY524" si="9578">Q524/Q529</f>
        <v>8.2644628099173556E-3</v>
      </c>
      <c r="BZ524" s="131">
        <f t="shared" ref="BZ524" si="9579">R524/R529</f>
        <v>3.983685857915204E-3</v>
      </c>
      <c r="CA524" s="132">
        <f t="shared" ref="CA524" si="9580">S524/S529</f>
        <v>3.918111470271329E-3</v>
      </c>
      <c r="CB524" s="129">
        <f t="shared" ref="CB524" si="9581">T524/T529</f>
        <v>1.4792899408284023E-3</v>
      </c>
      <c r="CC524" s="130">
        <f t="shared" ref="CC524" si="9582">U524/U529</f>
        <v>5.1566838556128518E-3</v>
      </c>
      <c r="CD524" s="131">
        <f t="shared" ref="CD524" si="9583">V524/V529</f>
        <v>7.8747719197157402E-3</v>
      </c>
      <c r="CE524" s="132">
        <f t="shared" ref="CE524" si="9584">W524/W529</f>
        <v>2.6049204052098407E-3</v>
      </c>
      <c r="CF524" s="129">
        <f t="shared" ref="CF524" si="9585">X524/X529</f>
        <v>1.1419870574800152E-3</v>
      </c>
      <c r="CG524" s="130">
        <f t="shared" ref="CG524" si="9586">Y524/Y529</f>
        <v>9.1930541368743617E-3</v>
      </c>
      <c r="CH524" s="131">
        <f t="shared" ref="CH524" si="9587">Z524/Z529</f>
        <v>2.4061292977901601E-3</v>
      </c>
      <c r="CI524" s="129">
        <f t="shared" ref="CI524" si="9588">AA524/AA529</f>
        <v>5.9759873960993099E-3</v>
      </c>
      <c r="CJ524" s="135">
        <f t="shared" ref="CJ524" si="9589">AB524/AB529</f>
        <v>5.058142566616259E-3</v>
      </c>
      <c r="CK524" s="136">
        <f t="shared" ref="CK524" si="9590">AC524/AC529</f>
        <v>1.228642447133292E-2</v>
      </c>
    </row>
    <row r="525" spans="1:89" x14ac:dyDescent="0.15">
      <c r="A525" s="146" t="s">
        <v>36</v>
      </c>
      <c r="B525" s="203"/>
      <c r="C525" s="197"/>
      <c r="D525" s="198"/>
      <c r="E525" s="199"/>
      <c r="F525" s="196"/>
      <c r="G525" s="200"/>
      <c r="H525" s="198"/>
      <c r="I525" s="199"/>
      <c r="J525" s="196"/>
      <c r="K525" s="200"/>
      <c r="L525" s="198"/>
      <c r="M525" s="196"/>
      <c r="N525" s="201"/>
      <c r="O525" s="204"/>
      <c r="P525" s="196"/>
      <c r="Q525" s="200"/>
      <c r="R525" s="198"/>
      <c r="S525" s="199"/>
      <c r="T525" s="196"/>
      <c r="U525" s="200"/>
      <c r="V525" s="198"/>
      <c r="W525" s="199"/>
      <c r="X525" s="196"/>
      <c r="Y525" s="200"/>
      <c r="Z525" s="198"/>
      <c r="AA525" s="196"/>
      <c r="AB525" s="172">
        <f t="shared" si="9072"/>
        <v>0</v>
      </c>
      <c r="AC525" s="173">
        <f t="shared" si="9073"/>
        <v>0</v>
      </c>
      <c r="BI525" s="146" t="s">
        <v>36</v>
      </c>
      <c r="BJ525" s="129">
        <f>B525/B529</f>
        <v>0</v>
      </c>
      <c r="BK525" s="130">
        <f t="shared" ref="BK525" si="9591">C525/C529</f>
        <v>0</v>
      </c>
      <c r="BL525" s="131">
        <f t="shared" ref="BL525" si="9592">D525/D529</f>
        <v>0</v>
      </c>
      <c r="BM525" s="132">
        <f t="shared" ref="BM525" si="9593">E525/E529</f>
        <v>0</v>
      </c>
      <c r="BN525" s="129">
        <f t="shared" ref="BN525" si="9594">F525/F529</f>
        <v>0</v>
      </c>
      <c r="BO525" s="130">
        <f t="shared" ref="BO525" si="9595">G525/G529</f>
        <v>0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0</v>
      </c>
    </row>
    <row r="526" spans="1:89" x14ac:dyDescent="0.15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>
        <f t="shared" si="9072"/>
        <v>0</v>
      </c>
      <c r="AC526" s="173">
        <f t="shared" si="9073"/>
        <v>0</v>
      </c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 x14ac:dyDescent="0.15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>
        <f t="shared" si="9072"/>
        <v>0</v>
      </c>
      <c r="AC527" s="173">
        <f t="shared" si="9073"/>
        <v>0</v>
      </c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4" thickBot="1" x14ac:dyDescent="0.2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>
        <f t="shared" si="9072"/>
        <v>0</v>
      </c>
      <c r="AC528" s="173">
        <f t="shared" si="9073"/>
        <v>0</v>
      </c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5" thickTop="1" thickBot="1" x14ac:dyDescent="0.2">
      <c r="A529" s="269" t="s">
        <v>13</v>
      </c>
      <c r="B529" s="20">
        <f t="shared" ref="B529:AA529" si="9699">SUM(B506:B528)</f>
        <v>12770</v>
      </c>
      <c r="C529" s="21">
        <f t="shared" si="9699"/>
        <v>14587</v>
      </c>
      <c r="D529" s="20">
        <f t="shared" si="9699"/>
        <v>4697</v>
      </c>
      <c r="E529" s="21">
        <f t="shared" si="9699"/>
        <v>6068</v>
      </c>
      <c r="F529" s="20">
        <f t="shared" si="9699"/>
        <v>14268</v>
      </c>
      <c r="G529" s="21">
        <f t="shared" si="9699"/>
        <v>11561</v>
      </c>
      <c r="H529" s="20">
        <f t="shared" si="9699"/>
        <v>16549</v>
      </c>
      <c r="I529" s="21">
        <f t="shared" si="9699"/>
        <v>17193</v>
      </c>
      <c r="J529" s="20">
        <f t="shared" si="9699"/>
        <v>3297</v>
      </c>
      <c r="K529" s="21">
        <f t="shared" si="9699"/>
        <v>3211</v>
      </c>
      <c r="L529" s="20">
        <f t="shared" si="9699"/>
        <v>9685</v>
      </c>
      <c r="M529" s="21">
        <f t="shared" si="9699"/>
        <v>9482</v>
      </c>
      <c r="N529" s="20">
        <f t="shared" si="9699"/>
        <v>16893</v>
      </c>
      <c r="O529" s="21">
        <f t="shared" si="9699"/>
        <v>17121</v>
      </c>
      <c r="P529" s="20">
        <f t="shared" si="9699"/>
        <v>8746</v>
      </c>
      <c r="Q529" s="21">
        <f t="shared" si="9699"/>
        <v>8349</v>
      </c>
      <c r="R529" s="20">
        <f t="shared" si="9699"/>
        <v>10543</v>
      </c>
      <c r="S529" s="21">
        <f t="shared" si="9699"/>
        <v>10209</v>
      </c>
      <c r="T529" s="20">
        <f t="shared" si="9699"/>
        <v>2704</v>
      </c>
      <c r="U529" s="21">
        <f t="shared" si="9699"/>
        <v>2521</v>
      </c>
      <c r="V529" s="20">
        <f t="shared" si="9699"/>
        <v>10413</v>
      </c>
      <c r="W529" s="21">
        <f t="shared" si="9699"/>
        <v>10365</v>
      </c>
      <c r="X529" s="20">
        <f t="shared" si="9699"/>
        <v>7881</v>
      </c>
      <c r="Y529" s="21">
        <f t="shared" si="9699"/>
        <v>4895</v>
      </c>
      <c r="Z529" s="20">
        <f t="shared" si="9699"/>
        <v>15793</v>
      </c>
      <c r="AA529" s="21">
        <f t="shared" si="9699"/>
        <v>18407</v>
      </c>
      <c r="AB529" s="174">
        <f t="shared" ref="AB529:AC529" si="9700">SUM(AB505:AB528)</f>
        <v>134239</v>
      </c>
      <c r="AC529" s="175">
        <f t="shared" si="9700"/>
        <v>133969</v>
      </c>
      <c r="BI529" s="269" t="s">
        <v>13</v>
      </c>
      <c r="BJ529" s="155">
        <f>SUM(BJ505:BJ528)</f>
        <v>1</v>
      </c>
      <c r="BK529" s="156">
        <f t="shared" ref="BK529:CK529" si="9701">SUM(BK505:BK528)</f>
        <v>0.99999999999999989</v>
      </c>
      <c r="BL529" s="155">
        <f t="shared" si="9701"/>
        <v>1</v>
      </c>
      <c r="BM529" s="156">
        <f t="shared" si="9701"/>
        <v>1</v>
      </c>
      <c r="BN529" s="155">
        <f t="shared" si="9701"/>
        <v>1.0000000000000002</v>
      </c>
      <c r="BO529" s="156">
        <f t="shared" si="9701"/>
        <v>1</v>
      </c>
      <c r="BP529" s="155">
        <f t="shared" si="9701"/>
        <v>1</v>
      </c>
      <c r="BQ529" s="156">
        <f t="shared" si="9701"/>
        <v>0.99999999999999989</v>
      </c>
      <c r="BR529" s="155">
        <f t="shared" si="9701"/>
        <v>1</v>
      </c>
      <c r="BS529" s="156">
        <f t="shared" si="9701"/>
        <v>1.0000000000000002</v>
      </c>
      <c r="BT529" s="155">
        <f t="shared" si="9701"/>
        <v>1</v>
      </c>
      <c r="BU529" s="156">
        <f t="shared" si="9701"/>
        <v>1</v>
      </c>
      <c r="BV529" s="155">
        <f t="shared" si="9701"/>
        <v>0.99999999999999989</v>
      </c>
      <c r="BW529" s="156">
        <f t="shared" si="9701"/>
        <v>1.0000000000000002</v>
      </c>
      <c r="BX529" s="155">
        <f t="shared" si="9701"/>
        <v>1.0000000000000002</v>
      </c>
      <c r="BY529" s="156">
        <f t="shared" si="9701"/>
        <v>1</v>
      </c>
      <c r="BZ529" s="155">
        <f t="shared" si="9701"/>
        <v>1</v>
      </c>
      <c r="CA529" s="156">
        <f t="shared" si="9701"/>
        <v>1</v>
      </c>
      <c r="CB529" s="155">
        <f t="shared" si="9701"/>
        <v>0.99999999999999989</v>
      </c>
      <c r="CC529" s="156">
        <f t="shared" si="9701"/>
        <v>1</v>
      </c>
      <c r="CD529" s="155">
        <f t="shared" si="9701"/>
        <v>1</v>
      </c>
      <c r="CE529" s="156">
        <f t="shared" si="9701"/>
        <v>0.99999999999999989</v>
      </c>
      <c r="CF529" s="155">
        <f t="shared" si="9701"/>
        <v>1</v>
      </c>
      <c r="CG529" s="156">
        <f t="shared" si="9701"/>
        <v>1</v>
      </c>
      <c r="CH529" s="155">
        <f t="shared" si="9701"/>
        <v>1</v>
      </c>
      <c r="CI529" s="156">
        <f t="shared" si="9701"/>
        <v>1.0000000000000002</v>
      </c>
      <c r="CJ529" s="155">
        <f t="shared" si="9701"/>
        <v>0.99999999999999989</v>
      </c>
      <c r="CK529" s="156">
        <f t="shared" si="9701"/>
        <v>1</v>
      </c>
    </row>
    <row r="530" spans="1:89" ht="14" thickTop="1" x14ac:dyDescent="0.15">
      <c r="A530" s="187"/>
    </row>
    <row r="532" spans="1:89" x14ac:dyDescent="0.15">
      <c r="A532" s="296">
        <f>+A501+1</f>
        <v>44183</v>
      </c>
      <c r="B532" s="296"/>
      <c r="C532" s="296"/>
      <c r="D532" s="296"/>
      <c r="BI532" s="301">
        <f>+BI470+2</f>
        <v>44183</v>
      </c>
      <c r="BJ532" s="301"/>
      <c r="BK532" s="301"/>
      <c r="BL532" s="301"/>
    </row>
    <row r="533" spans="1:89" ht="14" thickBot="1" x14ac:dyDescent="0.2">
      <c r="AE533" s="272" t="s">
        <v>84</v>
      </c>
    </row>
    <row r="534" spans="1:89" ht="15" thickTop="1" thickBot="1" x14ac:dyDescent="0.2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 x14ac:dyDescent="0.2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 x14ac:dyDescent="0.15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1270</v>
      </c>
      <c r="AG536" s="186">
        <f t="shared" ref="AG536:AV537" si="9702">SUMIF($A$9:$A$32,$AE536,C$536:C$559)</f>
        <v>603</v>
      </c>
      <c r="AH536" s="127">
        <f t="shared" si="9702"/>
        <v>408</v>
      </c>
      <c r="AI536" s="180">
        <f t="shared" si="9702"/>
        <v>375</v>
      </c>
      <c r="AJ536" s="126">
        <f t="shared" si="9702"/>
        <v>1211</v>
      </c>
      <c r="AK536" s="128">
        <f t="shared" si="9702"/>
        <v>614</v>
      </c>
      <c r="AL536" s="127">
        <f t="shared" si="9702"/>
        <v>1303</v>
      </c>
      <c r="AM536" s="180">
        <f t="shared" si="9702"/>
        <v>872</v>
      </c>
      <c r="AN536" s="126">
        <f t="shared" si="9702"/>
        <v>116</v>
      </c>
      <c r="AO536" s="128">
        <f t="shared" si="9702"/>
        <v>415</v>
      </c>
      <c r="AP536" s="127">
        <f t="shared" si="9702"/>
        <v>417</v>
      </c>
      <c r="AQ536" s="126">
        <f t="shared" si="9702"/>
        <v>1005</v>
      </c>
      <c r="AR536" s="179">
        <f t="shared" si="9702"/>
        <v>1129</v>
      </c>
      <c r="AS536" s="181">
        <f t="shared" si="9702"/>
        <v>1496</v>
      </c>
      <c r="AT536" s="126">
        <f t="shared" si="9702"/>
        <v>763</v>
      </c>
      <c r="AU536" s="128">
        <f t="shared" si="9702"/>
        <v>659</v>
      </c>
      <c r="AV536" s="127">
        <f t="shared" si="9702"/>
        <v>994</v>
      </c>
      <c r="AW536" s="180">
        <f t="shared" ref="AW536:BE537" si="9703">SUMIF($A$9:$A$32,$AE536,S$536:S$559)</f>
        <v>574</v>
      </c>
      <c r="AX536" s="126">
        <f t="shared" si="9703"/>
        <v>121</v>
      </c>
      <c r="AY536" s="128">
        <f t="shared" si="9703"/>
        <v>422</v>
      </c>
      <c r="AZ536" s="127">
        <f t="shared" si="9703"/>
        <v>474</v>
      </c>
      <c r="BA536" s="180">
        <f t="shared" si="9703"/>
        <v>811</v>
      </c>
      <c r="BB536" s="126">
        <f t="shared" si="9703"/>
        <v>649</v>
      </c>
      <c r="BC536" s="128">
        <f t="shared" si="9703"/>
        <v>527</v>
      </c>
      <c r="BD536" s="184">
        <f t="shared" si="9703"/>
        <v>1122</v>
      </c>
      <c r="BE536" s="185">
        <f t="shared" si="9703"/>
        <v>1135</v>
      </c>
      <c r="BF536" s="170">
        <f>AF536+AH536+AJ536+AL536+AN536+AP536+AR536+AT536+AV536+AX536+AZ536+BB536+BD536</f>
        <v>9977</v>
      </c>
      <c r="BG536" s="171">
        <f>AG536+AI536+AK536+AM536+AO536+AQ536+AS536+AU536+AW536+AY536+BA536+BC536+BE536</f>
        <v>9508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 x14ac:dyDescent="0.15">
      <c r="A537" s="137" t="s">
        <v>17</v>
      </c>
      <c r="B537" s="189">
        <v>121</v>
      </c>
      <c r="C537" s="190">
        <v>0</v>
      </c>
      <c r="D537" s="191">
        <v>46</v>
      </c>
      <c r="E537" s="192">
        <v>1</v>
      </c>
      <c r="F537" s="189">
        <v>253</v>
      </c>
      <c r="G537" s="193">
        <v>1</v>
      </c>
      <c r="H537" s="191">
        <v>153</v>
      </c>
      <c r="I537" s="192">
        <v>27</v>
      </c>
      <c r="J537" s="189">
        <v>9</v>
      </c>
      <c r="K537" s="193">
        <v>10</v>
      </c>
      <c r="L537" s="191">
        <v>7</v>
      </c>
      <c r="M537" s="189">
        <v>30</v>
      </c>
      <c r="N537" s="194">
        <v>62</v>
      </c>
      <c r="O537" s="195">
        <v>62</v>
      </c>
      <c r="P537" s="189">
        <v>33</v>
      </c>
      <c r="Q537" s="193">
        <v>29</v>
      </c>
      <c r="R537" s="191">
        <v>11</v>
      </c>
      <c r="S537" s="192">
        <v>32</v>
      </c>
      <c r="T537" s="189">
        <v>0</v>
      </c>
      <c r="U537" s="193">
        <v>0</v>
      </c>
      <c r="V537" s="191">
        <v>1</v>
      </c>
      <c r="W537" s="192">
        <v>0</v>
      </c>
      <c r="X537" s="189">
        <v>3</v>
      </c>
      <c r="Y537" s="193">
        <v>0</v>
      </c>
      <c r="Z537" s="191">
        <v>0</v>
      </c>
      <c r="AA537" s="189">
        <v>0</v>
      </c>
      <c r="AB537" s="172">
        <f t="shared" ref="AB537:AB559" si="9731">SUM(B537,D537,F537,H537,J537,L537,N537,P537,R537,T537,V537,X537,Z537)</f>
        <v>699</v>
      </c>
      <c r="AC537" s="173">
        <f t="shared" ref="AC537:AC559" si="9732">SUM(C537,E537,G537,I537,K537,M537,O537,Q537,S537,U537,W537,Y537,AA537)</f>
        <v>192</v>
      </c>
      <c r="AD537" s="232"/>
      <c r="AE537" s="277" t="str">
        <f>$AE$10</f>
        <v>08:00 - 08:59</v>
      </c>
      <c r="AF537" s="126">
        <f>SUMIF($A$9:$A$32,$AE537,B$536:B$559)</f>
        <v>986</v>
      </c>
      <c r="AG537" s="190">
        <f t="shared" si="9702"/>
        <v>700</v>
      </c>
      <c r="AH537" s="191">
        <f t="shared" si="9702"/>
        <v>338</v>
      </c>
      <c r="AI537" s="192">
        <f t="shared" si="9702"/>
        <v>364</v>
      </c>
      <c r="AJ537" s="278">
        <f t="shared" si="9702"/>
        <v>1284</v>
      </c>
      <c r="AK537" s="193">
        <f t="shared" si="9702"/>
        <v>529</v>
      </c>
      <c r="AL537" s="191">
        <f t="shared" si="9702"/>
        <v>1207</v>
      </c>
      <c r="AM537" s="192">
        <f t="shared" si="9702"/>
        <v>851</v>
      </c>
      <c r="AN537" s="278">
        <f t="shared" si="9702"/>
        <v>124</v>
      </c>
      <c r="AO537" s="193">
        <f t="shared" si="9702"/>
        <v>359</v>
      </c>
      <c r="AP537" s="191">
        <f t="shared" si="9702"/>
        <v>396</v>
      </c>
      <c r="AQ537" s="278">
        <f t="shared" si="9702"/>
        <v>955</v>
      </c>
      <c r="AR537" s="194">
        <f t="shared" si="9702"/>
        <v>1070</v>
      </c>
      <c r="AS537" s="195">
        <f t="shared" si="9702"/>
        <v>1461</v>
      </c>
      <c r="AT537" s="278">
        <f t="shared" si="9702"/>
        <v>661</v>
      </c>
      <c r="AU537" s="193">
        <f t="shared" si="9702"/>
        <v>584</v>
      </c>
      <c r="AV537" s="191">
        <f t="shared" si="9702"/>
        <v>876</v>
      </c>
      <c r="AW537" s="192">
        <f t="shared" si="9703"/>
        <v>605</v>
      </c>
      <c r="AX537" s="278">
        <f t="shared" si="9703"/>
        <v>130</v>
      </c>
      <c r="AY537" s="193">
        <f t="shared" si="9703"/>
        <v>317</v>
      </c>
      <c r="AZ537" s="191">
        <f t="shared" si="9703"/>
        <v>462</v>
      </c>
      <c r="BA537" s="192">
        <f t="shared" si="9703"/>
        <v>802</v>
      </c>
      <c r="BB537" s="278">
        <f t="shared" si="9703"/>
        <v>554</v>
      </c>
      <c r="BC537" s="193">
        <f t="shared" si="9703"/>
        <v>444</v>
      </c>
      <c r="BD537" s="191">
        <f t="shared" si="9703"/>
        <v>1181</v>
      </c>
      <c r="BE537" s="278">
        <f t="shared" si="9703"/>
        <v>1000</v>
      </c>
      <c r="BF537" s="172">
        <f>SUM(AF537,AH537,AJ537,AL537,AN537,AP537,AR537,AT537,AV537,AX537,AZ537,BB537,BD537)</f>
        <v>9269</v>
      </c>
      <c r="BG537" s="173">
        <f>SUM(AG537,AI537,AK537,AM537,AO537,AQ537,AS537,AU537,AW537,AY537,BA537,BC537,BE537)</f>
        <v>8971</v>
      </c>
      <c r="BH537" s="232"/>
      <c r="BI537" s="137" t="s">
        <v>17</v>
      </c>
      <c r="BJ537" s="129">
        <f>B537/B560</f>
        <v>8.9862606758262156E-3</v>
      </c>
      <c r="BK537" s="130">
        <f t="shared" ref="BK537" si="9733">C537/C560</f>
        <v>0</v>
      </c>
      <c r="BL537" s="131">
        <f t="shared" ref="BL537" si="9734">D537/D560</f>
        <v>8.9808668488871538E-3</v>
      </c>
      <c r="BM537" s="132">
        <f t="shared" ref="BM537" si="9735">E537/E560</f>
        <v>1.4952153110047846E-4</v>
      </c>
      <c r="BN537" s="129">
        <f t="shared" ref="BN537" si="9736">F537/F560</f>
        <v>1.6984425349087003E-2</v>
      </c>
      <c r="BO537" s="130">
        <f t="shared" ref="BO537" si="9737">G537/G560</f>
        <v>8.0012802048327729E-5</v>
      </c>
      <c r="BP537" s="131">
        <f t="shared" ref="BP537" si="9738">H537/H560</f>
        <v>8.7214273499401467E-3</v>
      </c>
      <c r="BQ537" s="132">
        <f t="shared" ref="BQ537" si="9739">I537/I560</f>
        <v>1.4711491309322726E-3</v>
      </c>
      <c r="BR537" s="129">
        <f t="shared" ref="BR537" si="9740">J537/J560</f>
        <v>2.4944567627494456E-3</v>
      </c>
      <c r="BS537" s="130">
        <f t="shared" ref="BS537" si="9741">K537/K560</f>
        <v>2.9524653085326248E-3</v>
      </c>
      <c r="BT537" s="131">
        <f t="shared" ref="BT537" si="9742">L537/L560</f>
        <v>6.6143815553245777E-4</v>
      </c>
      <c r="BU537" s="129">
        <f t="shared" ref="BU537" si="9743">M537/M560</f>
        <v>2.9620853080568718E-3</v>
      </c>
      <c r="BV537" s="133">
        <f t="shared" ref="BV537" si="9744">N537/N560</f>
        <v>3.444635813100728E-3</v>
      </c>
      <c r="BW537" s="134">
        <f t="shared" ref="BW537" si="9745">O537/O560</f>
        <v>3.4379505378729068E-3</v>
      </c>
      <c r="BX537" s="129">
        <f t="shared" ref="BX537" si="9746">P537/P560</f>
        <v>3.5579514824797842E-3</v>
      </c>
      <c r="BY537" s="130">
        <f t="shared" ref="BY537" si="9747">Q537/Q560</f>
        <v>3.3245443081508655E-3</v>
      </c>
      <c r="BZ537" s="131">
        <f t="shared" ref="BZ537" si="9748">R537/R560</f>
        <v>9.6095046737136364E-4</v>
      </c>
      <c r="CA537" s="132">
        <f t="shared" ref="CA537" si="9749">S537/S560</f>
        <v>2.9341646799926646E-3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8.8269044046252978E-5</v>
      </c>
      <c r="CE537" s="132">
        <f t="shared" ref="CE537" si="9753">W537/W560</f>
        <v>0</v>
      </c>
      <c r="CF537" s="129">
        <f t="shared" ref="CF537" si="9754">X537/X560</f>
        <v>3.5511363636363637E-4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4.8766534576100912E-3</v>
      </c>
      <c r="CK537" s="136">
        <f t="shared" ref="CK537" si="9759">AC537/AC560</f>
        <v>1.3425728450656951E-3</v>
      </c>
    </row>
    <row r="538" spans="1:89" ht="14" thickBot="1" x14ac:dyDescent="0.2">
      <c r="A538" s="146" t="s">
        <v>18</v>
      </c>
      <c r="B538" s="196">
        <v>625</v>
      </c>
      <c r="C538" s="197">
        <v>0</v>
      </c>
      <c r="D538" s="198">
        <v>175</v>
      </c>
      <c r="E538" s="199">
        <v>43</v>
      </c>
      <c r="F538" s="196">
        <v>942</v>
      </c>
      <c r="G538" s="200">
        <v>99</v>
      </c>
      <c r="H538" s="198">
        <v>611</v>
      </c>
      <c r="I538" s="199">
        <v>228</v>
      </c>
      <c r="J538" s="196">
        <v>26</v>
      </c>
      <c r="K538" s="200">
        <v>86</v>
      </c>
      <c r="L538" s="198">
        <v>131</v>
      </c>
      <c r="M538" s="196">
        <v>320</v>
      </c>
      <c r="N538" s="201">
        <v>476</v>
      </c>
      <c r="O538" s="202">
        <v>577</v>
      </c>
      <c r="P538" s="196">
        <v>261</v>
      </c>
      <c r="Q538" s="200">
        <v>366</v>
      </c>
      <c r="R538" s="198">
        <v>278</v>
      </c>
      <c r="S538" s="199">
        <v>270</v>
      </c>
      <c r="T538" s="196">
        <v>24</v>
      </c>
      <c r="U538" s="200">
        <v>152</v>
      </c>
      <c r="V538" s="198">
        <v>119</v>
      </c>
      <c r="W538" s="199">
        <v>385</v>
      </c>
      <c r="X538" s="196">
        <v>242</v>
      </c>
      <c r="Y538" s="200">
        <v>208</v>
      </c>
      <c r="Z538" s="198">
        <v>505</v>
      </c>
      <c r="AA538" s="196">
        <v>433</v>
      </c>
      <c r="AB538" s="172">
        <f t="shared" si="9731"/>
        <v>4415</v>
      </c>
      <c r="AC538" s="173">
        <f t="shared" si="9732"/>
        <v>3167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4.6416635722242854E-2</v>
      </c>
      <c r="BK538" s="130">
        <f t="shared" ref="BK538" si="9760">C538/C560</f>
        <v>0</v>
      </c>
      <c r="BL538" s="131">
        <f t="shared" ref="BL538" si="9761">D538/D560</f>
        <v>3.4166341272940257E-2</v>
      </c>
      <c r="BM538" s="132">
        <f t="shared" ref="BM538" si="9762">E538/E560</f>
        <v>6.4294258373205739E-3</v>
      </c>
      <c r="BN538" s="129">
        <f t="shared" ref="BN538" si="9763">F538/F560</f>
        <v>6.3238453276047255E-2</v>
      </c>
      <c r="BO538" s="130">
        <f t="shared" ref="BO538" si="9764">G538/G560</f>
        <v>7.9212674027844456E-3</v>
      </c>
      <c r="BP538" s="131">
        <f t="shared" ref="BP538" si="9765">H538/H560</f>
        <v>3.4828706606623724E-2</v>
      </c>
      <c r="BQ538" s="132">
        <f t="shared" ref="BQ538" si="9766">I538/I560</f>
        <v>1.2423037105650302E-2</v>
      </c>
      <c r="BR538" s="129">
        <f t="shared" ref="BR538" si="9767">J538/J560</f>
        <v>7.2062084257206206E-3</v>
      </c>
      <c r="BS538" s="130">
        <f t="shared" ref="BS538" si="9768">K538/K560</f>
        <v>2.5391201653380574E-2</v>
      </c>
      <c r="BT538" s="131">
        <f t="shared" ref="BT538" si="9769">L538/L560</f>
        <v>1.2378342624964565E-2</v>
      </c>
      <c r="BU538" s="129">
        <f t="shared" ref="BU538" si="9770">M538/M560</f>
        <v>3.15955766192733E-2</v>
      </c>
      <c r="BV538" s="133">
        <f t="shared" ref="BV538" si="9771">N538/N560</f>
        <v>2.6445913661870105E-2</v>
      </c>
      <c r="BW538" s="134">
        <f t="shared" ref="BW538" si="9772">O538/O560</f>
        <v>3.1995120328268824E-2</v>
      </c>
      <c r="BX538" s="129">
        <f t="shared" ref="BX538" si="9773">P538/P560</f>
        <v>2.8140161725067385E-2</v>
      </c>
      <c r="BY538" s="130">
        <f t="shared" ref="BY538" si="9774">Q538/Q560</f>
        <v>4.195804195804196E-2</v>
      </c>
      <c r="BZ538" s="131">
        <f t="shared" ref="BZ538" si="9775">R538/R560</f>
        <v>2.4285839084476284E-2</v>
      </c>
      <c r="CA538" s="132">
        <f t="shared" ref="CA538" si="9776">S538/S560</f>
        <v>2.4757014487438108E-2</v>
      </c>
      <c r="CB538" s="129">
        <f t="shared" ref="CB538" si="9777">T538/T560</f>
        <v>8.2673096796417496E-3</v>
      </c>
      <c r="CC538" s="130">
        <f t="shared" ref="CC538" si="9778">U538/U560</f>
        <v>5.5373406193078324E-2</v>
      </c>
      <c r="CD538" s="131">
        <f t="shared" ref="CD538" si="9779">V538/V560</f>
        <v>1.0504016241504105E-2</v>
      </c>
      <c r="CE538" s="132">
        <f t="shared" ref="CE538" si="9780">W538/W560</f>
        <v>3.4575662325999103E-2</v>
      </c>
      <c r="CF538" s="129">
        <f t="shared" ref="CF538" si="9781">X538/X560</f>
        <v>2.8645833333333332E-2</v>
      </c>
      <c r="CG538" s="130">
        <f t="shared" ref="CG538" si="9782">Y538/Y560</f>
        <v>4.0553714174302986E-2</v>
      </c>
      <c r="CH538" s="131">
        <f t="shared" ref="CH538" si="9783">Z538/Z560</f>
        <v>3.0206962555329585E-2</v>
      </c>
      <c r="CI538" s="129">
        <f t="shared" ref="CI538" si="9784">AA538/AA560</f>
        <v>2.2010980073200487E-2</v>
      </c>
      <c r="CJ538" s="135">
        <f t="shared" ref="CJ538" si="9785">AB538/AB560</f>
        <v>3.0801752525534409E-2</v>
      </c>
      <c r="CK538" s="136">
        <f t="shared" ref="CK538" si="9786">AC538/AC560</f>
        <v>2.2145459376682587E-2</v>
      </c>
    </row>
    <row r="539" spans="1:89" ht="15" thickTop="1" thickBot="1" x14ac:dyDescent="0.2">
      <c r="A539" s="137" t="s">
        <v>19</v>
      </c>
      <c r="B539" s="189">
        <v>995</v>
      </c>
      <c r="C539" s="190">
        <v>414</v>
      </c>
      <c r="D539" s="191">
        <v>347</v>
      </c>
      <c r="E539" s="192">
        <v>241</v>
      </c>
      <c r="F539" s="189">
        <v>1240</v>
      </c>
      <c r="G539" s="193">
        <v>457</v>
      </c>
      <c r="H539" s="191">
        <v>1100</v>
      </c>
      <c r="I539" s="192">
        <v>607</v>
      </c>
      <c r="J539" s="189">
        <v>117</v>
      </c>
      <c r="K539" s="193">
        <v>245</v>
      </c>
      <c r="L539" s="191">
        <v>287</v>
      </c>
      <c r="M539" s="189">
        <v>742</v>
      </c>
      <c r="N539" s="194">
        <v>996</v>
      </c>
      <c r="O539" s="195">
        <v>1104</v>
      </c>
      <c r="P539" s="189">
        <v>548</v>
      </c>
      <c r="Q539" s="193">
        <v>534</v>
      </c>
      <c r="R539" s="191">
        <v>626</v>
      </c>
      <c r="S539" s="192">
        <v>518</v>
      </c>
      <c r="T539" s="189">
        <v>94</v>
      </c>
      <c r="U539" s="193">
        <v>304</v>
      </c>
      <c r="V539" s="191">
        <v>368</v>
      </c>
      <c r="W539" s="192">
        <v>651</v>
      </c>
      <c r="X539" s="189">
        <v>401</v>
      </c>
      <c r="Y539" s="193">
        <v>451</v>
      </c>
      <c r="Z539" s="191">
        <v>893</v>
      </c>
      <c r="AA539" s="189">
        <v>837</v>
      </c>
      <c r="AB539" s="172">
        <f t="shared" si="9731"/>
        <v>8012</v>
      </c>
      <c r="AC539" s="173">
        <f t="shared" si="9732"/>
        <v>7105</v>
      </c>
      <c r="AE539" s="269" t="s">
        <v>13</v>
      </c>
      <c r="AF539" s="20">
        <f t="shared" ref="AF539:BG539" si="9787">SUM(AF536:AF538)</f>
        <v>2256</v>
      </c>
      <c r="AG539" s="21">
        <f t="shared" si="9787"/>
        <v>1303</v>
      </c>
      <c r="AH539" s="20">
        <f t="shared" si="9787"/>
        <v>746</v>
      </c>
      <c r="AI539" s="21">
        <f t="shared" si="9787"/>
        <v>739</v>
      </c>
      <c r="AJ539" s="20">
        <f t="shared" si="9787"/>
        <v>2495</v>
      </c>
      <c r="AK539" s="21">
        <f t="shared" si="9787"/>
        <v>1143</v>
      </c>
      <c r="AL539" s="20">
        <f t="shared" si="9787"/>
        <v>2510</v>
      </c>
      <c r="AM539" s="21">
        <f t="shared" si="9787"/>
        <v>1723</v>
      </c>
      <c r="AN539" s="20">
        <f t="shared" si="9787"/>
        <v>240</v>
      </c>
      <c r="AO539" s="21">
        <f t="shared" si="9787"/>
        <v>774</v>
      </c>
      <c r="AP539" s="20">
        <f t="shared" si="9787"/>
        <v>813</v>
      </c>
      <c r="AQ539" s="21">
        <f t="shared" si="9787"/>
        <v>1960</v>
      </c>
      <c r="AR539" s="20">
        <f t="shared" si="9787"/>
        <v>2199</v>
      </c>
      <c r="AS539" s="21">
        <f t="shared" si="9787"/>
        <v>2957</v>
      </c>
      <c r="AT539" s="20">
        <f t="shared" si="9787"/>
        <v>1424</v>
      </c>
      <c r="AU539" s="21">
        <f t="shared" si="9787"/>
        <v>1243</v>
      </c>
      <c r="AV539" s="20">
        <f t="shared" si="9787"/>
        <v>1870</v>
      </c>
      <c r="AW539" s="21">
        <f t="shared" si="9787"/>
        <v>1179</v>
      </c>
      <c r="AX539" s="20">
        <f t="shared" si="9787"/>
        <v>251</v>
      </c>
      <c r="AY539" s="21">
        <f t="shared" si="9787"/>
        <v>739</v>
      </c>
      <c r="AZ539" s="20">
        <f t="shared" si="9787"/>
        <v>936</v>
      </c>
      <c r="BA539" s="21">
        <f t="shared" si="9787"/>
        <v>1613</v>
      </c>
      <c r="BB539" s="20">
        <f t="shared" si="9787"/>
        <v>1203</v>
      </c>
      <c r="BC539" s="21">
        <f t="shared" si="9787"/>
        <v>971</v>
      </c>
      <c r="BD539" s="20">
        <f t="shared" si="9787"/>
        <v>2303</v>
      </c>
      <c r="BE539" s="21">
        <f t="shared" si="9787"/>
        <v>2135</v>
      </c>
      <c r="BF539" s="174">
        <f t="shared" si="9787"/>
        <v>19246</v>
      </c>
      <c r="BG539" s="175">
        <f t="shared" si="9787"/>
        <v>18479</v>
      </c>
      <c r="BI539" s="137" t="s">
        <v>19</v>
      </c>
      <c r="BJ539" s="129">
        <f>B539/B560</f>
        <v>7.3895284069810621E-2</v>
      </c>
      <c r="BK539" s="130">
        <f t="shared" ref="BK539" si="9788">C539/C560</f>
        <v>2.6519761706489012E-2</v>
      </c>
      <c r="BL539" s="131">
        <f t="shared" ref="BL539" si="9789">D539/D560</f>
        <v>6.7746973838344396E-2</v>
      </c>
      <c r="BM539" s="132">
        <f t="shared" ref="BM539" si="9790">E539/E560</f>
        <v>3.6034688995215308E-2</v>
      </c>
      <c r="BN539" s="129">
        <f t="shared" ref="BN539" si="9791">F539/F560</f>
        <v>8.3243823845327608E-2</v>
      </c>
      <c r="BO539" s="130">
        <f t="shared" ref="BO539" si="9792">G539/G560</f>
        <v>3.6565850536085777E-2</v>
      </c>
      <c r="BP539" s="131">
        <f t="shared" ref="BP539" si="9793">H539/H560</f>
        <v>6.2703072450550082E-2</v>
      </c>
      <c r="BQ539" s="132">
        <f t="shared" ref="BQ539" si="9794">I539/I560</f>
        <v>3.3073611943551462E-2</v>
      </c>
      <c r="BR539" s="129">
        <f t="shared" ref="BR539" si="9795">J539/J560</f>
        <v>3.2427937915742791E-2</v>
      </c>
      <c r="BS539" s="130">
        <f t="shared" ref="BS539" si="9796">K539/K560</f>
        <v>7.2335400059049301E-2</v>
      </c>
      <c r="BT539" s="131">
        <f t="shared" ref="BT539" si="9797">L539/L560</f>
        <v>2.7118964376830767E-2</v>
      </c>
      <c r="BU539" s="129">
        <f t="shared" ref="BU539" si="9798">M539/M560</f>
        <v>7.3262243285939971E-2</v>
      </c>
      <c r="BV539" s="133">
        <f t="shared" ref="BV539" si="9799">N539/N560</f>
        <v>5.5336407578198792E-2</v>
      </c>
      <c r="BW539" s="134">
        <f t="shared" ref="BW539" si="9800">O539/O560</f>
        <v>6.1217699900188535E-2</v>
      </c>
      <c r="BX539" s="129">
        <f t="shared" ref="BX539" si="9801">P539/P560</f>
        <v>5.9083557951482478E-2</v>
      </c>
      <c r="BY539" s="130">
        <f t="shared" ref="BY539" si="9802">Q539/Q560</f>
        <v>6.1217471053536629E-2</v>
      </c>
      <c r="BZ539" s="131">
        <f t="shared" ref="BZ539" si="9803">R539/R560</f>
        <v>5.4686817506770333E-2</v>
      </c>
      <c r="CA539" s="132">
        <f t="shared" ref="CA539" si="9804">S539/S560</f>
        <v>4.7496790757381259E-2</v>
      </c>
      <c r="CB539" s="129">
        <f t="shared" ref="CB539" si="9805">T539/T560</f>
        <v>3.2380296245263521E-2</v>
      </c>
      <c r="CC539" s="130">
        <f t="shared" ref="CC539" si="9806">U539/U560</f>
        <v>0.11074681238615665</v>
      </c>
      <c r="CD539" s="131">
        <f t="shared" ref="CD539" si="9807">V539/V560</f>
        <v>3.24830082090211E-2</v>
      </c>
      <c r="CE539" s="132">
        <f t="shared" ref="CE539" si="9808">W539/W560</f>
        <v>5.8464301751234848E-2</v>
      </c>
      <c r="CF539" s="129">
        <f t="shared" ref="CF539" si="9809">X539/X560</f>
        <v>4.7466856060606064E-2</v>
      </c>
      <c r="CG539" s="130">
        <f t="shared" ref="CG539" si="9810">Y539/Y560</f>
        <v>8.7931370637551173E-2</v>
      </c>
      <c r="CH539" s="131">
        <f t="shared" ref="CH539" si="9811">Z539/Z560</f>
        <v>5.341548032061251E-2</v>
      </c>
      <c r="CI539" s="129">
        <f t="shared" ref="CI539" si="9812">AA539/AA560</f>
        <v>4.2547783651891012E-2</v>
      </c>
      <c r="CJ539" s="135">
        <f t="shared" ref="CJ539" si="9813">AB539/AB560</f>
        <v>5.5896634481218954E-2</v>
      </c>
      <c r="CK539" s="136">
        <f t="shared" ref="CK539" si="9814">AC539/AC560</f>
        <v>4.9682187834332106E-2</v>
      </c>
    </row>
    <row r="540" spans="1:89" ht="14" thickTop="1" x14ac:dyDescent="0.15">
      <c r="A540" s="146" t="s">
        <v>20</v>
      </c>
      <c r="B540" s="196">
        <v>1270</v>
      </c>
      <c r="C540" s="197">
        <v>603</v>
      </c>
      <c r="D540" s="198">
        <v>408</v>
      </c>
      <c r="E540" s="199">
        <v>375</v>
      </c>
      <c r="F540" s="196">
        <v>1211</v>
      </c>
      <c r="G540" s="200">
        <v>614</v>
      </c>
      <c r="H540" s="198">
        <v>1303</v>
      </c>
      <c r="I540" s="199">
        <v>872</v>
      </c>
      <c r="J540" s="196">
        <v>116</v>
      </c>
      <c r="K540" s="200">
        <v>415</v>
      </c>
      <c r="L540" s="198">
        <v>417</v>
      </c>
      <c r="M540" s="196">
        <v>1005</v>
      </c>
      <c r="N540" s="201">
        <v>1129</v>
      </c>
      <c r="O540" s="202">
        <v>1496</v>
      </c>
      <c r="P540" s="196">
        <v>763</v>
      </c>
      <c r="Q540" s="200">
        <v>659</v>
      </c>
      <c r="R540" s="198">
        <v>994</v>
      </c>
      <c r="S540" s="199">
        <v>574</v>
      </c>
      <c r="T540" s="196">
        <v>121</v>
      </c>
      <c r="U540" s="200">
        <v>422</v>
      </c>
      <c r="V540" s="198">
        <v>474</v>
      </c>
      <c r="W540" s="199">
        <v>811</v>
      </c>
      <c r="X540" s="196">
        <v>649</v>
      </c>
      <c r="Y540" s="200">
        <v>527</v>
      </c>
      <c r="Z540" s="198">
        <v>1122</v>
      </c>
      <c r="AA540" s="196">
        <v>1135</v>
      </c>
      <c r="AB540" s="172">
        <f t="shared" si="9731"/>
        <v>9977</v>
      </c>
      <c r="AC540" s="173">
        <f t="shared" si="9732"/>
        <v>9508</v>
      </c>
      <c r="BI540" s="146" t="s">
        <v>20</v>
      </c>
      <c r="BJ540" s="129">
        <f>B540/B560</f>
        <v>9.4318603787597474E-2</v>
      </c>
      <c r="BK540" s="130">
        <f t="shared" ref="BK540" si="9815">C540/C560</f>
        <v>3.8626609442060089E-2</v>
      </c>
      <c r="BL540" s="131">
        <f t="shared" ref="BL540" si="9816">D540/D560</f>
        <v>7.9656384224912141E-2</v>
      </c>
      <c r="BM540" s="132">
        <f t="shared" ref="BM540" si="9817">E540/E560</f>
        <v>5.6070574162679424E-2</v>
      </c>
      <c r="BN540" s="129">
        <f t="shared" ref="BN540" si="9818">F540/F560</f>
        <v>8.1296992481203006E-2</v>
      </c>
      <c r="BO540" s="130">
        <f t="shared" ref="BO540" si="9819">G540/G560</f>
        <v>4.9127860457673228E-2</v>
      </c>
      <c r="BP540" s="131">
        <f t="shared" ref="BP540" si="9820">H540/H560</f>
        <v>7.4274639457333411E-2</v>
      </c>
      <c r="BQ540" s="132">
        <f t="shared" ref="BQ540" si="9821">I540/I560</f>
        <v>4.7512668228627472E-2</v>
      </c>
      <c r="BR540" s="129">
        <f t="shared" ref="BR540" si="9822">J540/J560</f>
        <v>3.2150776053215077E-2</v>
      </c>
      <c r="BS540" s="130">
        <f t="shared" ref="BS540" si="9823">K540/K560</f>
        <v>0.12252731030410392</v>
      </c>
      <c r="BT540" s="131">
        <f t="shared" ref="BT540" si="9824">L540/L560</f>
        <v>3.9402815836719264E-2</v>
      </c>
      <c r="BU540" s="129">
        <f t="shared" ref="BU540" si="9825">M540/M560</f>
        <v>9.9229857819905218E-2</v>
      </c>
      <c r="BV540" s="133">
        <f t="shared" ref="BV540" si="9826">N540/N560</f>
        <v>6.2725706983721319E-2</v>
      </c>
      <c r="BW540" s="134">
        <f t="shared" ref="BW540" si="9827">O540/O560</f>
        <v>8.295441942996562E-2</v>
      </c>
      <c r="BX540" s="129">
        <f t="shared" ref="BX540" si="9828">P540/P560</f>
        <v>8.226415094339623E-2</v>
      </c>
      <c r="BY540" s="130">
        <f t="shared" ref="BY540" si="9829">Q540/Q560</f>
        <v>7.5547403416255876E-2</v>
      </c>
      <c r="BZ540" s="131">
        <f t="shared" ref="BZ540" si="9830">R540/R560</f>
        <v>8.6834978597012322E-2</v>
      </c>
      <c r="CA540" s="132">
        <f t="shared" ref="CA540" si="9831">S540/S560</f>
        <v>5.2631578947368418E-2</v>
      </c>
      <c r="CB540" s="129">
        <f t="shared" ref="CB540" si="9832">T540/T560</f>
        <v>4.168101963486049E-2</v>
      </c>
      <c r="CC540" s="130">
        <f t="shared" ref="CC540" si="9833">U540/U560</f>
        <v>0.15373406193078323</v>
      </c>
      <c r="CD540" s="131">
        <f t="shared" ref="CD540" si="9834">V540/V560</f>
        <v>4.1839526877923909E-2</v>
      </c>
      <c r="CE540" s="132">
        <f t="shared" ref="CE540" si="9835">W540/W560</f>
        <v>7.2833408172429281E-2</v>
      </c>
      <c r="CF540" s="129">
        <f t="shared" ref="CF540" si="9836">X540/X560</f>
        <v>7.6822916666666671E-2</v>
      </c>
      <c r="CG540" s="130">
        <f t="shared" ref="CG540" si="9837">Y540/Y560</f>
        <v>0.1027490738935465</v>
      </c>
      <c r="CH540" s="131">
        <f t="shared" ref="CH540" si="9838">Z540/Z560</f>
        <v>6.7113291063524344E-2</v>
      </c>
      <c r="CI540" s="129">
        <f t="shared" ref="CI540" si="9839">AA540/AA560</f>
        <v>5.7696217974786496E-2</v>
      </c>
      <c r="CJ540" s="135">
        <f t="shared" ref="CJ540" si="9840">AB540/AB560</f>
        <v>6.960568175475805E-2</v>
      </c>
      <c r="CK540" s="136">
        <f t="shared" ref="CK540" si="9841">AC540/AC560</f>
        <v>6.6485326098357445E-2</v>
      </c>
    </row>
    <row r="541" spans="1:89" ht="14" thickBot="1" x14ac:dyDescent="0.2">
      <c r="A541" s="137" t="s">
        <v>21</v>
      </c>
      <c r="B541" s="189">
        <v>986</v>
      </c>
      <c r="C541" s="190">
        <v>700</v>
      </c>
      <c r="D541" s="191">
        <v>338</v>
      </c>
      <c r="E541" s="192">
        <v>364</v>
      </c>
      <c r="F541" s="189">
        <v>1284</v>
      </c>
      <c r="G541" s="193">
        <v>529</v>
      </c>
      <c r="H541" s="191">
        <v>1207</v>
      </c>
      <c r="I541" s="192">
        <v>851</v>
      </c>
      <c r="J541" s="189">
        <v>124</v>
      </c>
      <c r="K541" s="193">
        <v>359</v>
      </c>
      <c r="L541" s="191">
        <v>396</v>
      </c>
      <c r="M541" s="189">
        <v>955</v>
      </c>
      <c r="N541" s="194">
        <v>1070</v>
      </c>
      <c r="O541" s="195">
        <v>1461</v>
      </c>
      <c r="P541" s="189">
        <v>661</v>
      </c>
      <c r="Q541" s="193">
        <v>584</v>
      </c>
      <c r="R541" s="191">
        <v>876</v>
      </c>
      <c r="S541" s="192">
        <v>605</v>
      </c>
      <c r="T541" s="189">
        <v>130</v>
      </c>
      <c r="U541" s="193">
        <v>317</v>
      </c>
      <c r="V541" s="191">
        <v>462</v>
      </c>
      <c r="W541" s="192">
        <v>802</v>
      </c>
      <c r="X541" s="189">
        <v>554</v>
      </c>
      <c r="Y541" s="193">
        <v>444</v>
      </c>
      <c r="Z541" s="191">
        <v>1181</v>
      </c>
      <c r="AA541" s="189">
        <v>1000</v>
      </c>
      <c r="AB541" s="172">
        <f t="shared" si="9731"/>
        <v>9269</v>
      </c>
      <c r="AC541" s="173">
        <f t="shared" si="9732"/>
        <v>8971</v>
      </c>
      <c r="AE541" s="272" t="s">
        <v>85</v>
      </c>
      <c r="BI541" s="137" t="s">
        <v>21</v>
      </c>
      <c r="BJ541" s="129">
        <f>B541/B560</f>
        <v>7.3226884515410318E-2</v>
      </c>
      <c r="BK541" s="130">
        <f t="shared" ref="BK541" si="9842">C541/C560</f>
        <v>4.4840176798411374E-2</v>
      </c>
      <c r="BL541" s="131">
        <f t="shared" ref="BL541" si="9843">D541/D560</f>
        <v>6.5989847715736044E-2</v>
      </c>
      <c r="BM541" s="132">
        <f t="shared" ref="BM541" si="9844">E541/E560</f>
        <v>5.4425837320574162E-2</v>
      </c>
      <c r="BN541" s="129">
        <f t="shared" ref="BN541" si="9845">F541/F560</f>
        <v>8.6197636949516654E-2</v>
      </c>
      <c r="BO541" s="130">
        <f t="shared" ref="BO541" si="9846">G541/G560</f>
        <v>4.2326772283565371E-2</v>
      </c>
      <c r="BP541" s="131">
        <f t="shared" ref="BP541" si="9847">H541/H560</f>
        <v>6.8802371316194488E-2</v>
      </c>
      <c r="BQ541" s="132">
        <f t="shared" ref="BQ541" si="9848">I541/I560</f>
        <v>4.6368441126791261E-2</v>
      </c>
      <c r="BR541" s="129">
        <f t="shared" ref="BR541" si="9849">J541/J560</f>
        <v>3.4368070953436809E-2</v>
      </c>
      <c r="BS541" s="130">
        <f t="shared" ref="BS541" si="9850">K541/K560</f>
        <v>0.10599350457632123</v>
      </c>
      <c r="BT541" s="131">
        <f t="shared" ref="BT541" si="9851">L541/L560</f>
        <v>3.7418501370121891E-2</v>
      </c>
      <c r="BU541" s="129">
        <f t="shared" ref="BU541" si="9852">M541/M560</f>
        <v>9.4293048973143764E-2</v>
      </c>
      <c r="BV541" s="133">
        <f t="shared" ref="BV541" si="9853">N541/N560</f>
        <v>5.9447747097060945E-2</v>
      </c>
      <c r="BW541" s="134">
        <f t="shared" ref="BW541" si="9854">O541/O560</f>
        <v>8.1013640900521239E-2</v>
      </c>
      <c r="BX541" s="129">
        <f t="shared" ref="BX541" si="9855">P541/P560</f>
        <v>7.1266846361185979E-2</v>
      </c>
      <c r="BY541" s="130">
        <f t="shared" ref="BY541" si="9856">Q541/Q560</f>
        <v>6.6949443998624333E-2</v>
      </c>
      <c r="BZ541" s="131">
        <f t="shared" ref="BZ541" si="9857">R541/R560</f>
        <v>7.6526600856119509E-2</v>
      </c>
      <c r="CA541" s="132">
        <f t="shared" ref="CA541" si="9858">S541/S560</f>
        <v>5.5474050981111314E-2</v>
      </c>
      <c r="CB541" s="129">
        <f t="shared" ref="CB541" si="9859">T541/T560</f>
        <v>4.4781260764726147E-2</v>
      </c>
      <c r="CC541" s="130">
        <f t="shared" ref="CC541" si="9860">U541/U560</f>
        <v>0.11548269581056467</v>
      </c>
      <c r="CD541" s="131">
        <f t="shared" ref="CD541" si="9861">V541/V560</f>
        <v>4.0780298349368874E-2</v>
      </c>
      <c r="CE541" s="132">
        <f t="shared" ref="CE541" si="9862">W541/W560</f>
        <v>7.2025145936237087E-2</v>
      </c>
      <c r="CF541" s="129">
        <f t="shared" ref="CF541" si="9863">X541/X560</f>
        <v>6.5577651515151519E-2</v>
      </c>
      <c r="CG541" s="130">
        <f t="shared" ref="CG541" si="9864">Y541/Y560</f>
        <v>8.6566582179762139E-2</v>
      </c>
      <c r="CH541" s="131">
        <f t="shared" ref="CH541" si="9865">Z541/Z560</f>
        <v>7.0642421342265824E-2</v>
      </c>
      <c r="CI541" s="129">
        <f t="shared" ref="CI541" si="9866">AA541/AA560</f>
        <v>5.0833672224481499E-2</v>
      </c>
      <c r="CJ541" s="135">
        <f t="shared" ref="CJ541" si="9867">AB541/AB560</f>
        <v>6.4666238767650833E-2</v>
      </c>
      <c r="CK541" s="136">
        <f t="shared" ref="CK541" si="9868">AC541/AC560</f>
        <v>6.2730317672314323E-2</v>
      </c>
    </row>
    <row r="542" spans="1:89" ht="15" thickTop="1" thickBot="1" x14ac:dyDescent="0.2">
      <c r="A542" s="146" t="s">
        <v>22</v>
      </c>
      <c r="B542" s="196">
        <v>1041</v>
      </c>
      <c r="C542" s="197">
        <v>806</v>
      </c>
      <c r="D542" s="198">
        <v>350</v>
      </c>
      <c r="E542" s="199">
        <v>369</v>
      </c>
      <c r="F542" s="196">
        <v>1430</v>
      </c>
      <c r="G542" s="200">
        <v>493</v>
      </c>
      <c r="H542" s="198">
        <v>1268</v>
      </c>
      <c r="I542" s="199">
        <v>1050</v>
      </c>
      <c r="J542" s="196">
        <v>189</v>
      </c>
      <c r="K542" s="200">
        <v>392</v>
      </c>
      <c r="L542" s="198">
        <v>353</v>
      </c>
      <c r="M542" s="196">
        <v>1113</v>
      </c>
      <c r="N542" s="201">
        <v>1010</v>
      </c>
      <c r="O542" s="202">
        <v>1499</v>
      </c>
      <c r="P542" s="196">
        <v>584</v>
      </c>
      <c r="Q542" s="200">
        <v>583</v>
      </c>
      <c r="R542" s="198">
        <v>867</v>
      </c>
      <c r="S542" s="199">
        <v>625</v>
      </c>
      <c r="T542" s="196">
        <v>139</v>
      </c>
      <c r="U542" s="200">
        <v>242</v>
      </c>
      <c r="V542" s="198">
        <v>420</v>
      </c>
      <c r="W542" s="199">
        <v>902</v>
      </c>
      <c r="X542" s="196">
        <v>569</v>
      </c>
      <c r="Y542" s="200">
        <v>346</v>
      </c>
      <c r="Z542" s="198">
        <v>1148</v>
      </c>
      <c r="AA542" s="196">
        <v>1262</v>
      </c>
      <c r="AB542" s="172">
        <f t="shared" si="9731"/>
        <v>9368</v>
      </c>
      <c r="AC542" s="173">
        <f t="shared" si="9732"/>
        <v>9682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7.7311548458967691E-2</v>
      </c>
      <c r="BK542" s="130">
        <f t="shared" ref="BK542" si="9869">C542/C560</f>
        <v>5.1630260713599385E-2</v>
      </c>
      <c r="BL542" s="131">
        <f t="shared" ref="BL542" si="9870">D542/D560</f>
        <v>6.8332682545880513E-2</v>
      </c>
      <c r="BM542" s="132">
        <f t="shared" ref="BM542" si="9871">E542/E560</f>
        <v>5.5173444976076555E-2</v>
      </c>
      <c r="BN542" s="129">
        <f t="shared" ref="BN542" si="9872">F542/F560</f>
        <v>9.5998925886143935E-2</v>
      </c>
      <c r="BO542" s="130">
        <f t="shared" ref="BO542" si="9873">G542/G560</f>
        <v>3.9446311409825574E-2</v>
      </c>
      <c r="BP542" s="131">
        <f t="shared" ref="BP542" si="9874">H542/H560</f>
        <v>7.2279541697543179E-2</v>
      </c>
      <c r="BQ542" s="132">
        <f t="shared" ref="BQ542" si="9875">I542/I560</f>
        <v>5.7211355091810606E-2</v>
      </c>
      <c r="BR542" s="129">
        <f t="shared" ref="BR542" si="9876">J542/J560</f>
        <v>5.2383592017738359E-2</v>
      </c>
      <c r="BS542" s="130">
        <f t="shared" ref="BS542" si="9877">K542/K560</f>
        <v>0.11573664009447888</v>
      </c>
      <c r="BT542" s="131">
        <f t="shared" ref="BT542" si="9878">L542/L560</f>
        <v>3.335538127185108E-2</v>
      </c>
      <c r="BU542" s="129">
        <f t="shared" ref="BU542" si="9879">M542/M560</f>
        <v>0.10989336492890996</v>
      </c>
      <c r="BV542" s="133">
        <f t="shared" ref="BV542" si="9880">N542/N560</f>
        <v>5.6114228568253793E-2</v>
      </c>
      <c r="BW542" s="134">
        <f t="shared" ref="BW542" si="9881">O542/O560</f>
        <v>8.3120771875346569E-2</v>
      </c>
      <c r="BX542" s="129">
        <f t="shared" ref="BX542" si="9882">P542/P560</f>
        <v>6.2964959568733159E-2</v>
      </c>
      <c r="BY542" s="130">
        <f t="shared" ref="BY542" si="9883">Q542/Q560</f>
        <v>6.683480453972257E-2</v>
      </c>
      <c r="BZ542" s="131">
        <f t="shared" ref="BZ542" si="9884">R542/R560</f>
        <v>7.5740368655542942E-2</v>
      </c>
      <c r="CA542" s="132">
        <f t="shared" ref="CA542" si="9885">S542/S560</f>
        <v>5.7307903906106732E-2</v>
      </c>
      <c r="CB542" s="129">
        <f t="shared" ref="CB542" si="9886">T542/T560</f>
        <v>4.7881501894591803E-2</v>
      </c>
      <c r="CC542" s="130">
        <f t="shared" ref="CC542" si="9887">U542/U560</f>
        <v>8.8160291438979965E-2</v>
      </c>
      <c r="CD542" s="131">
        <f t="shared" ref="CD542" si="9888">V542/V560</f>
        <v>3.7072998499426253E-2</v>
      </c>
      <c r="CE542" s="132">
        <f t="shared" ref="CE542" si="9889">W542/W560</f>
        <v>8.1005837449483614E-2</v>
      </c>
      <c r="CF542" s="129">
        <f t="shared" ref="CF542" si="9890">X542/X560</f>
        <v>6.7353219696969696E-2</v>
      </c>
      <c r="CG542" s="130">
        <f t="shared" ref="CG542" si="9891">Y542/Y560</f>
        <v>6.7459543770715544E-2</v>
      </c>
      <c r="CH542" s="131">
        <f t="shared" ref="CH542" si="9892">Z542/Z560</f>
        <v>6.8668501016868042E-2</v>
      </c>
      <c r="CI542" s="129">
        <f t="shared" ref="CI542" si="9893">AA542/AA560</f>
        <v>6.4152094347295643E-2</v>
      </c>
      <c r="CJ542" s="135">
        <f t="shared" ref="CJ542" si="9894">AB542/AB560</f>
        <v>6.5356923592119212E-2</v>
      </c>
      <c r="CK542" s="136">
        <f t="shared" ref="CK542" si="9895">AC542/AC560</f>
        <v>6.7702032739198226E-2</v>
      </c>
    </row>
    <row r="543" spans="1:89" ht="15" thickTop="1" thickBot="1" x14ac:dyDescent="0.2">
      <c r="A543" s="137" t="s">
        <v>23</v>
      </c>
      <c r="B543" s="189">
        <v>821</v>
      </c>
      <c r="C543" s="190">
        <v>756</v>
      </c>
      <c r="D543" s="191">
        <v>321</v>
      </c>
      <c r="E543" s="192">
        <v>270</v>
      </c>
      <c r="F543" s="189">
        <v>1116</v>
      </c>
      <c r="G543" s="193">
        <v>397</v>
      </c>
      <c r="H543" s="191">
        <v>1018</v>
      </c>
      <c r="I543" s="192">
        <v>835</v>
      </c>
      <c r="J543" s="189">
        <v>181</v>
      </c>
      <c r="K543" s="193">
        <v>318</v>
      </c>
      <c r="L543" s="191">
        <v>378</v>
      </c>
      <c r="M543" s="189">
        <v>808</v>
      </c>
      <c r="N543" s="194">
        <v>853</v>
      </c>
      <c r="O543" s="195">
        <v>1237</v>
      </c>
      <c r="P543" s="189">
        <v>532</v>
      </c>
      <c r="Q543" s="193">
        <v>435</v>
      </c>
      <c r="R543" s="191">
        <v>867</v>
      </c>
      <c r="S543" s="192">
        <v>571</v>
      </c>
      <c r="T543" s="189">
        <v>132</v>
      </c>
      <c r="U543" s="193">
        <v>175</v>
      </c>
      <c r="V543" s="191">
        <v>449</v>
      </c>
      <c r="W543" s="192">
        <v>806</v>
      </c>
      <c r="X543" s="189">
        <v>479</v>
      </c>
      <c r="Y543" s="193">
        <v>298</v>
      </c>
      <c r="Z543" s="191">
        <v>978</v>
      </c>
      <c r="AA543" s="189">
        <v>1189</v>
      </c>
      <c r="AB543" s="172">
        <f t="shared" si="9731"/>
        <v>8125</v>
      </c>
      <c r="AC543" s="173">
        <f t="shared" si="9732"/>
        <v>8095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6.0972892684738211E-2</v>
      </c>
      <c r="BK543" s="130">
        <f t="shared" ref="BK543" si="9896">C543/C560</f>
        <v>4.8427390942284286E-2</v>
      </c>
      <c r="BL543" s="131">
        <f t="shared" ref="BL543" si="9897">D543/D560</f>
        <v>6.2670831706364699E-2</v>
      </c>
      <c r="BM543" s="132">
        <f t="shared" ref="BM543" si="9898">E543/E560</f>
        <v>4.0370813397129189E-2</v>
      </c>
      <c r="BN543" s="129">
        <f t="shared" ref="BN543" si="9899">F543/F560</f>
        <v>7.491944146079485E-2</v>
      </c>
      <c r="BO543" s="130">
        <f t="shared" ref="BO543" si="9900">G543/G560</f>
        <v>3.176508241318611E-2</v>
      </c>
      <c r="BP543" s="131">
        <f t="shared" ref="BP543" si="9901">H543/H560</f>
        <v>5.8028843413327251E-2</v>
      </c>
      <c r="BQ543" s="132">
        <f t="shared" ref="BQ543" si="9902">I543/I560</f>
        <v>4.5496649049201768E-2</v>
      </c>
      <c r="BR543" s="129">
        <f t="shared" ref="BR543" si="9903">J543/J560</f>
        <v>5.0166297117516627E-2</v>
      </c>
      <c r="BS543" s="130">
        <f t="shared" ref="BS543" si="9904">K543/K560</f>
        <v>9.3888396811337468E-2</v>
      </c>
      <c r="BT543" s="131">
        <f t="shared" ref="BT543" si="9905">L543/L560</f>
        <v>3.5717660398752717E-2</v>
      </c>
      <c r="BU543" s="129">
        <f t="shared" ref="BU543" si="9906">M543/M560</f>
        <v>7.9778830963665087E-2</v>
      </c>
      <c r="BV543" s="133">
        <f t="shared" ref="BV543" si="9907">N543/N560</f>
        <v>4.73915217512084E-2</v>
      </c>
      <c r="BW543" s="134">
        <f t="shared" ref="BW543" si="9908">O543/O560</f>
        <v>6.8592658312077184E-2</v>
      </c>
      <c r="BX543" s="129">
        <f t="shared" ref="BX543" si="9909">P543/P560</f>
        <v>5.7358490566037736E-2</v>
      </c>
      <c r="BY543" s="130">
        <f t="shared" ref="BY543" si="9910">Q543/Q560</f>
        <v>4.9868164622262984E-2</v>
      </c>
      <c r="BZ543" s="131">
        <f t="shared" ref="BZ543" si="9911">R543/R560</f>
        <v>7.5740368655542942E-2</v>
      </c>
      <c r="CA543" s="132">
        <f t="shared" ref="CA543" si="9912">S543/S560</f>
        <v>5.2356501008619112E-2</v>
      </c>
      <c r="CB543" s="129">
        <f t="shared" ref="CB543" si="9913">T543/T560</f>
        <v>4.5470203238029624E-2</v>
      </c>
      <c r="CC543" s="130">
        <f t="shared" ref="CC543" si="9914">U543/U560</f>
        <v>6.3752276867030971E-2</v>
      </c>
      <c r="CD543" s="131">
        <f t="shared" ref="CD543" si="9915">V543/V560</f>
        <v>3.9632800776767591E-2</v>
      </c>
      <c r="CE543" s="132">
        <f t="shared" ref="CE543" si="9916">W543/W560</f>
        <v>7.2384373596766957E-2</v>
      </c>
      <c r="CF543" s="129">
        <f t="shared" ref="CF543" si="9917">X543/X560</f>
        <v>5.6699810606060608E-2</v>
      </c>
      <c r="CG543" s="130">
        <f t="shared" ref="CG543" si="9918">Y543/Y560</f>
        <v>5.8100994345876386E-2</v>
      </c>
      <c r="CH543" s="131">
        <f t="shared" ref="CH543" si="9919">Z543/Z560</f>
        <v>5.8499820552697694E-2</v>
      </c>
      <c r="CI543" s="129">
        <f t="shared" ref="CI543" si="9920">AA543/AA560</f>
        <v>6.0441236274908501E-2</v>
      </c>
      <c r="CJ543" s="135">
        <f t="shared" ref="CJ543" si="9921">AB543/AB560</f>
        <v>5.6684991907127308E-2</v>
      </c>
      <c r="CK543" s="136">
        <f t="shared" ref="CK543" si="9922">AC543/AC560</f>
        <v>5.6604829066702098E-2</v>
      </c>
    </row>
    <row r="544" spans="1:89" ht="14" thickTop="1" x14ac:dyDescent="0.15">
      <c r="A544" s="146" t="s">
        <v>24</v>
      </c>
      <c r="B544" s="203">
        <v>771</v>
      </c>
      <c r="C544" s="197">
        <v>796</v>
      </c>
      <c r="D544" s="198">
        <v>293</v>
      </c>
      <c r="E544" s="199">
        <v>344</v>
      </c>
      <c r="F544" s="196">
        <v>1042</v>
      </c>
      <c r="G544" s="200">
        <v>406</v>
      </c>
      <c r="H544" s="198">
        <v>1073</v>
      </c>
      <c r="I544" s="199">
        <v>932</v>
      </c>
      <c r="J544" s="196">
        <v>202</v>
      </c>
      <c r="K544" s="200">
        <v>286</v>
      </c>
      <c r="L544" s="198">
        <v>418</v>
      </c>
      <c r="M544" s="196">
        <v>755</v>
      </c>
      <c r="N544" s="201">
        <v>893</v>
      </c>
      <c r="O544" s="204">
        <v>1164</v>
      </c>
      <c r="P544" s="196">
        <v>493</v>
      </c>
      <c r="Q544" s="200">
        <v>457</v>
      </c>
      <c r="R544" s="198">
        <v>725</v>
      </c>
      <c r="S544" s="199">
        <v>631</v>
      </c>
      <c r="T544" s="196">
        <v>156</v>
      </c>
      <c r="U544" s="200">
        <v>161</v>
      </c>
      <c r="V544" s="198">
        <v>438</v>
      </c>
      <c r="W544" s="205">
        <v>817</v>
      </c>
      <c r="X544" s="196">
        <v>374</v>
      </c>
      <c r="Y544" s="200">
        <v>241</v>
      </c>
      <c r="Z544" s="198">
        <v>1042</v>
      </c>
      <c r="AA544" s="196">
        <v>1218</v>
      </c>
      <c r="AB544" s="172">
        <f t="shared" si="9731"/>
        <v>7920</v>
      </c>
      <c r="AC544" s="173">
        <f t="shared" si="9732"/>
        <v>8208</v>
      </c>
      <c r="AE544" s="275" t="str">
        <f>$AE$17</f>
        <v>17:00 - 17:59</v>
      </c>
      <c r="AF544" s="126">
        <f t="shared" ref="AF544:AU545" si="9923">SUMIF($A$9:$A$32,$AE544,B$536:B$559)</f>
        <v>785</v>
      </c>
      <c r="AG544" s="186">
        <f t="shared" si="9923"/>
        <v>1755</v>
      </c>
      <c r="AH544" s="127">
        <f t="shared" si="9923"/>
        <v>478</v>
      </c>
      <c r="AI544" s="180">
        <f t="shared" si="9923"/>
        <v>563</v>
      </c>
      <c r="AJ544" s="126">
        <f t="shared" si="9923"/>
        <v>805</v>
      </c>
      <c r="AK544" s="128">
        <f t="shared" si="9923"/>
        <v>1327</v>
      </c>
      <c r="AL544" s="127">
        <f t="shared" si="9923"/>
        <v>1199</v>
      </c>
      <c r="AM544" s="180">
        <f t="shared" si="9923"/>
        <v>1768</v>
      </c>
      <c r="AN544" s="126">
        <f t="shared" si="9923"/>
        <v>392</v>
      </c>
      <c r="AO544" s="128">
        <f t="shared" si="9923"/>
        <v>107</v>
      </c>
      <c r="AP544" s="127">
        <f t="shared" si="9923"/>
        <v>1176</v>
      </c>
      <c r="AQ544" s="126">
        <f t="shared" si="9923"/>
        <v>385</v>
      </c>
      <c r="AR544" s="179">
        <f t="shared" si="9923"/>
        <v>1426</v>
      </c>
      <c r="AS544" s="181">
        <f t="shared" si="9923"/>
        <v>1181</v>
      </c>
      <c r="AT544" s="126">
        <f t="shared" si="9923"/>
        <v>783</v>
      </c>
      <c r="AU544" s="128">
        <f t="shared" si="9923"/>
        <v>637</v>
      </c>
      <c r="AV544" s="127">
        <f t="shared" ref="AP544:BE545" si="9924">SUMIF($A$9:$A$32,$AE544,R$536:R$559)</f>
        <v>681</v>
      </c>
      <c r="AW544" s="180">
        <f t="shared" si="9924"/>
        <v>942</v>
      </c>
      <c r="AX544" s="126">
        <f t="shared" si="9924"/>
        <v>388</v>
      </c>
      <c r="AY544" s="128">
        <f t="shared" si="9924"/>
        <v>88</v>
      </c>
      <c r="AZ544" s="127">
        <f t="shared" si="9924"/>
        <v>1076</v>
      </c>
      <c r="BA544" s="180">
        <f t="shared" si="9924"/>
        <v>694</v>
      </c>
      <c r="BB544" s="126">
        <f t="shared" si="9924"/>
        <v>889</v>
      </c>
      <c r="BC544" s="128">
        <f t="shared" si="9924"/>
        <v>289</v>
      </c>
      <c r="BD544" s="184">
        <f t="shared" si="9924"/>
        <v>1229</v>
      </c>
      <c r="BE544" s="185">
        <f t="shared" si="9924"/>
        <v>1502</v>
      </c>
      <c r="BF544" s="170">
        <f>AF544+AH544+AJ544+AL544+AN544+AP544+AR544+AT544+AV544+AX544+AZ544+BB544+BD544</f>
        <v>11307</v>
      </c>
      <c r="BG544" s="171">
        <f>AG544+AI544+AK544+AM544+AO544+AQ544+AS544+AU544+AW544+AY544+BA544+BC544+BE544</f>
        <v>11238</v>
      </c>
      <c r="BI544" s="146" t="s">
        <v>24</v>
      </c>
      <c r="BJ544" s="129">
        <f>B544/B560</f>
        <v>5.725956182695878E-2</v>
      </c>
      <c r="BK544" s="130">
        <f t="shared" ref="BK544" si="9925">C544/C560</f>
        <v>5.0989686759336364E-2</v>
      </c>
      <c r="BL544" s="131">
        <f t="shared" ref="BL544" si="9926">D544/D560</f>
        <v>5.7204217102694258E-2</v>
      </c>
      <c r="BM544" s="132">
        <f t="shared" ref="BM544" si="9927">E544/E560</f>
        <v>5.1435406698564591E-2</v>
      </c>
      <c r="BN544" s="129">
        <f t="shared" ref="BN544" si="9928">F544/F560</f>
        <v>6.9951664876476902E-2</v>
      </c>
      <c r="BO544" s="130">
        <f t="shared" ref="BO544" si="9929">G544/G560</f>
        <v>3.2485197631621061E-2</v>
      </c>
      <c r="BP544" s="131">
        <f t="shared" ref="BP544" si="9930">H544/H560</f>
        <v>6.1163997035854754E-2</v>
      </c>
      <c r="BQ544" s="132">
        <f t="shared" ref="BQ544" si="9931">I544/I560</f>
        <v>5.0781888519588078E-2</v>
      </c>
      <c r="BR544" s="129">
        <f t="shared" ref="BR544" si="9932">J544/J560</f>
        <v>5.5986696230598668E-2</v>
      </c>
      <c r="BS544" s="130">
        <f t="shared" ref="BS544" si="9933">K544/K560</f>
        <v>8.4440507824033062E-2</v>
      </c>
      <c r="BT544" s="131">
        <f t="shared" ref="BT544" si="9934">L544/L560</f>
        <v>3.949730700179533E-2</v>
      </c>
      <c r="BU544" s="129">
        <f t="shared" ref="BU544" si="9935">M544/M560</f>
        <v>7.454581358609795E-2</v>
      </c>
      <c r="BV544" s="133">
        <f t="shared" ref="BV544" si="9936">N544/N560</f>
        <v>4.9613867437079837E-2</v>
      </c>
      <c r="BW544" s="134">
        <f t="shared" ref="BW544" si="9937">O544/O560</f>
        <v>6.4544748807807473E-2</v>
      </c>
      <c r="BX544" s="129">
        <f t="shared" ref="BX544" si="9938">P544/P560</f>
        <v>5.315363881401617E-2</v>
      </c>
      <c r="BY544" s="130">
        <f t="shared" ref="BY544" si="9939">Q544/Q560</f>
        <v>5.2390232718101573E-2</v>
      </c>
      <c r="BZ544" s="131">
        <f t="shared" ref="BZ544" si="9940">R544/R560</f>
        <v>6.3335371713112612E-2</v>
      </c>
      <c r="CA544" s="132">
        <f t="shared" ref="CA544" si="9941">S544/S560</f>
        <v>5.7858059783605358E-2</v>
      </c>
      <c r="CB544" s="129">
        <f t="shared" ref="CB544" si="9942">T544/T560</f>
        <v>5.3737512917671378E-2</v>
      </c>
      <c r="CC544" s="130">
        <f t="shared" ref="CC544" si="9943">U544/U560</f>
        <v>5.8652094717668489E-2</v>
      </c>
      <c r="CD544" s="131">
        <f t="shared" ref="CD544" si="9944">V544/V560</f>
        <v>3.8661841292258803E-2</v>
      </c>
      <c r="CE544" s="132">
        <f t="shared" ref="CE544" si="9945">W544/W560</f>
        <v>7.3372249663224073E-2</v>
      </c>
      <c r="CF544" s="129">
        <f t="shared" ref="CF544" si="9946">X544/X560</f>
        <v>4.4270833333333336E-2</v>
      </c>
      <c r="CG544" s="130">
        <f t="shared" ref="CG544" si="9947">Y544/Y560</f>
        <v>4.69877169038799E-2</v>
      </c>
      <c r="CH544" s="131">
        <f t="shared" ref="CH544" si="9948">Z544/Z560</f>
        <v>6.2328029668620645E-2</v>
      </c>
      <c r="CI544" s="129">
        <f t="shared" ref="CI544" si="9949">AA544/AA560</f>
        <v>6.1915412769418463E-2</v>
      </c>
      <c r="CJ544" s="135">
        <f t="shared" ref="CJ544" si="9950">AB544/AB560</f>
        <v>5.5254785957470562E-2</v>
      </c>
      <c r="CK544" s="136">
        <f t="shared" ref="CK544" si="9951">AC544/AC560</f>
        <v>5.7394989126558466E-2</v>
      </c>
    </row>
    <row r="545" spans="1:89" x14ac:dyDescent="0.15">
      <c r="A545" s="137" t="s">
        <v>25</v>
      </c>
      <c r="B545" s="206">
        <v>736</v>
      </c>
      <c r="C545" s="190">
        <v>835</v>
      </c>
      <c r="D545" s="191">
        <v>283</v>
      </c>
      <c r="E545" s="192">
        <v>350</v>
      </c>
      <c r="F545" s="189">
        <v>934</v>
      </c>
      <c r="G545" s="193">
        <v>470</v>
      </c>
      <c r="H545" s="191">
        <v>1045</v>
      </c>
      <c r="I545" s="192">
        <v>1008</v>
      </c>
      <c r="J545" s="189">
        <v>202</v>
      </c>
      <c r="K545" s="190">
        <v>204</v>
      </c>
      <c r="L545" s="191">
        <v>443</v>
      </c>
      <c r="M545" s="189">
        <v>691</v>
      </c>
      <c r="N545" s="194">
        <v>863</v>
      </c>
      <c r="O545" s="207">
        <v>1013</v>
      </c>
      <c r="P545" s="189">
        <v>451</v>
      </c>
      <c r="Q545" s="190">
        <v>416</v>
      </c>
      <c r="R545" s="191">
        <v>686</v>
      </c>
      <c r="S545" s="192">
        <v>522</v>
      </c>
      <c r="T545" s="198">
        <v>134</v>
      </c>
      <c r="U545" s="189">
        <v>140</v>
      </c>
      <c r="V545" s="191">
        <v>503</v>
      </c>
      <c r="W545" s="208">
        <v>741</v>
      </c>
      <c r="X545" s="189">
        <v>361</v>
      </c>
      <c r="Y545" s="193">
        <v>199</v>
      </c>
      <c r="Z545" s="191">
        <v>986</v>
      </c>
      <c r="AA545" s="189">
        <v>1219</v>
      </c>
      <c r="AB545" s="172">
        <f t="shared" si="9731"/>
        <v>7627</v>
      </c>
      <c r="AC545" s="173">
        <f t="shared" si="9732"/>
        <v>7808</v>
      </c>
      <c r="AE545" s="277" t="str">
        <f>$AE$18</f>
        <v>18:00 - 18:59</v>
      </c>
      <c r="AF545" s="126">
        <f t="shared" si="9923"/>
        <v>667</v>
      </c>
      <c r="AG545" s="190">
        <f t="shared" si="9923"/>
        <v>1412</v>
      </c>
      <c r="AH545" s="191">
        <f t="shared" si="9923"/>
        <v>327</v>
      </c>
      <c r="AI545" s="192">
        <f t="shared" si="9923"/>
        <v>512</v>
      </c>
      <c r="AJ545" s="278">
        <f t="shared" si="9923"/>
        <v>619</v>
      </c>
      <c r="AK545" s="193">
        <f t="shared" si="9923"/>
        <v>1184</v>
      </c>
      <c r="AL545" s="191">
        <f t="shared" si="9923"/>
        <v>1146</v>
      </c>
      <c r="AM545" s="192">
        <f t="shared" si="9923"/>
        <v>1431</v>
      </c>
      <c r="AN545" s="278">
        <f t="shared" si="9923"/>
        <v>290</v>
      </c>
      <c r="AO545" s="193">
        <f t="shared" si="9923"/>
        <v>104</v>
      </c>
      <c r="AP545" s="191">
        <f t="shared" si="9924"/>
        <v>1037</v>
      </c>
      <c r="AQ545" s="278">
        <f t="shared" si="9924"/>
        <v>358</v>
      </c>
      <c r="AR545" s="194">
        <f t="shared" si="9924"/>
        <v>1310</v>
      </c>
      <c r="AS545" s="195">
        <f t="shared" si="9924"/>
        <v>1042</v>
      </c>
      <c r="AT545" s="278">
        <f t="shared" si="9924"/>
        <v>667</v>
      </c>
      <c r="AU545" s="193">
        <f t="shared" si="9924"/>
        <v>640</v>
      </c>
      <c r="AV545" s="191">
        <f t="shared" si="9924"/>
        <v>675</v>
      </c>
      <c r="AW545" s="192">
        <f t="shared" si="9924"/>
        <v>879</v>
      </c>
      <c r="AX545" s="278">
        <f t="shared" si="9924"/>
        <v>304</v>
      </c>
      <c r="AY545" s="193">
        <f t="shared" si="9924"/>
        <v>65</v>
      </c>
      <c r="AZ545" s="191">
        <f t="shared" si="9924"/>
        <v>1014</v>
      </c>
      <c r="BA545" s="192">
        <f t="shared" si="9924"/>
        <v>616</v>
      </c>
      <c r="BB545" s="278">
        <f t="shared" si="9924"/>
        <v>713</v>
      </c>
      <c r="BC545" s="193">
        <f t="shared" si="9924"/>
        <v>333</v>
      </c>
      <c r="BD545" s="191">
        <f t="shared" si="9924"/>
        <v>1018</v>
      </c>
      <c r="BE545" s="278">
        <f t="shared" si="9924"/>
        <v>1522</v>
      </c>
      <c r="BF545" s="172">
        <f>SUM(AF545,AH545,AJ545,AL545,AN545,AP545,AR545,AT545,AV545,AX545,AZ545,BB545,BD545)</f>
        <v>9787</v>
      </c>
      <c r="BG545" s="173">
        <f>SUM(AG545,AI545,AK545,AM545,AO545,AQ545,AS545,AU545,AW545,AY545,BA545,BC545,BE545)</f>
        <v>10098</v>
      </c>
      <c r="BI545" s="137" t="s">
        <v>25</v>
      </c>
      <c r="BJ545" s="129">
        <f>B545/B560</f>
        <v>5.466023022651318E-2</v>
      </c>
      <c r="BK545" s="130">
        <f t="shared" ref="BK545" si="9952">C545/C560</f>
        <v>5.348792518096214E-2</v>
      </c>
      <c r="BL545" s="131">
        <f t="shared" ref="BL545" si="9953">D545/D560</f>
        <v>5.5251854744240533E-2</v>
      </c>
      <c r="BM545" s="132">
        <f t="shared" ref="BM545" si="9954">E545/E560</f>
        <v>5.2332535885167467E-2</v>
      </c>
      <c r="BN545" s="129">
        <f t="shared" ref="BN545" si="9955">F545/F560</f>
        <v>6.2701396348012889E-2</v>
      </c>
      <c r="BO545" s="130">
        <f t="shared" ref="BO545" si="9956">G545/G560</f>
        <v>3.7606016962714033E-2</v>
      </c>
      <c r="BP545" s="131">
        <f t="shared" ref="BP545" si="9957">H545/H560</f>
        <v>5.9567918828022572E-2</v>
      </c>
      <c r="BQ545" s="132">
        <f t="shared" ref="BQ545" si="9958">I545/I560</f>
        <v>5.4922900888138178E-2</v>
      </c>
      <c r="BR545" s="129">
        <f t="shared" ref="BR545" si="9959">J545/J560</f>
        <v>5.5986696230598668E-2</v>
      </c>
      <c r="BS545" s="130">
        <f t="shared" ref="BS545" si="9960">K545/K560</f>
        <v>6.0230292294065547E-2</v>
      </c>
      <c r="BT545" s="131">
        <f t="shared" ref="BT545" si="9961">L545/L560</f>
        <v>4.1859586128696967E-2</v>
      </c>
      <c r="BU545" s="129">
        <f t="shared" ref="BU545" si="9962">M545/M560</f>
        <v>6.8226698262243285E-2</v>
      </c>
      <c r="BV545" s="133">
        <f t="shared" ref="BV545" si="9963">N545/N560</f>
        <v>4.7947108172676257E-2</v>
      </c>
      <c r="BW545" s="134">
        <f t="shared" ref="BW545" si="9964">O545/O560</f>
        <v>5.6171675723633137E-2</v>
      </c>
      <c r="BX545" s="129">
        <f t="shared" ref="BX545" si="9965">P545/P560</f>
        <v>4.862533692722372E-2</v>
      </c>
      <c r="BY545" s="130">
        <f t="shared" ref="BY545" si="9966">Q545/Q560</f>
        <v>4.7690014903129657E-2</v>
      </c>
      <c r="BZ545" s="131">
        <f t="shared" ref="BZ545" si="9967">R545/R560</f>
        <v>5.9928365510614132E-2</v>
      </c>
      <c r="CA545" s="132">
        <f t="shared" ref="CA545" si="9968">S545/S560</f>
        <v>4.7863561342380338E-2</v>
      </c>
      <c r="CB545" s="129">
        <f t="shared" ref="CB545" si="9969">T545/T560</f>
        <v>4.6159145711333102E-2</v>
      </c>
      <c r="CC545" s="130">
        <f t="shared" ref="CC545" si="9970">U545/U560</f>
        <v>5.1001821493624776E-2</v>
      </c>
      <c r="CD545" s="131">
        <f t="shared" ref="CD545" si="9971">V545/V560</f>
        <v>4.4399329155265246E-2</v>
      </c>
      <c r="CE545" s="132">
        <f t="shared" ref="CE545" si="9972">W545/W560</f>
        <v>6.6546924113156714E-2</v>
      </c>
      <c r="CF545" s="129">
        <f t="shared" ref="CF545" si="9973">X545/X560</f>
        <v>4.2732007575757576E-2</v>
      </c>
      <c r="CG545" s="130">
        <f t="shared" ref="CG545" si="9974">Y545/Y560</f>
        <v>3.8798986157145644E-2</v>
      </c>
      <c r="CH545" s="131">
        <f t="shared" ref="CH545" si="9975">Z545/Z560</f>
        <v>5.8978346692188058E-2</v>
      </c>
      <c r="CI545" s="129">
        <f t="shared" ref="CI545" si="9976">AA545/AA560</f>
        <v>6.1966246441642947E-2</v>
      </c>
      <c r="CJ545" s="135">
        <f t="shared" ref="CJ545" si="9977">AB545/AB560</f>
        <v>5.321063794161969E-2</v>
      </c>
      <c r="CK545" s="136">
        <f t="shared" ref="CK545" si="9978">AC545/AC560</f>
        <v>5.4597962366004935E-2</v>
      </c>
    </row>
    <row r="546" spans="1:89" ht="14" thickBot="1" x14ac:dyDescent="0.2">
      <c r="A546" s="146" t="s">
        <v>26</v>
      </c>
      <c r="B546" s="203">
        <v>739</v>
      </c>
      <c r="C546" s="197">
        <v>816</v>
      </c>
      <c r="D546" s="198">
        <v>280</v>
      </c>
      <c r="E546" s="199">
        <v>364</v>
      </c>
      <c r="F546" s="196">
        <v>717</v>
      </c>
      <c r="G546" s="200">
        <v>466</v>
      </c>
      <c r="H546" s="198">
        <v>939</v>
      </c>
      <c r="I546" s="199">
        <v>863</v>
      </c>
      <c r="J546" s="196">
        <v>182</v>
      </c>
      <c r="K546" s="197">
        <v>184</v>
      </c>
      <c r="L546" s="198">
        <v>518</v>
      </c>
      <c r="M546" s="196">
        <v>667</v>
      </c>
      <c r="N546" s="201">
        <v>861</v>
      </c>
      <c r="O546" s="204">
        <v>951</v>
      </c>
      <c r="P546" s="196">
        <v>418</v>
      </c>
      <c r="Q546" s="197">
        <v>387</v>
      </c>
      <c r="R546" s="198">
        <v>658</v>
      </c>
      <c r="S546" s="199">
        <v>490</v>
      </c>
      <c r="T546" s="196">
        <v>109</v>
      </c>
      <c r="U546" s="200">
        <v>133</v>
      </c>
      <c r="V546" s="198">
        <v>516</v>
      </c>
      <c r="W546" s="205">
        <v>619</v>
      </c>
      <c r="X546" s="196">
        <v>392</v>
      </c>
      <c r="Y546" s="200">
        <v>271</v>
      </c>
      <c r="Z546" s="198">
        <v>1037</v>
      </c>
      <c r="AA546" s="196">
        <v>1113</v>
      </c>
      <c r="AB546" s="172">
        <f t="shared" si="9731"/>
        <v>7366</v>
      </c>
      <c r="AC546" s="173">
        <f t="shared" si="9732"/>
        <v>7324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5.4883030077979948E-2</v>
      </c>
      <c r="BK546" s="130">
        <f t="shared" ref="BK546" si="9979">C546/C560</f>
        <v>5.2270834667862406E-2</v>
      </c>
      <c r="BL546" s="131">
        <f t="shared" ref="BL546" si="9980">D546/D560</f>
        <v>5.4666146036704409E-2</v>
      </c>
      <c r="BM546" s="132">
        <f t="shared" ref="BM546" si="9981">E546/E560</f>
        <v>5.4425837320574162E-2</v>
      </c>
      <c r="BN546" s="129">
        <f t="shared" ref="BN546" si="9982">F546/F560</f>
        <v>4.8133727175080555E-2</v>
      </c>
      <c r="BO546" s="130">
        <f t="shared" ref="BO546" si="9983">G546/G560</f>
        <v>3.7285965754520721E-2</v>
      </c>
      <c r="BP546" s="131">
        <f t="shared" ref="BP546" si="9984">H546/H560</f>
        <v>5.352562275551502E-2</v>
      </c>
      <c r="BQ546" s="132">
        <f t="shared" ref="BQ546" si="9985">I546/I560</f>
        <v>4.702228518498338E-2</v>
      </c>
      <c r="BR546" s="129">
        <f t="shared" ref="BR546" si="9986">J546/J560</f>
        <v>5.0443458980044348E-2</v>
      </c>
      <c r="BS546" s="130">
        <f t="shared" ref="BS546" si="9987">K546/K560</f>
        <v>5.4325361677000299E-2</v>
      </c>
      <c r="BT546" s="131">
        <f t="shared" ref="BT546" si="9988">L546/L560</f>
        <v>4.8946423509401871E-2</v>
      </c>
      <c r="BU546" s="129">
        <f t="shared" ref="BU546" si="9989">M546/M560</f>
        <v>6.5857030015797791E-2</v>
      </c>
      <c r="BV546" s="133">
        <f t="shared" ref="BV546" si="9990">N546/N560</f>
        <v>4.7835990888382689E-2</v>
      </c>
      <c r="BW546" s="134">
        <f t="shared" ref="BW546" si="9991">O546/O560</f>
        <v>5.2733725185760229E-2</v>
      </c>
      <c r="BX546" s="129">
        <f t="shared" ref="BX546" si="9992">P546/P560</f>
        <v>4.5067385444743938E-2</v>
      </c>
      <c r="BY546" s="130">
        <f t="shared" ref="BY546" si="9993">Q546/Q560</f>
        <v>4.4365470594978793E-2</v>
      </c>
      <c r="BZ546" s="131">
        <f t="shared" ref="BZ546" si="9994">R546/R560</f>
        <v>5.7482309775487024E-2</v>
      </c>
      <c r="CA546" s="132">
        <f t="shared" ref="CA546" si="9995">S546/S560</f>
        <v>4.4929396662387676E-2</v>
      </c>
      <c r="CB546" s="129">
        <f t="shared" ref="CB546" si="9996">T546/T560</f>
        <v>3.7547364795039617E-2</v>
      </c>
      <c r="CC546" s="130">
        <f t="shared" ref="CC546" si="9997">U546/U560</f>
        <v>4.8451730418943531E-2</v>
      </c>
      <c r="CD546" s="131">
        <f t="shared" ref="CD546" si="9998">V546/V560</f>
        <v>4.5546826727866536E-2</v>
      </c>
      <c r="CE546" s="132">
        <f t="shared" ref="CE546" si="9999">W546/W560</f>
        <v>5.559048046699596E-2</v>
      </c>
      <c r="CF546" s="129">
        <f t="shared" ref="CF546" si="10000">X546/X560</f>
        <v>4.6401515151515152E-2</v>
      </c>
      <c r="CG546" s="130">
        <f t="shared" ref="CG546" si="10001">Y546/Y560</f>
        <v>5.2836810294404367E-2</v>
      </c>
      <c r="CH546" s="131">
        <f t="shared" ref="CH546" si="10002">Z546/Z560</f>
        <v>6.2028950831439167E-2</v>
      </c>
      <c r="CI546" s="129">
        <f t="shared" ref="CI546" si="10003">AA546/AA560</f>
        <v>5.6577877185847905E-2</v>
      </c>
      <c r="CJ546" s="135">
        <f t="shared" ref="CJ546" si="10004">AB546/AB560</f>
        <v>5.1389741586203047E-2</v>
      </c>
      <c r="CK546" s="136">
        <f t="shared" ref="CK546" si="10005">AC546/AC560</f>
        <v>5.1213559985735166E-2</v>
      </c>
    </row>
    <row r="547" spans="1:89" ht="15" thickTop="1" thickBot="1" x14ac:dyDescent="0.2">
      <c r="A547" s="137" t="s">
        <v>27</v>
      </c>
      <c r="B547" s="206">
        <v>589</v>
      </c>
      <c r="C547" s="190">
        <v>885</v>
      </c>
      <c r="D547" s="191">
        <v>322</v>
      </c>
      <c r="E547" s="192">
        <v>398</v>
      </c>
      <c r="F547" s="189">
        <v>709</v>
      </c>
      <c r="G547" s="193">
        <v>615</v>
      </c>
      <c r="H547" s="191">
        <v>984</v>
      </c>
      <c r="I547" s="192">
        <v>1026</v>
      </c>
      <c r="J547" s="189">
        <v>217</v>
      </c>
      <c r="K547" s="190">
        <v>185</v>
      </c>
      <c r="L547" s="191">
        <v>560</v>
      </c>
      <c r="M547" s="189">
        <v>452</v>
      </c>
      <c r="N547" s="194">
        <v>992</v>
      </c>
      <c r="O547" s="207">
        <v>860</v>
      </c>
      <c r="P547" s="189">
        <v>458</v>
      </c>
      <c r="Q547" s="190">
        <v>410</v>
      </c>
      <c r="R547" s="191">
        <v>655</v>
      </c>
      <c r="S547" s="192">
        <v>637</v>
      </c>
      <c r="T547" s="189">
        <v>144</v>
      </c>
      <c r="U547" s="193">
        <v>115</v>
      </c>
      <c r="V547" s="191">
        <v>629</v>
      </c>
      <c r="W547" s="208">
        <v>619</v>
      </c>
      <c r="X547" s="189">
        <v>424</v>
      </c>
      <c r="Y547" s="193">
        <v>231</v>
      </c>
      <c r="Z547" s="191">
        <v>1086</v>
      </c>
      <c r="AA547" s="189">
        <v>1338</v>
      </c>
      <c r="AB547" s="172">
        <f t="shared" si="9731"/>
        <v>7769</v>
      </c>
      <c r="AC547" s="173">
        <f t="shared" si="9732"/>
        <v>7771</v>
      </c>
      <c r="AE547" s="269" t="s">
        <v>13</v>
      </c>
      <c r="AF547" s="20">
        <f t="shared" ref="AF547:BG547" si="10006">SUM(AF544:AF546)</f>
        <v>1452</v>
      </c>
      <c r="AG547" s="21">
        <f t="shared" si="10006"/>
        <v>3167</v>
      </c>
      <c r="AH547" s="20">
        <f t="shared" si="10006"/>
        <v>805</v>
      </c>
      <c r="AI547" s="21">
        <f t="shared" si="10006"/>
        <v>1075</v>
      </c>
      <c r="AJ547" s="20">
        <f t="shared" si="10006"/>
        <v>1424</v>
      </c>
      <c r="AK547" s="21">
        <f t="shared" si="10006"/>
        <v>2511</v>
      </c>
      <c r="AL547" s="20">
        <f t="shared" si="10006"/>
        <v>2345</v>
      </c>
      <c r="AM547" s="21">
        <f t="shared" si="10006"/>
        <v>3199</v>
      </c>
      <c r="AN547" s="20">
        <f t="shared" si="10006"/>
        <v>682</v>
      </c>
      <c r="AO547" s="21">
        <f t="shared" si="10006"/>
        <v>211</v>
      </c>
      <c r="AP547" s="20">
        <f t="shared" si="10006"/>
        <v>2213</v>
      </c>
      <c r="AQ547" s="21">
        <f t="shared" si="10006"/>
        <v>743</v>
      </c>
      <c r="AR547" s="20">
        <f t="shared" si="10006"/>
        <v>2736</v>
      </c>
      <c r="AS547" s="21">
        <f t="shared" si="10006"/>
        <v>2223</v>
      </c>
      <c r="AT547" s="20">
        <f t="shared" si="10006"/>
        <v>1450</v>
      </c>
      <c r="AU547" s="21">
        <f t="shared" si="10006"/>
        <v>1277</v>
      </c>
      <c r="AV547" s="20">
        <f t="shared" si="10006"/>
        <v>1356</v>
      </c>
      <c r="AW547" s="21">
        <f t="shared" si="10006"/>
        <v>1821</v>
      </c>
      <c r="AX547" s="20">
        <f t="shared" si="10006"/>
        <v>692</v>
      </c>
      <c r="AY547" s="21">
        <f t="shared" si="10006"/>
        <v>153</v>
      </c>
      <c r="AZ547" s="20">
        <f t="shared" si="10006"/>
        <v>2090</v>
      </c>
      <c r="BA547" s="21">
        <f t="shared" si="10006"/>
        <v>1310</v>
      </c>
      <c r="BB547" s="20">
        <f t="shared" si="10006"/>
        <v>1602</v>
      </c>
      <c r="BC547" s="21">
        <f t="shared" si="10006"/>
        <v>622</v>
      </c>
      <c r="BD547" s="20">
        <f t="shared" si="10006"/>
        <v>2247</v>
      </c>
      <c r="BE547" s="21">
        <f t="shared" si="10006"/>
        <v>3024</v>
      </c>
      <c r="BF547" s="174">
        <f t="shared" si="10006"/>
        <v>21094</v>
      </c>
      <c r="BG547" s="175">
        <f t="shared" si="10006"/>
        <v>21336</v>
      </c>
      <c r="BI547" s="137" t="s">
        <v>27</v>
      </c>
      <c r="BJ547" s="129">
        <f>B547/B560</f>
        <v>4.374303750464166E-2</v>
      </c>
      <c r="BK547" s="130">
        <f t="shared" ref="BK547" si="10007">C547/C560</f>
        <v>5.6690794952277239E-2</v>
      </c>
      <c r="BL547" s="131">
        <f t="shared" ref="BL547" si="10008">D547/D560</f>
        <v>6.2866067942210072E-2</v>
      </c>
      <c r="BM547" s="132">
        <f t="shared" ref="BM547" si="10009">E547/E560</f>
        <v>5.9509569377990429E-2</v>
      </c>
      <c r="BN547" s="129">
        <f t="shared" ref="BN547" si="10010">F547/F560</f>
        <v>4.759667024704619E-2</v>
      </c>
      <c r="BO547" s="130">
        <f t="shared" ref="BO547" si="10011">G547/G560</f>
        <v>4.9207873259721556E-2</v>
      </c>
      <c r="BP547" s="131">
        <f t="shared" ref="BP547" si="10012">H547/H560</f>
        <v>5.6090748446673888E-2</v>
      </c>
      <c r="BQ547" s="132">
        <f t="shared" ref="BQ547" si="10013">I547/I560</f>
        <v>5.5903666975426362E-2</v>
      </c>
      <c r="BR547" s="129">
        <f t="shared" ref="BR547" si="10014">J547/J560</f>
        <v>6.0144124168514411E-2</v>
      </c>
      <c r="BS547" s="130">
        <f t="shared" ref="BS547" si="10015">K547/K560</f>
        <v>5.4620608207853555E-2</v>
      </c>
      <c r="BT547" s="131">
        <f t="shared" ref="BT547" si="10016">L547/L560</f>
        <v>5.2915052442596616E-2</v>
      </c>
      <c r="BU547" s="129">
        <f t="shared" ref="BU547" si="10017">M547/M560</f>
        <v>4.4628751974723539E-2</v>
      </c>
      <c r="BV547" s="133">
        <f t="shared" ref="BV547" si="10018">N547/N560</f>
        <v>5.5114173009611647E-2</v>
      </c>
      <c r="BW547" s="134">
        <f t="shared" ref="BW547" si="10019">O547/O560</f>
        <v>4.7687701009204837E-2</v>
      </c>
      <c r="BX547" s="129">
        <f t="shared" ref="BX547" si="10020">P547/P560</f>
        <v>4.9380053908355794E-2</v>
      </c>
      <c r="BY547" s="130">
        <f t="shared" ref="BY547" si="10021">Q547/Q560</f>
        <v>4.7002178149719132E-2</v>
      </c>
      <c r="BZ547" s="131">
        <f t="shared" ref="BZ547" si="10022">R547/R560</f>
        <v>5.722023237529484E-2</v>
      </c>
      <c r="CA547" s="132">
        <f t="shared" ref="CA547" si="10023">S547/S560</f>
        <v>5.8408215661103977E-2</v>
      </c>
      <c r="CB547" s="129">
        <f t="shared" ref="CB547" si="10024">T547/T560</f>
        <v>4.9603858077850498E-2</v>
      </c>
      <c r="CC547" s="130">
        <f t="shared" ref="CC547" si="10025">U547/U560</f>
        <v>4.1894353369763208E-2</v>
      </c>
      <c r="CD547" s="131">
        <f t="shared" ref="CD547" si="10026">V547/V560</f>
        <v>5.5521228705093122E-2</v>
      </c>
      <c r="CE547" s="132">
        <f t="shared" ref="CE547" si="10027">W547/W560</f>
        <v>5.559048046699596E-2</v>
      </c>
      <c r="CF547" s="129">
        <f t="shared" ref="CF547" si="10028">X547/X560</f>
        <v>5.0189393939393936E-2</v>
      </c>
      <c r="CG547" s="130">
        <f t="shared" ref="CG547" si="10029">Y547/Y560</f>
        <v>4.5038019107038411E-2</v>
      </c>
      <c r="CH547" s="131">
        <f t="shared" ref="CH547" si="10030">Z547/Z560</f>
        <v>6.4959923435817676E-2</v>
      </c>
      <c r="CI547" s="129">
        <f t="shared" ref="CI547" si="10031">AA547/AA560</f>
        <v>6.8015453436356246E-2</v>
      </c>
      <c r="CJ547" s="135">
        <f t="shared" ref="CJ547" si="10032">AB547/AB560</f>
        <v>5.4201317184796559E-2</v>
      </c>
      <c r="CK547" s="136">
        <f t="shared" ref="CK547" si="10033">AC547/AC560</f>
        <v>5.4339237390653737E-2</v>
      </c>
    </row>
    <row r="548" spans="1:89" ht="14" thickTop="1" x14ac:dyDescent="0.15">
      <c r="A548" s="146" t="s">
        <v>28</v>
      </c>
      <c r="B548" s="203">
        <v>651</v>
      </c>
      <c r="C548" s="197">
        <v>1026</v>
      </c>
      <c r="D548" s="198">
        <v>333</v>
      </c>
      <c r="E548" s="199">
        <v>408</v>
      </c>
      <c r="F548" s="196">
        <v>647</v>
      </c>
      <c r="G548" s="200">
        <v>689</v>
      </c>
      <c r="H548" s="198">
        <v>977</v>
      </c>
      <c r="I548" s="199">
        <v>1197</v>
      </c>
      <c r="J548" s="196">
        <v>293</v>
      </c>
      <c r="K548" s="197">
        <v>139</v>
      </c>
      <c r="L548" s="198">
        <v>731</v>
      </c>
      <c r="M548" s="196">
        <v>490</v>
      </c>
      <c r="N548" s="201">
        <v>1086</v>
      </c>
      <c r="O548" s="204">
        <v>824</v>
      </c>
      <c r="P548" s="196">
        <v>566</v>
      </c>
      <c r="Q548" s="197">
        <v>376</v>
      </c>
      <c r="R548" s="198">
        <v>591</v>
      </c>
      <c r="S548" s="199">
        <v>664</v>
      </c>
      <c r="T548" s="196">
        <v>238</v>
      </c>
      <c r="U548" s="200">
        <v>115</v>
      </c>
      <c r="V548" s="198">
        <v>825</v>
      </c>
      <c r="W548" s="205">
        <v>613</v>
      </c>
      <c r="X548" s="196">
        <v>547</v>
      </c>
      <c r="Y548" s="200">
        <v>209</v>
      </c>
      <c r="Z548" s="198">
        <v>1151</v>
      </c>
      <c r="AA548" s="196">
        <v>1240</v>
      </c>
      <c r="AB548" s="172">
        <f t="shared" si="9731"/>
        <v>8636</v>
      </c>
      <c r="AC548" s="173">
        <f t="shared" si="9732"/>
        <v>7990</v>
      </c>
      <c r="BI548" s="146" t="s">
        <v>28</v>
      </c>
      <c r="BJ548" s="129">
        <f>B548/B560</f>
        <v>4.8347567768288156E-2</v>
      </c>
      <c r="BK548" s="130">
        <f t="shared" ref="BK548" si="10034">C548/C560</f>
        <v>6.5722887707385824E-2</v>
      </c>
      <c r="BL548" s="131">
        <f t="shared" ref="BL548" si="10035">D548/D560</f>
        <v>6.5013666536509182E-2</v>
      </c>
      <c r="BM548" s="132">
        <f t="shared" ref="BM548" si="10036">E548/E560</f>
        <v>6.1004784688995214E-2</v>
      </c>
      <c r="BN548" s="129">
        <f t="shared" ref="BN548" si="10037">F548/F560</f>
        <v>4.3434479054779804E-2</v>
      </c>
      <c r="BO548" s="130">
        <f t="shared" ref="BO548" si="10038">G548/G560</f>
        <v>5.5128820611297806E-2</v>
      </c>
      <c r="BP548" s="131">
        <f t="shared" ref="BP548" si="10039">H548/H560</f>
        <v>5.5691728894715839E-2</v>
      </c>
      <c r="BQ548" s="132">
        <f t="shared" ref="BQ548" si="10040">I548/I560</f>
        <v>6.5220944804664088E-2</v>
      </c>
      <c r="BR548" s="129">
        <f t="shared" ref="BR548" si="10041">J548/J560</f>
        <v>8.1208425720620842E-2</v>
      </c>
      <c r="BS548" s="130">
        <f t="shared" ref="BS548" si="10042">K548/K560</f>
        <v>4.1039267788603485E-2</v>
      </c>
      <c r="BT548" s="131">
        <f t="shared" ref="BT548" si="10043">L548/L560</f>
        <v>6.9073041670603796E-2</v>
      </c>
      <c r="BU548" s="129">
        <f t="shared" ref="BU548" si="10044">M548/M560</f>
        <v>4.8380726698262246E-2</v>
      </c>
      <c r="BV548" s="133">
        <f t="shared" ref="BV548" si="10045">N548/N560</f>
        <v>6.0336685371409522E-2</v>
      </c>
      <c r="BW548" s="134">
        <f t="shared" ref="BW548" si="10046">O548/O560</f>
        <v>4.5691471664633471E-2</v>
      </c>
      <c r="BX548" s="129">
        <f t="shared" ref="BX548" si="10047">P548/P560</f>
        <v>6.1024258760107815E-2</v>
      </c>
      <c r="BY548" s="130">
        <f t="shared" ref="BY548" si="10048">Q548/Q560</f>
        <v>4.3104436547059498E-2</v>
      </c>
      <c r="BZ548" s="131">
        <f t="shared" ref="BZ548" si="10049">R548/R560</f>
        <v>5.162924783786145E-2</v>
      </c>
      <c r="CA548" s="132">
        <f t="shared" ref="CA548" si="10050">S548/S560</f>
        <v>6.0883917109847793E-2</v>
      </c>
      <c r="CB548" s="129">
        <f t="shared" ref="CB548" si="10051">T548/T560</f>
        <v>8.1984154323114025E-2</v>
      </c>
      <c r="CC548" s="130">
        <f t="shared" ref="CC548" si="10052">U548/U560</f>
        <v>4.1894353369763208E-2</v>
      </c>
      <c r="CD548" s="131">
        <f t="shared" ref="CD548" si="10053">V548/V560</f>
        <v>7.2821961338158714E-2</v>
      </c>
      <c r="CE548" s="132">
        <f t="shared" ref="CE548" si="10054">W548/W560</f>
        <v>5.5051638976201168E-2</v>
      </c>
      <c r="CF548" s="129">
        <f t="shared" ref="CF548" si="10055">X548/X560</f>
        <v>6.4749053030303025E-2</v>
      </c>
      <c r="CG548" s="130">
        <f t="shared" ref="CG548" si="10056">Y548/Y560</f>
        <v>4.0748683953987133E-2</v>
      </c>
      <c r="CH548" s="131">
        <f t="shared" ref="CH548" si="10057">Z548/Z560</f>
        <v>6.8847948319176941E-2</v>
      </c>
      <c r="CI548" s="129">
        <f t="shared" ref="CI548" si="10058">AA548/AA560</f>
        <v>6.3033753558357053E-2</v>
      </c>
      <c r="CJ548" s="135">
        <f t="shared" ref="CJ548" si="10059">AB548/AB560</f>
        <v>6.0250041859686333E-2</v>
      </c>
      <c r="CK548" s="136">
        <f t="shared" ref="CK548" si="10060">AC548/AC560</f>
        <v>5.5870609542056797E-2</v>
      </c>
    </row>
    <row r="549" spans="1:89" x14ac:dyDescent="0.15">
      <c r="A549" s="137" t="s">
        <v>29</v>
      </c>
      <c r="B549" s="206">
        <v>706</v>
      </c>
      <c r="C549" s="190">
        <v>1286</v>
      </c>
      <c r="D549" s="191">
        <v>379</v>
      </c>
      <c r="E549" s="192">
        <v>555</v>
      </c>
      <c r="F549" s="189">
        <v>771</v>
      </c>
      <c r="G549" s="193">
        <v>1081</v>
      </c>
      <c r="H549" s="191">
        <v>1084</v>
      </c>
      <c r="I549" s="192">
        <v>1492</v>
      </c>
      <c r="J549" s="189">
        <v>386</v>
      </c>
      <c r="K549" s="190">
        <v>126</v>
      </c>
      <c r="L549" s="191">
        <v>1018</v>
      </c>
      <c r="M549" s="189">
        <v>460</v>
      </c>
      <c r="N549" s="194">
        <v>1322</v>
      </c>
      <c r="O549" s="207">
        <v>976</v>
      </c>
      <c r="P549" s="189">
        <v>699</v>
      </c>
      <c r="Q549" s="190">
        <v>501</v>
      </c>
      <c r="R549" s="191">
        <v>743</v>
      </c>
      <c r="S549" s="192">
        <v>853</v>
      </c>
      <c r="T549" s="189">
        <v>381</v>
      </c>
      <c r="U549" s="193">
        <v>101</v>
      </c>
      <c r="V549" s="191">
        <v>859</v>
      </c>
      <c r="W549" s="208">
        <v>633</v>
      </c>
      <c r="X549" s="189">
        <v>712</v>
      </c>
      <c r="Y549" s="193">
        <v>258</v>
      </c>
      <c r="Z549" s="191">
        <v>1292</v>
      </c>
      <c r="AA549" s="189">
        <v>1277</v>
      </c>
      <c r="AB549" s="172">
        <f t="shared" si="9731"/>
        <v>10352</v>
      </c>
      <c r="AC549" s="173">
        <f t="shared" si="9732"/>
        <v>9599</v>
      </c>
      <c r="BI549" s="137" t="s">
        <v>29</v>
      </c>
      <c r="BJ549" s="129">
        <f>B549/B560</f>
        <v>5.2432231711845523E-2</v>
      </c>
      <c r="BK549" s="130">
        <f t="shared" ref="BK549" si="10061">C549/C560</f>
        <v>8.2377810518224334E-2</v>
      </c>
      <c r="BL549" s="131">
        <f t="shared" ref="BL549" si="10062">D549/D560</f>
        <v>7.3994533385396327E-2</v>
      </c>
      <c r="BM549" s="132">
        <f t="shared" ref="BM549" si="10063">E549/E560</f>
        <v>8.298444976076555E-2</v>
      </c>
      <c r="BN549" s="129">
        <f t="shared" ref="BN549" si="10064">F549/F560</f>
        <v>5.1758861439312569E-2</v>
      </c>
      <c r="BO549" s="130">
        <f t="shared" ref="BO549" si="10065">G549/G560</f>
        <v>8.6493839014242277E-2</v>
      </c>
      <c r="BP549" s="131">
        <f t="shared" ref="BP549" si="10066">H549/H560</f>
        <v>6.1791027760360259E-2</v>
      </c>
      <c r="BQ549" s="132">
        <f t="shared" ref="BQ549" si="10067">I549/I560</f>
        <v>8.1294611235220401E-2</v>
      </c>
      <c r="BR549" s="129">
        <f t="shared" ref="BR549" si="10068">J549/J560</f>
        <v>0.10698447893569844</v>
      </c>
      <c r="BS549" s="130">
        <f t="shared" ref="BS549" si="10069">K549/K560</f>
        <v>3.7201062887511072E-2</v>
      </c>
      <c r="BT549" s="131">
        <f t="shared" ref="BT549" si="10070">L549/L560</f>
        <v>9.6192006047434567E-2</v>
      </c>
      <c r="BU549" s="129">
        <f t="shared" ref="BU549" si="10071">M549/M560</f>
        <v>4.5418641390205371E-2</v>
      </c>
      <c r="BV549" s="133">
        <f t="shared" ref="BV549" si="10072">N549/N560</f>
        <v>7.3448524918050997E-2</v>
      </c>
      <c r="BW549" s="134">
        <f t="shared" ref="BW549" si="10073">O549/O560</f>
        <v>5.4119995563934792E-2</v>
      </c>
      <c r="BX549" s="129">
        <f t="shared" ref="BX549" si="10074">P549/P560</f>
        <v>7.5363881401617247E-2</v>
      </c>
      <c r="BY549" s="130">
        <f t="shared" ref="BY549" si="10075">Q549/Q560</f>
        <v>5.7434368909778745E-2</v>
      </c>
      <c r="BZ549" s="131">
        <f t="shared" ref="BZ549" si="10076">R549/R560</f>
        <v>6.4907836114265746E-2</v>
      </c>
      <c r="CA549" s="132">
        <f t="shared" ref="CA549" si="10077">S549/S560</f>
        <v>7.8213827251054469E-2</v>
      </c>
      <c r="CB549" s="129">
        <f t="shared" ref="CB549" si="10078">T549/T560</f>
        <v>0.13124354116431278</v>
      </c>
      <c r="CC549" s="130">
        <f t="shared" ref="CC549" si="10079">U549/U560</f>
        <v>3.6794171220400726E-2</v>
      </c>
      <c r="CD549" s="131">
        <f t="shared" ref="CD549" si="10080">V549/V560</f>
        <v>7.5823108835731304E-2</v>
      </c>
      <c r="CE549" s="132">
        <f t="shared" ref="CE549" si="10081">W549/W560</f>
        <v>5.6847777278850473E-2</v>
      </c>
      <c r="CF549" s="129">
        <f t="shared" ref="CF549" si="10082">X549/X560</f>
        <v>8.4280303030303025E-2</v>
      </c>
      <c r="CG549" s="130">
        <f t="shared" ref="CG549" si="10083">Y549/Y560</f>
        <v>5.0302203158510431E-2</v>
      </c>
      <c r="CH549" s="131">
        <f t="shared" ref="CH549" si="10084">Z549/Z560</f>
        <v>7.7281971527694698E-2</v>
      </c>
      <c r="CI549" s="129">
        <f t="shared" ref="CI549" si="10085">AA549/AA560</f>
        <v>6.491459943066287E-2</v>
      </c>
      <c r="CJ549" s="135">
        <f t="shared" ref="CJ549" si="10086">AB549/AB560</f>
        <v>7.222191215047162E-2</v>
      </c>
      <c r="CK549" s="136">
        <f t="shared" ref="CK549" si="10087">AC549/AC560</f>
        <v>6.7121649686383372E-2</v>
      </c>
    </row>
    <row r="550" spans="1:89" x14ac:dyDescent="0.15">
      <c r="A550" s="146" t="s">
        <v>30</v>
      </c>
      <c r="B550" s="203">
        <v>785</v>
      </c>
      <c r="C550" s="197">
        <v>1755</v>
      </c>
      <c r="D550" s="198">
        <v>478</v>
      </c>
      <c r="E550" s="199">
        <v>563</v>
      </c>
      <c r="F550" s="196">
        <v>805</v>
      </c>
      <c r="G550" s="200">
        <v>1327</v>
      </c>
      <c r="H550" s="198">
        <v>1199</v>
      </c>
      <c r="I550" s="199">
        <v>1768</v>
      </c>
      <c r="J550" s="196">
        <v>392</v>
      </c>
      <c r="K550" s="197">
        <v>107</v>
      </c>
      <c r="L550" s="198">
        <v>1176</v>
      </c>
      <c r="M550" s="196">
        <v>385</v>
      </c>
      <c r="N550" s="201">
        <v>1426</v>
      </c>
      <c r="O550" s="204">
        <v>1181</v>
      </c>
      <c r="P550" s="196">
        <v>783</v>
      </c>
      <c r="Q550" s="197">
        <v>637</v>
      </c>
      <c r="R550" s="198">
        <v>681</v>
      </c>
      <c r="S550" s="199">
        <v>942</v>
      </c>
      <c r="T550" s="196">
        <v>388</v>
      </c>
      <c r="U550" s="200">
        <v>88</v>
      </c>
      <c r="V550" s="198">
        <v>1076</v>
      </c>
      <c r="W550" s="205">
        <v>694</v>
      </c>
      <c r="X550" s="196">
        <v>889</v>
      </c>
      <c r="Y550" s="200">
        <v>289</v>
      </c>
      <c r="Z550" s="198">
        <v>1229</v>
      </c>
      <c r="AA550" s="196">
        <v>1502</v>
      </c>
      <c r="AB550" s="172">
        <f t="shared" si="9731"/>
        <v>11307</v>
      </c>
      <c r="AC550" s="173">
        <f t="shared" si="9732"/>
        <v>11238</v>
      </c>
      <c r="BI550" s="146" t="s">
        <v>30</v>
      </c>
      <c r="BJ550" s="129">
        <f>B550/B560</f>
        <v>5.8299294467137025E-2</v>
      </c>
      <c r="BK550" s="130">
        <f t="shared" ref="BK550" si="10088">C550/C560</f>
        <v>0.11242072897315995</v>
      </c>
      <c r="BL550" s="131">
        <f t="shared" ref="BL550" si="10089">D550/D560</f>
        <v>9.3322920734088252E-2</v>
      </c>
      <c r="BM550" s="132">
        <f t="shared" ref="BM550" si="10090">E550/E560</f>
        <v>8.4180622009569384E-2</v>
      </c>
      <c r="BN550" s="129">
        <f t="shared" ref="BN550" si="10091">F550/F560</f>
        <v>5.4041353383458647E-2</v>
      </c>
      <c r="BO550" s="130">
        <f t="shared" ref="BO550" si="10092">G550/G560</f>
        <v>0.1061769883181309</v>
      </c>
      <c r="BP550" s="131">
        <f t="shared" ref="BP550" si="10093">H550/H560</f>
        <v>6.8346348971099577E-2</v>
      </c>
      <c r="BQ550" s="132">
        <f t="shared" ref="BQ550" si="10094">I550/I560</f>
        <v>9.6333024573639181E-2</v>
      </c>
      <c r="BR550" s="129">
        <f t="shared" ref="BR550" si="10095">J550/J560</f>
        <v>0.10864745011086474</v>
      </c>
      <c r="BS550" s="130">
        <f t="shared" ref="BS550" si="10096">K550/K560</f>
        <v>3.1591378801299086E-2</v>
      </c>
      <c r="BT550" s="131">
        <f t="shared" ref="BT550" si="10097">L550/L560</f>
        <v>0.1111216101294529</v>
      </c>
      <c r="BU550" s="129">
        <f t="shared" ref="BU550" si="10098">M550/M560</f>
        <v>3.801342812006319E-2</v>
      </c>
      <c r="BV550" s="133">
        <f t="shared" ref="BV550" si="10099">N550/N560</f>
        <v>7.9226623701316737E-2</v>
      </c>
      <c r="BW550" s="134">
        <f t="shared" ref="BW550" si="10100">O550/O560</f>
        <v>6.5487412664966174E-2</v>
      </c>
      <c r="BX550" s="129">
        <f t="shared" ref="BX550" si="10101">P550/P560</f>
        <v>8.4420485175202162E-2</v>
      </c>
      <c r="BY550" s="130">
        <f t="shared" ref="BY550" si="10102">Q550/Q560</f>
        <v>7.3025335320417287E-2</v>
      </c>
      <c r="BZ550" s="131">
        <f t="shared" ref="BZ550" si="10103">R550/R560</f>
        <v>5.9491569843627148E-2</v>
      </c>
      <c r="CA550" s="132">
        <f t="shared" ref="CA550" si="10104">S550/S560</f>
        <v>8.6374472767284063E-2</v>
      </c>
      <c r="CB550" s="129">
        <f t="shared" ref="CB550" si="10105">T550/T560</f>
        <v>0.13365483982087495</v>
      </c>
      <c r="CC550" s="130">
        <f t="shared" ref="CC550" si="10106">U550/U560</f>
        <v>3.2058287795992714E-2</v>
      </c>
      <c r="CD550" s="131">
        <f t="shared" ref="CD550" si="10107">V550/V560</f>
        <v>9.497749139376821E-2</v>
      </c>
      <c r="CE550" s="132">
        <f t="shared" ref="CE550" si="10108">W550/W560</f>
        <v>6.2325999101930846E-2</v>
      </c>
      <c r="CF550" s="129">
        <f t="shared" ref="CF550" si="10109">X550/X560</f>
        <v>0.10523200757575757</v>
      </c>
      <c r="CG550" s="130">
        <f t="shared" ref="CG550" si="10110">Y550/Y560</f>
        <v>5.6346266328719051E-2</v>
      </c>
      <c r="CH550" s="131">
        <f t="shared" ref="CH550" si="10111">Z550/Z560</f>
        <v>7.3513578179208033E-2</v>
      </c>
      <c r="CI550" s="129">
        <f t="shared" ref="CI550" si="10112">AA550/AA560</f>
        <v>7.6352175681171211E-2</v>
      </c>
      <c r="CJ550" s="135">
        <f t="shared" ref="CJ550" si="10113">AB550/AB560</f>
        <v>7.8884578891555507E-2</v>
      </c>
      <c r="CK550" s="136">
        <f t="shared" ref="CK550" si="10114">AC550/AC560</f>
        <v>7.8582466837751469E-2</v>
      </c>
    </row>
    <row r="551" spans="1:89" x14ac:dyDescent="0.15">
      <c r="A551" s="137" t="s">
        <v>31</v>
      </c>
      <c r="B551" s="206">
        <v>667</v>
      </c>
      <c r="C551" s="190">
        <v>1412</v>
      </c>
      <c r="D551" s="191">
        <v>327</v>
      </c>
      <c r="E551" s="192">
        <v>512</v>
      </c>
      <c r="F551" s="189">
        <v>619</v>
      </c>
      <c r="G551" s="193">
        <v>1184</v>
      </c>
      <c r="H551" s="191">
        <v>1146</v>
      </c>
      <c r="I551" s="192">
        <v>1431</v>
      </c>
      <c r="J551" s="189">
        <v>290</v>
      </c>
      <c r="K551" s="190">
        <v>104</v>
      </c>
      <c r="L551" s="191">
        <v>1037</v>
      </c>
      <c r="M551" s="189">
        <v>358</v>
      </c>
      <c r="N551" s="194">
        <v>1310</v>
      </c>
      <c r="O551" s="207">
        <v>1042</v>
      </c>
      <c r="P551" s="189">
        <v>667</v>
      </c>
      <c r="Q551" s="190">
        <v>640</v>
      </c>
      <c r="R551" s="191">
        <v>675</v>
      </c>
      <c r="S551" s="192">
        <v>879</v>
      </c>
      <c r="T551" s="189">
        <v>304</v>
      </c>
      <c r="U551" s="193">
        <v>65</v>
      </c>
      <c r="V551" s="191">
        <v>1014</v>
      </c>
      <c r="W551" s="208">
        <v>616</v>
      </c>
      <c r="X551" s="189">
        <v>713</v>
      </c>
      <c r="Y551" s="193">
        <v>333</v>
      </c>
      <c r="Z551" s="191">
        <v>1018</v>
      </c>
      <c r="AA551" s="189">
        <v>1522</v>
      </c>
      <c r="AB551" s="172">
        <f t="shared" si="9731"/>
        <v>9787</v>
      </c>
      <c r="AC551" s="173">
        <f t="shared" si="9732"/>
        <v>10098</v>
      </c>
      <c r="BI551" s="137" t="s">
        <v>31</v>
      </c>
      <c r="BJ551" s="129">
        <f>B551/B560</f>
        <v>4.9535833642777569E-2</v>
      </c>
      <c r="BK551" s="130">
        <f t="shared" ref="BK551" si="10115">C551/C560</f>
        <v>9.0449042341938374E-2</v>
      </c>
      <c r="BL551" s="131">
        <f t="shared" ref="BL551" si="10116">D551/D560</f>
        <v>6.3842249121436934E-2</v>
      </c>
      <c r="BM551" s="132">
        <f t="shared" ref="BM551" si="10117">E551/E560</f>
        <v>7.6555023923444973E-2</v>
      </c>
      <c r="BN551" s="129">
        <f t="shared" ref="BN551" si="10118">F551/F560</f>
        <v>4.1554779806659503E-2</v>
      </c>
      <c r="BO551" s="130">
        <f t="shared" ref="BO551" si="10119">G551/G560</f>
        <v>9.4735157625220029E-2</v>
      </c>
      <c r="BP551" s="131">
        <f t="shared" ref="BP551" si="10120">H551/H560</f>
        <v>6.5325200934845812E-2</v>
      </c>
      <c r="BQ551" s="132">
        <f t="shared" ref="BQ551" si="10121">I551/I560</f>
        <v>7.7970903939410446E-2</v>
      </c>
      <c r="BR551" s="129">
        <f t="shared" ref="BR551" si="10122">J551/J560</f>
        <v>8.03769401330377E-2</v>
      </c>
      <c r="BS551" s="130">
        <f t="shared" ref="BS551" si="10123">K551/K560</f>
        <v>3.0705639208739297E-2</v>
      </c>
      <c r="BT551" s="131">
        <f t="shared" ref="BT551" si="10124">L551/L560</f>
        <v>9.7987338183879807E-2</v>
      </c>
      <c r="BU551" s="129">
        <f t="shared" ref="BU551" si="10125">M551/M560</f>
        <v>3.5347551342812006E-2</v>
      </c>
      <c r="BV551" s="133">
        <f t="shared" ref="BV551" si="10126">N551/N560</f>
        <v>7.2781821212289571E-2</v>
      </c>
      <c r="BW551" s="134">
        <f t="shared" ref="BW551" si="10127">O551/O560</f>
        <v>5.7779749362315627E-2</v>
      </c>
      <c r="BX551" s="129">
        <f t="shared" ref="BX551" si="10128">P551/P560</f>
        <v>7.1913746630727762E-2</v>
      </c>
      <c r="BY551" s="130">
        <f t="shared" ref="BY551" si="10129">Q551/Q560</f>
        <v>7.336925369712255E-2</v>
      </c>
      <c r="BZ551" s="131">
        <f t="shared" ref="BZ551" si="10130">R551/R560</f>
        <v>5.8967415043242773E-2</v>
      </c>
      <c r="CA551" s="132">
        <f t="shared" ref="CA551" si="10131">S551/S560</f>
        <v>8.0597836053548505E-2</v>
      </c>
      <c r="CB551" s="129">
        <f t="shared" ref="CB551" si="10132">T551/T560</f>
        <v>0.10471925594212883</v>
      </c>
      <c r="CC551" s="130">
        <f t="shared" ref="CC551" si="10133">U551/U560</f>
        <v>2.3679417122040074E-2</v>
      </c>
      <c r="CD551" s="131">
        <f t="shared" ref="CD551" si="10134">V551/V560</f>
        <v>8.9504810662900516E-2</v>
      </c>
      <c r="CE551" s="132">
        <f t="shared" ref="CE551" si="10135">W551/W560</f>
        <v>5.5321059721598564E-2</v>
      </c>
      <c r="CF551" s="129">
        <f t="shared" ref="CF551" si="10136">X551/X560</f>
        <v>8.439867424242424E-2</v>
      </c>
      <c r="CG551" s="130">
        <f t="shared" ref="CG551" si="10137">Y551/Y560</f>
        <v>6.4924936634821601E-2</v>
      </c>
      <c r="CH551" s="131">
        <f t="shared" ref="CH551" si="10138">Z551/Z560</f>
        <v>6.089245125014954E-2</v>
      </c>
      <c r="CI551" s="129">
        <f t="shared" ref="CI551" si="10139">AA551/AA560</f>
        <v>7.7368849125660832E-2</v>
      </c>
      <c r="CJ551" s="135">
        <f t="shared" ref="CJ551" si="10140">AB551/AB560</f>
        <v>6.8280125020929838E-2</v>
      </c>
      <c r="CK551" s="136">
        <f t="shared" ref="CK551" si="10141">AC551/AC560</f>
        <v>7.0610940570173905E-2</v>
      </c>
    </row>
    <row r="552" spans="1:89" x14ac:dyDescent="0.15">
      <c r="A552" s="146" t="s">
        <v>32</v>
      </c>
      <c r="B552" s="203">
        <v>933</v>
      </c>
      <c r="C552" s="197">
        <v>1354</v>
      </c>
      <c r="D552" s="198">
        <v>194</v>
      </c>
      <c r="E552" s="199">
        <v>573</v>
      </c>
      <c r="F552" s="196">
        <v>574</v>
      </c>
      <c r="G552" s="200">
        <v>1349</v>
      </c>
      <c r="H552" s="198">
        <v>1067</v>
      </c>
      <c r="I552" s="199">
        <v>1526</v>
      </c>
      <c r="J552" s="196">
        <v>277</v>
      </c>
      <c r="K552" s="197">
        <v>77</v>
      </c>
      <c r="L552" s="198">
        <v>936</v>
      </c>
      <c r="M552" s="196">
        <v>324</v>
      </c>
      <c r="N552" s="201">
        <v>1414</v>
      </c>
      <c r="O552" s="204">
        <v>885</v>
      </c>
      <c r="P552" s="196">
        <v>596</v>
      </c>
      <c r="Q552" s="197">
        <v>620</v>
      </c>
      <c r="R552" s="198">
        <v>505</v>
      </c>
      <c r="S552" s="199">
        <v>830</v>
      </c>
      <c r="T552" s="196">
        <v>224</v>
      </c>
      <c r="U552" s="200">
        <v>66</v>
      </c>
      <c r="V552" s="198">
        <v>1197</v>
      </c>
      <c r="W552" s="205">
        <v>547</v>
      </c>
      <c r="X552" s="196">
        <v>550</v>
      </c>
      <c r="Y552" s="200">
        <v>279</v>
      </c>
      <c r="Z552" s="198">
        <v>851</v>
      </c>
      <c r="AA552" s="196">
        <v>1467</v>
      </c>
      <c r="AB552" s="172">
        <f t="shared" si="9731"/>
        <v>9318</v>
      </c>
      <c r="AC552" s="173">
        <f t="shared" si="9732"/>
        <v>9897</v>
      </c>
      <c r="BI552" s="146" t="s">
        <v>32</v>
      </c>
      <c r="BJ552" s="129">
        <f>B552/B560</f>
        <v>6.9290753806164132E-2</v>
      </c>
      <c r="BK552" s="130">
        <f t="shared" ref="BK552" si="10142">C552/C560</f>
        <v>8.6733713407212865E-2</v>
      </c>
      <c r="BL552" s="131">
        <f t="shared" ref="BL552" si="10143">D552/D560</f>
        <v>3.7875829754002339E-2</v>
      </c>
      <c r="BM552" s="132">
        <f t="shared" ref="BM552" si="10144">E552/E560</f>
        <v>8.5675837320574169E-2</v>
      </c>
      <c r="BN552" s="129">
        <f t="shared" ref="BN552" si="10145">F552/F560</f>
        <v>3.8533834586466163E-2</v>
      </c>
      <c r="BO552" s="130">
        <f t="shared" ref="BO552" si="10146">G552/G560</f>
        <v>0.10793726996319411</v>
      </c>
      <c r="BP552" s="131">
        <f t="shared" ref="BP552" si="10147">H552/H560</f>
        <v>6.0821980277033574E-2</v>
      </c>
      <c r="BQ552" s="132">
        <f t="shared" ref="BQ552" si="10148">I552/I560</f>
        <v>8.3147169400098073E-2</v>
      </c>
      <c r="BR552" s="129">
        <f t="shared" ref="BR552" si="10149">J552/J560</f>
        <v>7.6773835920177377E-2</v>
      </c>
      <c r="BS552" s="130">
        <f t="shared" ref="BS552" si="10150">K552/K560</f>
        <v>2.2733982875701209E-2</v>
      </c>
      <c r="BT552" s="131">
        <f t="shared" ref="BT552" si="10151">L552/L560</f>
        <v>8.8443730511197208E-2</v>
      </c>
      <c r="BU552" s="129">
        <f t="shared" ref="BU552" si="10152">M552/M560</f>
        <v>3.1990521327014215E-2</v>
      </c>
      <c r="BV552" s="133">
        <f t="shared" ref="BV552" si="10153">N552/N560</f>
        <v>7.8559919995555311E-2</v>
      </c>
      <c r="BW552" s="134">
        <f t="shared" ref="BW552" si="10154">O552/O560</f>
        <v>4.9073971387379393E-2</v>
      </c>
      <c r="BX552" s="129">
        <f t="shared" ref="BX552" si="10155">P552/P560</f>
        <v>6.4258760107816712E-2</v>
      </c>
      <c r="BY552" s="130">
        <f t="shared" ref="BY552" si="10156">Q552/Q560</f>
        <v>7.1076464519087473E-2</v>
      </c>
      <c r="BZ552" s="131">
        <f t="shared" ref="BZ552" si="10157">R552/R560</f>
        <v>4.4116362365685335E-2</v>
      </c>
      <c r="CA552" s="132">
        <f t="shared" ref="CA552" si="10158">S552/S560</f>
        <v>7.6104896387309731E-2</v>
      </c>
      <c r="CB552" s="129">
        <f t="shared" ref="CB552" si="10159">T552/T560</f>
        <v>7.7161557009989667E-2</v>
      </c>
      <c r="CC552" s="130">
        <f t="shared" ref="CC552" si="10160">U552/U560</f>
        <v>2.4043715846994537E-2</v>
      </c>
      <c r="CD552" s="131">
        <f t="shared" ref="CD552" si="10161">V552/V560</f>
        <v>0.10565804572336482</v>
      </c>
      <c r="CE552" s="132">
        <f t="shared" ref="CE552" si="10162">W552/W560</f>
        <v>4.9124382577458464E-2</v>
      </c>
      <c r="CF552" s="129">
        <f t="shared" ref="CF552" si="10163">X552/X560</f>
        <v>6.5104166666666671E-2</v>
      </c>
      <c r="CG552" s="130">
        <f t="shared" ref="CG552" si="10164">Y552/Y560</f>
        <v>5.4396568531877562E-2</v>
      </c>
      <c r="CH552" s="131">
        <f t="shared" ref="CH552" si="10165">Z552/Z560</f>
        <v>5.0903218088288071E-2</v>
      </c>
      <c r="CI552" s="129">
        <f t="shared" ref="CI552" si="10166">AA552/AA560</f>
        <v>7.4572997153314349E-2</v>
      </c>
      <c r="CJ552" s="135">
        <f t="shared" ref="CJ552" si="10167">AB552/AB560</f>
        <v>6.5008092872690743E-2</v>
      </c>
      <c r="CK552" s="136">
        <f t="shared" ref="CK552" si="10168">AC552/AC560</f>
        <v>6.9205434622995762E-2</v>
      </c>
    </row>
    <row r="553" spans="1:89" x14ac:dyDescent="0.15">
      <c r="A553" s="137" t="s">
        <v>33</v>
      </c>
      <c r="B553" s="206">
        <v>720</v>
      </c>
      <c r="C553" s="190">
        <v>1067</v>
      </c>
      <c r="D553" s="191">
        <v>179</v>
      </c>
      <c r="E553" s="192">
        <v>440</v>
      </c>
      <c r="F553" s="189">
        <v>406</v>
      </c>
      <c r="G553" s="193">
        <v>1032</v>
      </c>
      <c r="H553" s="191">
        <v>807</v>
      </c>
      <c r="I553" s="192">
        <v>1237</v>
      </c>
      <c r="J553" s="189">
        <v>242</v>
      </c>
      <c r="K553" s="190">
        <v>69</v>
      </c>
      <c r="L553" s="191">
        <v>788</v>
      </c>
      <c r="M553" s="189">
        <v>306</v>
      </c>
      <c r="N553" s="194">
        <v>1131</v>
      </c>
      <c r="O553" s="207">
        <v>887</v>
      </c>
      <c r="P553" s="189">
        <v>389</v>
      </c>
      <c r="Q553" s="190">
        <v>553</v>
      </c>
      <c r="R553" s="191">
        <v>477</v>
      </c>
      <c r="S553" s="192">
        <v>701</v>
      </c>
      <c r="T553" s="189">
        <v>121</v>
      </c>
      <c r="U553" s="193">
        <v>73</v>
      </c>
      <c r="V553" s="191">
        <v>1011</v>
      </c>
      <c r="W553" s="208">
        <v>508</v>
      </c>
      <c r="X553" s="189">
        <v>347</v>
      </c>
      <c r="Y553" s="193">
        <v>255</v>
      </c>
      <c r="Z553" s="191">
        <v>672</v>
      </c>
      <c r="AA553" s="189">
        <v>1017</v>
      </c>
      <c r="AB553" s="172">
        <f t="shared" si="9731"/>
        <v>7290</v>
      </c>
      <c r="AC553" s="173">
        <f t="shared" si="9732"/>
        <v>8145</v>
      </c>
      <c r="BI553" s="137" t="s">
        <v>33</v>
      </c>
      <c r="BJ553" s="129">
        <f>B553/B560</f>
        <v>5.3471964352023768E-2</v>
      </c>
      <c r="BK553" s="130">
        <f t="shared" ref="BK553" si="10169">C553/C560</f>
        <v>6.8349240919864204E-2</v>
      </c>
      <c r="BL553" s="131">
        <f t="shared" ref="BL553" si="10170">D553/D560</f>
        <v>3.4947286216321746E-2</v>
      </c>
      <c r="BM553" s="132">
        <f t="shared" ref="BM553" si="10171">E553/E560</f>
        <v>6.5789473684210523E-2</v>
      </c>
      <c r="BN553" s="129">
        <f t="shared" ref="BN553" si="10172">F553/F560</f>
        <v>2.7255639097744359E-2</v>
      </c>
      <c r="BO553" s="130">
        <f t="shared" ref="BO553" si="10173">G553/G560</f>
        <v>8.2573211713874217E-2</v>
      </c>
      <c r="BP553" s="131">
        <f t="shared" ref="BP553" si="10174">H553/H560</f>
        <v>4.6001254061449011E-2</v>
      </c>
      <c r="BQ553" s="132">
        <f t="shared" ref="BQ553" si="10175">I553/I560</f>
        <v>6.7400424998637826E-2</v>
      </c>
      <c r="BR553" s="129">
        <f t="shared" ref="BR553" si="10176">J553/J560</f>
        <v>6.7073170731707321E-2</v>
      </c>
      <c r="BS553" s="130">
        <f t="shared" ref="BS553" si="10177">K553/K560</f>
        <v>2.0372010628875111E-2</v>
      </c>
      <c r="BT553" s="131">
        <f t="shared" ref="BT553" si="10178">L553/L560</f>
        <v>7.4459038079939532E-2</v>
      </c>
      <c r="BU553" s="129">
        <f t="shared" ref="BU553" si="10179">M553/M560</f>
        <v>3.0213270142180094E-2</v>
      </c>
      <c r="BV553" s="133">
        <f t="shared" ref="BV553" si="10180">N553/N560</f>
        <v>6.2836824268014888E-2</v>
      </c>
      <c r="BW553" s="134">
        <f t="shared" ref="BW553" si="10181">O553/O560</f>
        <v>4.9184873017633357E-2</v>
      </c>
      <c r="BX553" s="129">
        <f t="shared" ref="BX553" si="10182">P553/P560</f>
        <v>4.1940700808625338E-2</v>
      </c>
      <c r="BY553" s="130">
        <f t="shared" ref="BY553" si="10183">Q553/Q560</f>
        <v>6.3395620772669956E-2</v>
      </c>
      <c r="BZ553" s="131">
        <f t="shared" ref="BZ553" si="10184">R553/R560</f>
        <v>4.1670306630558228E-2</v>
      </c>
      <c r="CA553" s="132">
        <f t="shared" ref="CA553" si="10185">S553/S560</f>
        <v>6.4276545021089315E-2</v>
      </c>
      <c r="CB553" s="129">
        <f t="shared" ref="CB553" si="10186">T553/T560</f>
        <v>4.168101963486049E-2</v>
      </c>
      <c r="CC553" s="130">
        <f t="shared" ref="CC553" si="10187">U553/U560</f>
        <v>2.6593806921675775E-2</v>
      </c>
      <c r="CD553" s="131">
        <f t="shared" ref="CD553" si="10188">V553/V560</f>
        <v>8.9240003530761766E-2</v>
      </c>
      <c r="CE553" s="132">
        <f t="shared" ref="CE553" si="10189">W553/W560</f>
        <v>4.5621912887292324E-2</v>
      </c>
      <c r="CF553" s="129">
        <f t="shared" ref="CF553" si="10190">X553/X560</f>
        <v>4.1074810606060608E-2</v>
      </c>
      <c r="CG553" s="130">
        <f t="shared" ref="CG553" si="10191">Y553/Y560</f>
        <v>4.9717293819457983E-2</v>
      </c>
      <c r="CH553" s="131">
        <f t="shared" ref="CH553" si="10192">Z553/Z560</f>
        <v>4.0196195717191054E-2</v>
      </c>
      <c r="CI553" s="129">
        <f t="shared" ref="CI553" si="10193">AA553/AA560</f>
        <v>5.1697844652297681E-2</v>
      </c>
      <c r="CJ553" s="135">
        <f t="shared" ref="CJ553" si="10194">AB553/AB560</f>
        <v>5.0859518892671762E-2</v>
      </c>
      <c r="CK553" s="136">
        <f t="shared" ref="CK553" si="10195">AC553/AC560</f>
        <v>5.6954457411771284E-2</v>
      </c>
    </row>
    <row r="554" spans="1:89" x14ac:dyDescent="0.15">
      <c r="A554" s="146" t="s">
        <v>34</v>
      </c>
      <c r="B554" s="203">
        <v>309</v>
      </c>
      <c r="C554" s="197">
        <v>645</v>
      </c>
      <c r="D554" s="198">
        <v>66</v>
      </c>
      <c r="E554" s="199">
        <v>313</v>
      </c>
      <c r="F554" s="196">
        <v>183</v>
      </c>
      <c r="G554" s="200">
        <v>752</v>
      </c>
      <c r="H554" s="198">
        <v>474</v>
      </c>
      <c r="I554" s="199">
        <v>895</v>
      </c>
      <c r="J554" s="196">
        <v>147</v>
      </c>
      <c r="K554" s="197">
        <v>48</v>
      </c>
      <c r="L554" s="198">
        <v>601</v>
      </c>
      <c r="M554" s="196">
        <v>213</v>
      </c>
      <c r="N554" s="201">
        <v>786</v>
      </c>
      <c r="O554" s="204">
        <v>664</v>
      </c>
      <c r="P554" s="196">
        <v>311</v>
      </c>
      <c r="Q554" s="197">
        <v>446</v>
      </c>
      <c r="R554" s="198">
        <v>452</v>
      </c>
      <c r="S554" s="199">
        <v>490</v>
      </c>
      <c r="T554" s="196">
        <v>59</v>
      </c>
      <c r="U554" s="200">
        <v>69</v>
      </c>
      <c r="V554" s="198">
        <v>784</v>
      </c>
      <c r="W554" s="205">
        <v>361</v>
      </c>
      <c r="X554" s="196">
        <v>230</v>
      </c>
      <c r="Y554" s="200">
        <v>254</v>
      </c>
      <c r="Z554" s="198">
        <v>473</v>
      </c>
      <c r="AA554" s="196">
        <v>733</v>
      </c>
      <c r="AB554" s="172">
        <f t="shared" si="9731"/>
        <v>4875</v>
      </c>
      <c r="AC554" s="173">
        <f t="shared" si="9732"/>
        <v>5883</v>
      </c>
      <c r="BI554" s="146" t="s">
        <v>34</v>
      </c>
      <c r="BJ554" s="129">
        <f>B554/B560</f>
        <v>2.2948384701076865E-2</v>
      </c>
      <c r="BK554" s="130">
        <f t="shared" ref="BK554" si="10196">C554/C560</f>
        <v>4.1317020049964771E-2</v>
      </c>
      <c r="BL554" s="131">
        <f t="shared" ref="BL554" si="10197">D554/D560</f>
        <v>1.2885591565794611E-2</v>
      </c>
      <c r="BM554" s="132">
        <f t="shared" ref="BM554" si="10198">E554/E560</f>
        <v>4.6800239234449759E-2</v>
      </c>
      <c r="BN554" s="129">
        <f t="shared" ref="BN554" si="10199">F554/F560</f>
        <v>1.2285177228786252E-2</v>
      </c>
      <c r="BO554" s="130">
        <f t="shared" ref="BO554" si="10200">G554/G560</f>
        <v>6.0169627140342456E-2</v>
      </c>
      <c r="BP554" s="131">
        <f t="shared" ref="BP554" si="10201">H554/H560</f>
        <v>2.7019323946873397E-2</v>
      </c>
      <c r="BQ554" s="132">
        <f t="shared" ref="BQ554" si="10202">I554/I560</f>
        <v>4.8765869340162374E-2</v>
      </c>
      <c r="BR554" s="129">
        <f t="shared" ref="BR554" si="10203">J554/J560</f>
        <v>4.0742793791574278E-2</v>
      </c>
      <c r="BS554" s="130">
        <f t="shared" ref="BS554" si="10204">K554/K560</f>
        <v>1.4171833480956599E-2</v>
      </c>
      <c r="BT554" s="131">
        <f t="shared" ref="BT554" si="10205">L554/L560</f>
        <v>5.6789190210715296E-2</v>
      </c>
      <c r="BU554" s="129">
        <f t="shared" ref="BU554" si="10206">M554/M560</f>
        <v>2.103080568720379E-2</v>
      </c>
      <c r="BV554" s="133">
        <f t="shared" ref="BV554" si="10207">N554/N560</f>
        <v>4.3669092727373744E-2</v>
      </c>
      <c r="BW554" s="134">
        <f t="shared" ref="BW554" si="10208">O554/O560</f>
        <v>3.6819341244316295E-2</v>
      </c>
      <c r="BX554" s="129">
        <f t="shared" ref="BX554" si="10209">P554/P560</f>
        <v>3.3530997304582214E-2</v>
      </c>
      <c r="BY554" s="130">
        <f t="shared" ref="BY554" si="10210">Q554/Q560</f>
        <v>5.1129198670182278E-2</v>
      </c>
      <c r="BZ554" s="131">
        <f t="shared" ref="BZ554" si="10211">R554/R560</f>
        <v>3.9486328295623305E-2</v>
      </c>
      <c r="CA554" s="132">
        <f t="shared" ref="CA554" si="10212">S554/S560</f>
        <v>4.4929396662387676E-2</v>
      </c>
      <c r="CB554" s="129">
        <f t="shared" ref="CB554" si="10213">T554/T560</f>
        <v>2.0323802962452637E-2</v>
      </c>
      <c r="CC554" s="130">
        <f t="shared" ref="CC554" si="10214">U554/U560</f>
        <v>2.5136612021857924E-2</v>
      </c>
      <c r="CD554" s="131">
        <f t="shared" ref="CD554" si="10215">V554/V560</f>
        <v>6.9202930532262341E-2</v>
      </c>
      <c r="CE554" s="132">
        <f t="shared" ref="CE554" si="10216">W554/W560</f>
        <v>3.2420296362819935E-2</v>
      </c>
      <c r="CF554" s="129">
        <f t="shared" ref="CF554" si="10217">X554/X560</f>
        <v>2.7225378787878788E-2</v>
      </c>
      <c r="CG554" s="130">
        <f t="shared" ref="CG554" si="10218">Y554/Y560</f>
        <v>4.9522324039773837E-2</v>
      </c>
      <c r="CH554" s="131">
        <f t="shared" ref="CH554" si="10219">Z554/Z560</f>
        <v>2.8292857997368106E-2</v>
      </c>
      <c r="CI554" s="129">
        <f t="shared" ref="CI554" si="10220">AA554/AA560</f>
        <v>3.7261081740544939E-2</v>
      </c>
      <c r="CJ554" s="135">
        <f t="shared" ref="CJ554" si="10221">AB554/AB560</f>
        <v>3.4010995144276385E-2</v>
      </c>
      <c r="CK554" s="136">
        <f t="shared" ref="CK554" si="10222">AC554/AC560</f>
        <v>4.1137271080841066E-2</v>
      </c>
    </row>
    <row r="555" spans="1:89" x14ac:dyDescent="0.15">
      <c r="A555" s="137" t="s">
        <v>35</v>
      </c>
      <c r="B555" s="206">
        <v>0</v>
      </c>
      <c r="C555" s="190">
        <v>446</v>
      </c>
      <c r="D555" s="191">
        <v>3</v>
      </c>
      <c r="E555" s="192">
        <v>205</v>
      </c>
      <c r="F555" s="189">
        <v>13</v>
      </c>
      <c r="G555" s="193">
        <v>537</v>
      </c>
      <c r="H555" s="191">
        <v>88</v>
      </c>
      <c r="I555" s="192">
        <v>508</v>
      </c>
      <c r="J555" s="189">
        <v>16</v>
      </c>
      <c r="K555" s="190">
        <v>33</v>
      </c>
      <c r="L555" s="191">
        <v>388</v>
      </c>
      <c r="M555" s="189">
        <v>54</v>
      </c>
      <c r="N555" s="194">
        <v>319</v>
      </c>
      <c r="O555" s="207">
        <v>151</v>
      </c>
      <c r="P555" s="189">
        <v>62</v>
      </c>
      <c r="Q555" s="190">
        <v>90</v>
      </c>
      <c r="R555" s="191">
        <v>80</v>
      </c>
      <c r="S555" s="192">
        <v>72</v>
      </c>
      <c r="T555" s="189">
        <v>5</v>
      </c>
      <c r="U555" s="193">
        <v>7</v>
      </c>
      <c r="V555" s="191">
        <v>184</v>
      </c>
      <c r="W555" s="208">
        <v>10</v>
      </c>
      <c r="X555" s="189">
        <v>12</v>
      </c>
      <c r="Y555" s="193">
        <v>36</v>
      </c>
      <c r="Z555" s="191">
        <v>54</v>
      </c>
      <c r="AA555" s="189">
        <v>170</v>
      </c>
      <c r="AB555" s="172">
        <f t="shared" si="9731"/>
        <v>1224</v>
      </c>
      <c r="AC555" s="173">
        <f t="shared" si="9732"/>
        <v>2319</v>
      </c>
      <c r="BI555" s="137" t="s">
        <v>35</v>
      </c>
      <c r="BJ555" s="129">
        <f>B555/B560</f>
        <v>0</v>
      </c>
      <c r="BK555" s="130">
        <f t="shared" ref="BK555" si="10223">C555/C560</f>
        <v>2.8569598360130677E-2</v>
      </c>
      <c r="BL555" s="131">
        <f t="shared" ref="BL555" si="10224">D555/D560</f>
        <v>5.8570870753611867E-4</v>
      </c>
      <c r="BM555" s="132">
        <f t="shared" ref="BM555" si="10225">E555/E560</f>
        <v>3.0651913875598086E-2</v>
      </c>
      <c r="BN555" s="129">
        <f t="shared" ref="BN555" si="10226">F555/F560</f>
        <v>8.7271750805585397E-4</v>
      </c>
      <c r="BO555" s="130">
        <f t="shared" ref="BO555" si="10227">G555/G560</f>
        <v>4.2966874699951994E-2</v>
      </c>
      <c r="BP555" s="131">
        <f t="shared" ref="BP555" si="10228">H555/H560</f>
        <v>5.0162457960440058E-3</v>
      </c>
      <c r="BQ555" s="132">
        <f t="shared" ref="BQ555" si="10229">I555/I560</f>
        <v>2.7679398463466464E-2</v>
      </c>
      <c r="BR555" s="129">
        <f t="shared" ref="BR555" si="10230">J555/J560</f>
        <v>4.434589800443459E-3</v>
      </c>
      <c r="BS555" s="130">
        <f t="shared" ref="BS555" si="10231">K555/K560</f>
        <v>9.7431355181576609E-3</v>
      </c>
      <c r="BT555" s="131">
        <f t="shared" ref="BT555" si="10232">L555/L560</f>
        <v>3.666257204951337E-2</v>
      </c>
      <c r="BU555" s="129">
        <f t="shared" ref="BU555" si="10233">M555/M560</f>
        <v>5.3317535545023701E-3</v>
      </c>
      <c r="BV555" s="133">
        <f t="shared" ref="BV555" si="10234">N555/N560</f>
        <v>1.7723206844824712E-2</v>
      </c>
      <c r="BW555" s="134">
        <f t="shared" ref="BW555" si="10235">O555/O560</f>
        <v>8.3730730841743376E-3</v>
      </c>
      <c r="BX555" s="129">
        <f t="shared" ref="BX555" si="10236">P555/P560</f>
        <v>6.6846361185983827E-3</v>
      </c>
      <c r="BY555" s="130">
        <f t="shared" ref="BY555" si="10237">Q555/Q560</f>
        <v>1.0317551301157859E-2</v>
      </c>
      <c r="BZ555" s="131">
        <f t="shared" ref="BZ555" si="10238">R555/R560</f>
        <v>6.9887306717917362E-3</v>
      </c>
      <c r="CA555" s="132">
        <f t="shared" ref="CA555" si="10239">S555/S560</f>
        <v>6.6018705299834956E-3</v>
      </c>
      <c r="CB555" s="129">
        <f t="shared" ref="CB555" si="10240">T555/T560</f>
        <v>1.7223561832586979E-3</v>
      </c>
      <c r="CC555" s="130">
        <f t="shared" ref="CC555" si="10241">U555/U560</f>
        <v>2.5500910746812386E-3</v>
      </c>
      <c r="CD555" s="131">
        <f t="shared" ref="CD555" si="10242">V555/V560</f>
        <v>1.624150410451055E-2</v>
      </c>
      <c r="CE555" s="132">
        <f t="shared" ref="CE555" si="10243">W555/W560</f>
        <v>8.9806915132465196E-4</v>
      </c>
      <c r="CF555" s="129">
        <f t="shared" ref="CF555" si="10244">X555/X560</f>
        <v>1.4204545454545455E-3</v>
      </c>
      <c r="CG555" s="130">
        <f t="shared" ref="CG555" si="10245">Y555/Y560</f>
        <v>7.0189120686293622E-3</v>
      </c>
      <c r="CH555" s="131">
        <f t="shared" ref="CH555" si="10246">Z555/Z560</f>
        <v>3.230051441559995E-3</v>
      </c>
      <c r="CI555" s="129">
        <f t="shared" ref="CI555" si="10247">AA555/AA560</f>
        <v>8.6417242781618546E-3</v>
      </c>
      <c r="CJ555" s="135">
        <f t="shared" ref="CJ555" si="10248">AB555/AB560</f>
        <v>8.5393760116090865E-3</v>
      </c>
      <c r="CK555" s="136">
        <f t="shared" ref="CK555" si="10249">AC555/AC560</f>
        <v>1.6215762644309101E-2</v>
      </c>
    </row>
    <row r="556" spans="1:89" x14ac:dyDescent="0.15">
      <c r="A556" s="146" t="s">
        <v>36</v>
      </c>
      <c r="B556" s="203">
        <v>0</v>
      </c>
      <c r="C556" s="197">
        <v>9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1"/>
        <v>0</v>
      </c>
      <c r="AC556" s="173">
        <f t="shared" si="9732"/>
        <v>9</v>
      </c>
      <c r="BI556" s="146" t="s">
        <v>36</v>
      </c>
      <c r="BJ556" s="129">
        <f>B556/B560</f>
        <v>0</v>
      </c>
      <c r="BK556" s="130">
        <f t="shared" ref="BK556" si="10250">C556/C560</f>
        <v>5.7651655883671769E-4</v>
      </c>
      <c r="BL556" s="131">
        <f t="shared" ref="BL556" si="10251">D556/D560</f>
        <v>0</v>
      </c>
      <c r="BM556" s="132">
        <f t="shared" ref="BM556" si="10252">E556/E560</f>
        <v>0</v>
      </c>
      <c r="BN556" s="129">
        <f t="shared" ref="BN556" si="10253">F556/F560</f>
        <v>0</v>
      </c>
      <c r="BO556" s="130">
        <f t="shared" ref="BO556" si="10254">G556/G560</f>
        <v>0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6.2933102112454467E-5</v>
      </c>
    </row>
    <row r="557" spans="1:89" x14ac:dyDescent="0.15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>
        <f t="shared" si="9731"/>
        <v>0</v>
      </c>
      <c r="AC557" s="173">
        <f t="shared" si="9732"/>
        <v>0</v>
      </c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 x14ac:dyDescent="0.15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>
        <f t="shared" si="9731"/>
        <v>0</v>
      </c>
      <c r="AC558" s="173">
        <f t="shared" si="9732"/>
        <v>0</v>
      </c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4" thickBot="1" x14ac:dyDescent="0.2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>
        <f t="shared" si="9731"/>
        <v>0</v>
      </c>
      <c r="AC559" s="173">
        <f t="shared" si="9732"/>
        <v>0</v>
      </c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5" thickTop="1" thickBot="1" x14ac:dyDescent="0.2">
      <c r="A560" s="269" t="s">
        <v>13</v>
      </c>
      <c r="B560" s="20">
        <f t="shared" ref="B560:AA560" si="10358">SUM(B537:B559)</f>
        <v>13465</v>
      </c>
      <c r="C560" s="21">
        <f t="shared" si="10358"/>
        <v>15611</v>
      </c>
      <c r="D560" s="20">
        <f t="shared" si="10358"/>
        <v>5122</v>
      </c>
      <c r="E560" s="21">
        <f t="shared" si="10358"/>
        <v>6688</v>
      </c>
      <c r="F560" s="20">
        <f t="shared" si="10358"/>
        <v>14896</v>
      </c>
      <c r="G560" s="21">
        <f t="shared" si="10358"/>
        <v>12498</v>
      </c>
      <c r="H560" s="20">
        <f t="shared" si="10358"/>
        <v>17543</v>
      </c>
      <c r="I560" s="21">
        <f t="shared" si="10358"/>
        <v>18353</v>
      </c>
      <c r="J560" s="20">
        <f t="shared" si="10358"/>
        <v>3608</v>
      </c>
      <c r="K560" s="21">
        <f t="shared" si="10358"/>
        <v>3387</v>
      </c>
      <c r="L560" s="20">
        <f t="shared" si="10358"/>
        <v>10583</v>
      </c>
      <c r="M560" s="21">
        <f t="shared" si="10358"/>
        <v>10128</v>
      </c>
      <c r="N560" s="20">
        <f t="shared" si="10358"/>
        <v>17999</v>
      </c>
      <c r="O560" s="21">
        <f t="shared" si="10358"/>
        <v>18034</v>
      </c>
      <c r="P560" s="20">
        <f t="shared" si="10358"/>
        <v>9275</v>
      </c>
      <c r="Q560" s="21">
        <f t="shared" si="10358"/>
        <v>8723</v>
      </c>
      <c r="R560" s="20">
        <f t="shared" si="10358"/>
        <v>11447</v>
      </c>
      <c r="S560" s="21">
        <f t="shared" si="10358"/>
        <v>10906</v>
      </c>
      <c r="T560" s="20">
        <f t="shared" si="10358"/>
        <v>2903</v>
      </c>
      <c r="U560" s="21">
        <f t="shared" si="10358"/>
        <v>2745</v>
      </c>
      <c r="V560" s="20">
        <f t="shared" si="10358"/>
        <v>11329</v>
      </c>
      <c r="W560" s="21">
        <f t="shared" si="10358"/>
        <v>11135</v>
      </c>
      <c r="X560" s="20">
        <f t="shared" si="10358"/>
        <v>8448</v>
      </c>
      <c r="Y560" s="21">
        <f t="shared" si="10358"/>
        <v>5129</v>
      </c>
      <c r="Z560" s="20">
        <f t="shared" si="10358"/>
        <v>16718</v>
      </c>
      <c r="AA560" s="21">
        <f t="shared" si="10358"/>
        <v>19672</v>
      </c>
      <c r="AB560" s="174">
        <f t="shared" ref="AB560:AC560" si="10359">SUM(AB536:AB559)</f>
        <v>143336</v>
      </c>
      <c r="AC560" s="175">
        <f t="shared" si="10359"/>
        <v>143009</v>
      </c>
      <c r="BI560" s="269" t="s">
        <v>13</v>
      </c>
      <c r="BJ560" s="155">
        <f>SUM(BJ536:BJ559)</f>
        <v>1</v>
      </c>
      <c r="BK560" s="156">
        <f t="shared" ref="BK560:CK560" si="10360">SUM(BK536:BK559)</f>
        <v>0.99999999999999978</v>
      </c>
      <c r="BL560" s="155">
        <f t="shared" si="10360"/>
        <v>0.99999999999999989</v>
      </c>
      <c r="BM560" s="156">
        <f t="shared" si="10360"/>
        <v>0.99999999999999989</v>
      </c>
      <c r="BN560" s="155">
        <f t="shared" si="10360"/>
        <v>0.99999999999999978</v>
      </c>
      <c r="BO560" s="156">
        <f t="shared" si="10360"/>
        <v>0.99999999999999989</v>
      </c>
      <c r="BP560" s="155">
        <f t="shared" si="10360"/>
        <v>0.99999999999999989</v>
      </c>
      <c r="BQ560" s="156">
        <f t="shared" si="10360"/>
        <v>0.99999999999999989</v>
      </c>
      <c r="BR560" s="155">
        <f t="shared" si="10360"/>
        <v>0.99999999999999978</v>
      </c>
      <c r="BS560" s="156">
        <f t="shared" si="10360"/>
        <v>0.99999999999999967</v>
      </c>
      <c r="BT560" s="155">
        <f t="shared" si="10360"/>
        <v>1</v>
      </c>
      <c r="BU560" s="156">
        <f t="shared" si="10360"/>
        <v>0.99999999999999978</v>
      </c>
      <c r="BV560" s="155">
        <f t="shared" si="10360"/>
        <v>1</v>
      </c>
      <c r="BW560" s="156">
        <f t="shared" si="10360"/>
        <v>1</v>
      </c>
      <c r="BX560" s="155">
        <f t="shared" si="10360"/>
        <v>1</v>
      </c>
      <c r="BY560" s="156">
        <f t="shared" si="10360"/>
        <v>0.99999999999999989</v>
      </c>
      <c r="BZ560" s="155">
        <f t="shared" si="10360"/>
        <v>1.0000000000000002</v>
      </c>
      <c r="CA560" s="156">
        <f t="shared" si="10360"/>
        <v>0.99999999999999989</v>
      </c>
      <c r="CB560" s="155">
        <f t="shared" si="10360"/>
        <v>1</v>
      </c>
      <c r="CC560" s="156">
        <f t="shared" si="10360"/>
        <v>1</v>
      </c>
      <c r="CD560" s="155">
        <f t="shared" si="10360"/>
        <v>1</v>
      </c>
      <c r="CE560" s="156">
        <f t="shared" si="10360"/>
        <v>1</v>
      </c>
      <c r="CF560" s="155">
        <f t="shared" si="10360"/>
        <v>0.99999999999999989</v>
      </c>
      <c r="CG560" s="156">
        <f t="shared" si="10360"/>
        <v>1</v>
      </c>
      <c r="CH560" s="155">
        <f t="shared" si="10360"/>
        <v>0.99999999999999989</v>
      </c>
      <c r="CI560" s="156">
        <f t="shared" si="10360"/>
        <v>1</v>
      </c>
      <c r="CJ560" s="155">
        <f t="shared" si="10360"/>
        <v>1</v>
      </c>
      <c r="CK560" s="156">
        <f t="shared" si="10360"/>
        <v>1</v>
      </c>
    </row>
    <row r="561" spans="1:89" ht="14" thickTop="1" x14ac:dyDescent="0.15">
      <c r="A561" s="187"/>
    </row>
    <row r="563" spans="1:89" x14ac:dyDescent="0.15">
      <c r="A563" s="296">
        <f>+A532+1</f>
        <v>44184</v>
      </c>
      <c r="B563" s="296"/>
      <c r="C563" s="296"/>
      <c r="D563" s="296"/>
      <c r="BI563" s="301">
        <f>+BI501+2</f>
        <v>44184</v>
      </c>
      <c r="BJ563" s="301"/>
      <c r="BK563" s="301"/>
      <c r="BL563" s="301"/>
    </row>
    <row r="564" spans="1:89" ht="14" thickBot="1" x14ac:dyDescent="0.2">
      <c r="AE564" s="272" t="s">
        <v>84</v>
      </c>
    </row>
    <row r="565" spans="1:89" ht="15" thickTop="1" thickBot="1" x14ac:dyDescent="0.2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 x14ac:dyDescent="0.2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 x14ac:dyDescent="0.15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696</v>
      </c>
      <c r="AG567" s="186">
        <f t="shared" ref="AG567:AV569" si="10361">SUMIF($A$9:$A$32,$AE567,C$567:C$590)</f>
        <v>640</v>
      </c>
      <c r="AH567" s="127">
        <f t="shared" si="10361"/>
        <v>208</v>
      </c>
      <c r="AI567" s="180">
        <f t="shared" si="10361"/>
        <v>255</v>
      </c>
      <c r="AJ567" s="126">
        <f t="shared" si="10361"/>
        <v>1001</v>
      </c>
      <c r="AK567" s="128">
        <f t="shared" si="10361"/>
        <v>525</v>
      </c>
      <c r="AL567" s="127">
        <f t="shared" si="10361"/>
        <v>913</v>
      </c>
      <c r="AM567" s="180">
        <f t="shared" si="10361"/>
        <v>833</v>
      </c>
      <c r="AN567" s="126">
        <f t="shared" si="10361"/>
        <v>72</v>
      </c>
      <c r="AO567" s="128">
        <f t="shared" si="10361"/>
        <v>208</v>
      </c>
      <c r="AP567" s="127">
        <f t="shared" si="10361"/>
        <v>323</v>
      </c>
      <c r="AQ567" s="126">
        <f t="shared" si="10361"/>
        <v>565</v>
      </c>
      <c r="AR567" s="179">
        <f t="shared" si="10361"/>
        <v>856</v>
      </c>
      <c r="AS567" s="181">
        <f t="shared" si="10361"/>
        <v>1058</v>
      </c>
      <c r="AT567" s="126">
        <f t="shared" si="10361"/>
        <v>490</v>
      </c>
      <c r="AU567" s="128">
        <f t="shared" si="10361"/>
        <v>443</v>
      </c>
      <c r="AV567" s="127">
        <f t="shared" si="10361"/>
        <v>602</v>
      </c>
      <c r="AW567" s="180">
        <f t="shared" ref="AW567:BE569" si="10362">SUMIF($A$9:$A$32,$AE567,S$567:S$590)</f>
        <v>427</v>
      </c>
      <c r="AX567" s="126">
        <f t="shared" si="10362"/>
        <v>108</v>
      </c>
      <c r="AY567" s="128">
        <f t="shared" si="10362"/>
        <v>170</v>
      </c>
      <c r="AZ567" s="127">
        <f t="shared" si="10362"/>
        <v>392</v>
      </c>
      <c r="BA567" s="180">
        <f t="shared" si="10362"/>
        <v>440</v>
      </c>
      <c r="BB567" s="126">
        <f t="shared" si="10362"/>
        <v>474</v>
      </c>
      <c r="BC567" s="128">
        <f t="shared" si="10362"/>
        <v>299</v>
      </c>
      <c r="BD567" s="184">
        <f t="shared" si="10362"/>
        <v>740</v>
      </c>
      <c r="BE567" s="185">
        <f t="shared" si="10362"/>
        <v>866</v>
      </c>
      <c r="BF567" s="170">
        <f>AF567+AH567+AJ567+AL567+AN567+AP567+AR567+AT567+AV567+AX567+AZ567+BB567+BD567</f>
        <v>6875</v>
      </c>
      <c r="BG567" s="171">
        <f>AG567+AI567+AK567+AM567+AO567+AQ567+AS567+AU567+AW567+AY567+BA567+BC567+BE567</f>
        <v>6729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 x14ac:dyDescent="0.15">
      <c r="A568" s="137" t="s">
        <v>17</v>
      </c>
      <c r="B568" s="189">
        <v>50</v>
      </c>
      <c r="C568" s="190">
        <v>0</v>
      </c>
      <c r="D568" s="191">
        <v>34</v>
      </c>
      <c r="E568" s="192">
        <v>0</v>
      </c>
      <c r="F568" s="189">
        <v>100</v>
      </c>
      <c r="G568" s="193">
        <v>0</v>
      </c>
      <c r="H568" s="191">
        <v>75</v>
      </c>
      <c r="I568" s="192">
        <v>8</v>
      </c>
      <c r="J568" s="189">
        <v>5</v>
      </c>
      <c r="K568" s="193">
        <v>2</v>
      </c>
      <c r="L568" s="191">
        <v>5</v>
      </c>
      <c r="M568" s="189">
        <v>0</v>
      </c>
      <c r="N568" s="194">
        <v>43</v>
      </c>
      <c r="O568" s="195">
        <v>0</v>
      </c>
      <c r="P568" s="189">
        <v>20</v>
      </c>
      <c r="Q568" s="193">
        <v>0</v>
      </c>
      <c r="R568" s="191">
        <v>5</v>
      </c>
      <c r="S568" s="192">
        <v>0</v>
      </c>
      <c r="T568" s="189">
        <v>0</v>
      </c>
      <c r="U568" s="193">
        <v>0</v>
      </c>
      <c r="V568" s="191">
        <v>0</v>
      </c>
      <c r="W568" s="192">
        <v>0</v>
      </c>
      <c r="X568" s="189">
        <v>2</v>
      </c>
      <c r="Y568" s="193">
        <v>0</v>
      </c>
      <c r="Z568" s="191">
        <v>0</v>
      </c>
      <c r="AA568" s="189">
        <v>0</v>
      </c>
      <c r="AB568" s="172">
        <f t="shared" ref="AB568:AB590" si="10390">SUM(B568,D568,F568,H568,J568,L568,N568,P568,R568,T568,V568,X568,Z568)</f>
        <v>339</v>
      </c>
      <c r="AC568" s="173">
        <f t="shared" ref="AC568:AC590" si="10391">SUM(C568,E568,G568,I568,K568,M568,O568,Q568,S568,U568,W568,Y568,AA568)</f>
        <v>10</v>
      </c>
      <c r="AE568" s="277" t="str">
        <f>$AE$10</f>
        <v>08:00 - 08:59</v>
      </c>
      <c r="AF568" s="126">
        <f>SUMIF($A$9:$A$32,$AE568,B$567:B$590)</f>
        <v>771</v>
      </c>
      <c r="AG568" s="190">
        <f t="shared" si="10361"/>
        <v>779</v>
      </c>
      <c r="AH568" s="191">
        <f t="shared" si="10361"/>
        <v>240</v>
      </c>
      <c r="AI568" s="192">
        <f t="shared" si="10361"/>
        <v>272</v>
      </c>
      <c r="AJ568" s="278">
        <f t="shared" si="10361"/>
        <v>1124</v>
      </c>
      <c r="AK568" s="193">
        <f t="shared" si="10361"/>
        <v>439</v>
      </c>
      <c r="AL568" s="191">
        <f t="shared" si="10361"/>
        <v>1092</v>
      </c>
      <c r="AM568" s="192">
        <f t="shared" si="10361"/>
        <v>828</v>
      </c>
      <c r="AN568" s="278">
        <f t="shared" si="10361"/>
        <v>101</v>
      </c>
      <c r="AO568" s="193">
        <f t="shared" si="10361"/>
        <v>247</v>
      </c>
      <c r="AP568" s="191">
        <f t="shared" si="10361"/>
        <v>311</v>
      </c>
      <c r="AQ568" s="278">
        <f t="shared" si="10361"/>
        <v>717</v>
      </c>
      <c r="AR568" s="194">
        <f t="shared" si="10361"/>
        <v>869</v>
      </c>
      <c r="AS568" s="195">
        <f t="shared" si="10361"/>
        <v>1136</v>
      </c>
      <c r="AT568" s="278">
        <f t="shared" si="10361"/>
        <v>527</v>
      </c>
      <c r="AU568" s="193">
        <f t="shared" si="10361"/>
        <v>407</v>
      </c>
      <c r="AV568" s="191">
        <f t="shared" si="10361"/>
        <v>742</v>
      </c>
      <c r="AW568" s="192">
        <f t="shared" si="10362"/>
        <v>541</v>
      </c>
      <c r="AX568" s="278">
        <f t="shared" si="10362"/>
        <v>101</v>
      </c>
      <c r="AY568" s="193">
        <f t="shared" si="10362"/>
        <v>125</v>
      </c>
      <c r="AZ568" s="191">
        <f t="shared" si="10362"/>
        <v>390</v>
      </c>
      <c r="BA568" s="192">
        <f t="shared" si="10362"/>
        <v>697</v>
      </c>
      <c r="BB568" s="278">
        <f t="shared" si="10362"/>
        <v>448</v>
      </c>
      <c r="BC568" s="193">
        <f t="shared" si="10362"/>
        <v>302</v>
      </c>
      <c r="BD568" s="191">
        <f t="shared" si="10362"/>
        <v>853</v>
      </c>
      <c r="BE568" s="278">
        <f t="shared" si="10362"/>
        <v>889</v>
      </c>
      <c r="BF568" s="172">
        <f>SUM(AF568,AH568,AJ568,AL568,AN568,AP568,AR568,AT568,AV568,AX568,AZ568,BB568,BD568)</f>
        <v>7569</v>
      </c>
      <c r="BG568" s="173">
        <f>SUM(AG568,AI568,AK568,AM568,AO568,AQ568,AS568,AU568,AW568,AY568,BA568,BC568,BE568)</f>
        <v>7379</v>
      </c>
      <c r="BI568" s="137" t="s">
        <v>17</v>
      </c>
      <c r="BJ568" s="129">
        <f>B568/B591</f>
        <v>4.4464206313917292E-3</v>
      </c>
      <c r="BK568" s="130">
        <f t="shared" ref="BK568" si="10392">C568/C591</f>
        <v>0</v>
      </c>
      <c r="BL568" s="131">
        <f t="shared" ref="BL568" si="10393">D568/D591</f>
        <v>9.8493626882966388E-3</v>
      </c>
      <c r="BM568" s="132">
        <f t="shared" ref="BM568" si="10394">E568/E591</f>
        <v>0</v>
      </c>
      <c r="BN568" s="129">
        <f t="shared" ref="BN568" si="10395">F568/F591</f>
        <v>8.4709868699703508E-3</v>
      </c>
      <c r="BO568" s="130">
        <f t="shared" ref="BO568" si="10396">G568/G591</f>
        <v>0</v>
      </c>
      <c r="BP568" s="131">
        <f t="shared" ref="BP568" si="10397">H568/H591</f>
        <v>4.7381388590561624E-3</v>
      </c>
      <c r="BQ568" s="132">
        <f t="shared" ref="BQ568" si="10398">I568/I591</f>
        <v>4.7996160307175426E-4</v>
      </c>
      <c r="BR568" s="129">
        <f t="shared" ref="BR568" si="10399">J568/J591</f>
        <v>2.050020500205002E-3</v>
      </c>
      <c r="BS568" s="130">
        <f t="shared" ref="BS568" si="10400">K568/K591</f>
        <v>9.0950432014552066E-4</v>
      </c>
      <c r="BT568" s="131">
        <f t="shared" ref="BT568" si="10401">L568/L591</f>
        <v>6.3051702395964691E-4</v>
      </c>
      <c r="BU568" s="129">
        <f t="shared" ref="BU568" si="10402">M568/M591</f>
        <v>0</v>
      </c>
      <c r="BV568" s="133">
        <f t="shared" ref="BV568" si="10403">N568/N591</f>
        <v>2.7404244471353006E-3</v>
      </c>
      <c r="BW568" s="134">
        <f t="shared" ref="BW568" si="10404">O568/O591</f>
        <v>0</v>
      </c>
      <c r="BX568" s="129">
        <f t="shared" ref="BX568" si="10405">P568/P591</f>
        <v>2.4076080414108581E-3</v>
      </c>
      <c r="BY568" s="130">
        <f t="shared" ref="BY568" si="10406">Q568/Q591</f>
        <v>0</v>
      </c>
      <c r="BZ568" s="131">
        <f t="shared" ref="BZ568" si="10407">R568/R591</f>
        <v>4.8666536889234961E-4</v>
      </c>
      <c r="CA568" s="132">
        <f t="shared" ref="CA568" si="10408">S568/S591</f>
        <v>0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3.048780487804878E-4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2.8698898605690679E-3</v>
      </c>
      <c r="CK568" s="136">
        <f t="shared" ref="CK568" si="10418">AC568/AC591</f>
        <v>8.4906941991577233E-5</v>
      </c>
    </row>
    <row r="569" spans="1:89" ht="14" thickBot="1" x14ac:dyDescent="0.2">
      <c r="A569" s="146" t="s">
        <v>18</v>
      </c>
      <c r="B569" s="196">
        <v>299</v>
      </c>
      <c r="C569" s="197">
        <v>1</v>
      </c>
      <c r="D569" s="198">
        <v>121</v>
      </c>
      <c r="E569" s="199">
        <v>2</v>
      </c>
      <c r="F569" s="196">
        <v>564</v>
      </c>
      <c r="G569" s="200">
        <v>86</v>
      </c>
      <c r="H569" s="198">
        <v>389</v>
      </c>
      <c r="I569" s="199">
        <v>172</v>
      </c>
      <c r="J569" s="196">
        <v>26</v>
      </c>
      <c r="K569" s="200">
        <v>38</v>
      </c>
      <c r="L569" s="198">
        <v>105</v>
      </c>
      <c r="M569" s="196">
        <v>169</v>
      </c>
      <c r="N569" s="201">
        <v>332</v>
      </c>
      <c r="O569" s="202">
        <v>397</v>
      </c>
      <c r="P569" s="196">
        <v>206</v>
      </c>
      <c r="Q569" s="200">
        <v>233</v>
      </c>
      <c r="R569" s="198">
        <v>185</v>
      </c>
      <c r="S569" s="199">
        <v>170</v>
      </c>
      <c r="T569" s="196">
        <v>19</v>
      </c>
      <c r="U569" s="200">
        <v>80</v>
      </c>
      <c r="V569" s="198">
        <v>100</v>
      </c>
      <c r="W569" s="199">
        <v>195</v>
      </c>
      <c r="X569" s="196">
        <v>179</v>
      </c>
      <c r="Y569" s="200">
        <v>122</v>
      </c>
      <c r="Z569" s="198">
        <v>314</v>
      </c>
      <c r="AA569" s="196">
        <v>263</v>
      </c>
      <c r="AB569" s="172">
        <f t="shared" si="10390"/>
        <v>2839</v>
      </c>
      <c r="AC569" s="173">
        <f t="shared" si="10391"/>
        <v>1928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2.6589595375722544E-2</v>
      </c>
      <c r="BK569" s="130">
        <f t="shared" ref="BK569" si="10419">C569/C591</f>
        <v>6.7444526876643958E-5</v>
      </c>
      <c r="BL569" s="131">
        <f t="shared" ref="BL569" si="10420">D569/D591</f>
        <v>3.5052143684820396E-2</v>
      </c>
      <c r="BM569" s="132">
        <f t="shared" ref="BM569" si="10421">E569/E591</f>
        <v>3.5637918745545262E-4</v>
      </c>
      <c r="BN569" s="129">
        <f t="shared" ref="BN569" si="10422">F569/F591</f>
        <v>4.777636594663278E-2</v>
      </c>
      <c r="BO569" s="130">
        <f t="shared" ref="BO569" si="10423">G569/G591</f>
        <v>7.756132756132756E-3</v>
      </c>
      <c r="BP569" s="131">
        <f t="shared" ref="BP569" si="10424">H569/H591</f>
        <v>2.4575146882304631E-2</v>
      </c>
      <c r="BQ569" s="132">
        <f t="shared" ref="BQ569" si="10425">I569/I591</f>
        <v>1.0319174466042717E-2</v>
      </c>
      <c r="BR569" s="129">
        <f t="shared" ref="BR569" si="10426">J569/J591</f>
        <v>1.066010660106601E-2</v>
      </c>
      <c r="BS569" s="130">
        <f t="shared" ref="BS569" si="10427">K569/K591</f>
        <v>1.7280582082764895E-2</v>
      </c>
      <c r="BT569" s="131">
        <f t="shared" ref="BT569" si="10428">L569/L591</f>
        <v>1.3240857503152586E-2</v>
      </c>
      <c r="BU569" s="129">
        <f t="shared" ref="BU569" si="10429">M569/M591</f>
        <v>2.3096897635643023E-2</v>
      </c>
      <c r="BV569" s="133">
        <f t="shared" ref="BV569" si="10430">N569/N591</f>
        <v>2.1158625963928368E-2</v>
      </c>
      <c r="BW569" s="134">
        <f t="shared" ref="BW569" si="10431">O569/O591</f>
        <v>2.7690590779103019E-2</v>
      </c>
      <c r="BX569" s="129">
        <f t="shared" ref="BX569" si="10432">P569/P591</f>
        <v>2.479836282653184E-2</v>
      </c>
      <c r="BY569" s="130">
        <f t="shared" ref="BY569" si="10433">Q569/Q591</f>
        <v>3.5437262357414449E-2</v>
      </c>
      <c r="BZ569" s="131">
        <f t="shared" ref="BZ569" si="10434">R569/R591</f>
        <v>1.8006618649016936E-2</v>
      </c>
      <c r="CA569" s="132">
        <f t="shared" ref="CA569" si="10435">S569/S591</f>
        <v>1.8634221199166939E-2</v>
      </c>
      <c r="CB569" s="129">
        <f t="shared" ref="CB569" si="10436">T569/T591</f>
        <v>1.1404561824729893E-2</v>
      </c>
      <c r="CC569" s="130">
        <f t="shared" ref="CC569" si="10437">U569/U591</f>
        <v>5.8097312999273787E-2</v>
      </c>
      <c r="CD569" s="131">
        <f t="shared" ref="CD569" si="10438">V569/V591</f>
        <v>1.0873110796999021E-2</v>
      </c>
      <c r="CE569" s="132">
        <f t="shared" ref="CE569" si="10439">W569/W591</f>
        <v>2.0648030495552732E-2</v>
      </c>
      <c r="CF569" s="129">
        <f t="shared" ref="CF569" si="10440">X569/X591</f>
        <v>2.7286585365853658E-2</v>
      </c>
      <c r="CG569" s="130">
        <f t="shared" ref="CG569" si="10441">Y569/Y591</f>
        <v>3.5840188014101056E-2</v>
      </c>
      <c r="CH569" s="131">
        <f t="shared" ref="CH569" si="10442">Z569/Z591</f>
        <v>2.2872960372960372E-2</v>
      </c>
      <c r="CI569" s="129">
        <f t="shared" ref="CI569" si="10443">AA569/AA591</f>
        <v>1.664030370136033E-2</v>
      </c>
      <c r="CJ569" s="135">
        <f t="shared" ref="CJ569" si="10444">AB569/AB591</f>
        <v>2.4034269363290808E-2</v>
      </c>
      <c r="CK569" s="136">
        <f t="shared" ref="CK569" si="10445">AC569/AC591</f>
        <v>1.637005841597609E-2</v>
      </c>
    </row>
    <row r="570" spans="1:89" ht="15" thickTop="1" thickBot="1" x14ac:dyDescent="0.2">
      <c r="A570" s="137" t="s">
        <v>19</v>
      </c>
      <c r="B570" s="189">
        <v>489</v>
      </c>
      <c r="C570" s="190">
        <v>327</v>
      </c>
      <c r="D570" s="191">
        <v>191</v>
      </c>
      <c r="E570" s="192">
        <v>188</v>
      </c>
      <c r="F570" s="189">
        <v>849</v>
      </c>
      <c r="G570" s="193">
        <v>296</v>
      </c>
      <c r="H570" s="191">
        <v>703</v>
      </c>
      <c r="I570" s="192">
        <v>434</v>
      </c>
      <c r="J570" s="189">
        <v>52</v>
      </c>
      <c r="K570" s="193">
        <v>129</v>
      </c>
      <c r="L570" s="191">
        <v>195</v>
      </c>
      <c r="M570" s="189">
        <v>357</v>
      </c>
      <c r="N570" s="194">
        <v>714</v>
      </c>
      <c r="O570" s="195">
        <v>677</v>
      </c>
      <c r="P570" s="189">
        <v>385</v>
      </c>
      <c r="Q570" s="193">
        <v>353</v>
      </c>
      <c r="R570" s="191">
        <v>412</v>
      </c>
      <c r="S570" s="192">
        <v>371</v>
      </c>
      <c r="T570" s="189">
        <v>63</v>
      </c>
      <c r="U570" s="193">
        <v>151</v>
      </c>
      <c r="V570" s="191">
        <v>333</v>
      </c>
      <c r="W570" s="192">
        <v>399</v>
      </c>
      <c r="X570" s="189">
        <v>345</v>
      </c>
      <c r="Y570" s="193">
        <v>239</v>
      </c>
      <c r="Z570" s="191">
        <v>584</v>
      </c>
      <c r="AA570" s="189">
        <v>612</v>
      </c>
      <c r="AB570" s="172">
        <f t="shared" si="10390"/>
        <v>5315</v>
      </c>
      <c r="AC570" s="173">
        <f t="shared" si="10391"/>
        <v>4533</v>
      </c>
      <c r="AE570" s="269" t="s">
        <v>13</v>
      </c>
      <c r="AF570" s="20">
        <f t="shared" ref="AF570:BG570" si="10446">SUM(AF567:AF569)</f>
        <v>1467</v>
      </c>
      <c r="AG570" s="21">
        <f t="shared" si="10446"/>
        <v>1419</v>
      </c>
      <c r="AH570" s="20">
        <f t="shared" si="10446"/>
        <v>448</v>
      </c>
      <c r="AI570" s="21">
        <f t="shared" si="10446"/>
        <v>527</v>
      </c>
      <c r="AJ570" s="20">
        <f t="shared" si="10446"/>
        <v>2125</v>
      </c>
      <c r="AK570" s="21">
        <f t="shared" si="10446"/>
        <v>964</v>
      </c>
      <c r="AL570" s="20">
        <f t="shared" si="10446"/>
        <v>2005</v>
      </c>
      <c r="AM570" s="21">
        <f t="shared" si="10446"/>
        <v>1661</v>
      </c>
      <c r="AN570" s="20">
        <f t="shared" si="10446"/>
        <v>173</v>
      </c>
      <c r="AO570" s="21">
        <f t="shared" si="10446"/>
        <v>455</v>
      </c>
      <c r="AP570" s="20">
        <f t="shared" si="10446"/>
        <v>634</v>
      </c>
      <c r="AQ570" s="21">
        <f t="shared" si="10446"/>
        <v>1282</v>
      </c>
      <c r="AR570" s="20">
        <f t="shared" si="10446"/>
        <v>1725</v>
      </c>
      <c r="AS570" s="21">
        <f t="shared" si="10446"/>
        <v>2194</v>
      </c>
      <c r="AT570" s="20">
        <f t="shared" si="10446"/>
        <v>1017</v>
      </c>
      <c r="AU570" s="21">
        <f t="shared" si="10446"/>
        <v>850</v>
      </c>
      <c r="AV570" s="20">
        <f t="shared" si="10446"/>
        <v>1344</v>
      </c>
      <c r="AW570" s="21">
        <f t="shared" si="10446"/>
        <v>968</v>
      </c>
      <c r="AX570" s="20">
        <f t="shared" si="10446"/>
        <v>209</v>
      </c>
      <c r="AY570" s="21">
        <f t="shared" si="10446"/>
        <v>295</v>
      </c>
      <c r="AZ570" s="20">
        <f t="shared" si="10446"/>
        <v>782</v>
      </c>
      <c r="BA570" s="21">
        <f t="shared" si="10446"/>
        <v>1137</v>
      </c>
      <c r="BB570" s="20">
        <f t="shared" si="10446"/>
        <v>922</v>
      </c>
      <c r="BC570" s="21">
        <f t="shared" si="10446"/>
        <v>601</v>
      </c>
      <c r="BD570" s="20">
        <f t="shared" si="10446"/>
        <v>1593</v>
      </c>
      <c r="BE570" s="21">
        <f t="shared" si="10446"/>
        <v>1755</v>
      </c>
      <c r="BF570" s="174">
        <f t="shared" si="10446"/>
        <v>14444</v>
      </c>
      <c r="BG570" s="175">
        <f t="shared" si="10446"/>
        <v>14108</v>
      </c>
      <c r="BI570" s="137" t="s">
        <v>19</v>
      </c>
      <c r="BJ570" s="129">
        <f>B570/B591</f>
        <v>4.3485993775011118E-2</v>
      </c>
      <c r="BK570" s="130">
        <f t="shared" ref="BK570" si="10447">C570/C591</f>
        <v>2.2054360288662575E-2</v>
      </c>
      <c r="BL570" s="131">
        <f t="shared" ref="BL570" si="10448">D570/D591</f>
        <v>5.5330243337195828E-2</v>
      </c>
      <c r="BM570" s="132">
        <f t="shared" ref="BM570" si="10449">E570/E591</f>
        <v>3.3499643620812543E-2</v>
      </c>
      <c r="BN570" s="129">
        <f t="shared" ref="BN570" si="10450">F570/F591</f>
        <v>7.1918678526048288E-2</v>
      </c>
      <c r="BO570" s="130">
        <f t="shared" ref="BO570" si="10451">G570/G591</f>
        <v>2.6695526695526696E-2</v>
      </c>
      <c r="BP570" s="131">
        <f t="shared" ref="BP570" si="10452">H570/H591</f>
        <v>4.44121549055531E-2</v>
      </c>
      <c r="BQ570" s="132">
        <f t="shared" ref="BQ570" si="10453">I570/I591</f>
        <v>2.603791696664267E-2</v>
      </c>
      <c r="BR570" s="129">
        <f t="shared" ref="BR570" si="10454">J570/J591</f>
        <v>2.1320213202132021E-2</v>
      </c>
      <c r="BS570" s="130">
        <f t="shared" ref="BS570" si="10455">K570/K591</f>
        <v>5.8663028649386086E-2</v>
      </c>
      <c r="BT570" s="131">
        <f t="shared" ref="BT570" si="10456">L570/L591</f>
        <v>2.4590163934426229E-2</v>
      </c>
      <c r="BU570" s="129">
        <f t="shared" ref="BU570" si="10457">M570/M591</f>
        <v>4.8790487904879047E-2</v>
      </c>
      <c r="BV570" s="133">
        <f t="shared" ref="BV570" si="10458">N570/N591</f>
        <v>4.5503791982665222E-2</v>
      </c>
      <c r="BW570" s="134">
        <f t="shared" ref="BW570" si="10459">O570/O591</f>
        <v>4.722047848224873E-2</v>
      </c>
      <c r="BX570" s="129">
        <f t="shared" ref="BX570" si="10460">P570/P591</f>
        <v>4.6346454797159022E-2</v>
      </c>
      <c r="BY570" s="130">
        <f t="shared" ref="BY570" si="10461">Q570/Q591</f>
        <v>5.3688212927756655E-2</v>
      </c>
      <c r="BZ570" s="131">
        <f t="shared" ref="BZ570" si="10462">R570/R591</f>
        <v>4.0101226396729611E-2</v>
      </c>
      <c r="CA570" s="132">
        <f t="shared" ref="CA570" si="10463">S570/S591</f>
        <v>4.0666447440534909E-2</v>
      </c>
      <c r="CB570" s="129">
        <f t="shared" ref="CB570" si="10464">T570/T591</f>
        <v>3.7815126050420166E-2</v>
      </c>
      <c r="CC570" s="130">
        <f t="shared" ref="CC570" si="10465">U570/U591</f>
        <v>0.10965867828612927</v>
      </c>
      <c r="CD570" s="131">
        <f t="shared" ref="CD570" si="10466">V570/V591</f>
        <v>3.620745895400674E-2</v>
      </c>
      <c r="CE570" s="132">
        <f t="shared" ref="CE570" si="10467">W570/W591</f>
        <v>4.224904701397713E-2</v>
      </c>
      <c r="CF570" s="129">
        <f t="shared" ref="CF570" si="10468">X570/X591</f>
        <v>5.2591463414634144E-2</v>
      </c>
      <c r="CG570" s="130">
        <f t="shared" ref="CG570" si="10469">Y570/Y591</f>
        <v>7.0211515863689775E-2</v>
      </c>
      <c r="CH570" s="131">
        <f t="shared" ref="CH570" si="10470">Z570/Z591</f>
        <v>4.2540792540792544E-2</v>
      </c>
      <c r="CI570" s="129">
        <f t="shared" ref="CI570" si="10471">AA570/AA591</f>
        <v>3.8721923441948754E-2</v>
      </c>
      <c r="CJ570" s="135">
        <f t="shared" ref="CJ570" si="10472">AB570/AB591</f>
        <v>4.4995470822786418E-2</v>
      </c>
      <c r="CK570" s="136">
        <f t="shared" ref="CK570" si="10473">AC570/AC591</f>
        <v>3.8488316804781958E-2</v>
      </c>
    </row>
    <row r="571" spans="1:89" ht="14" thickTop="1" x14ac:dyDescent="0.15">
      <c r="A571" s="146" t="s">
        <v>20</v>
      </c>
      <c r="B571" s="196">
        <v>696</v>
      </c>
      <c r="C571" s="197">
        <v>640</v>
      </c>
      <c r="D571" s="198">
        <v>208</v>
      </c>
      <c r="E571" s="199">
        <v>255</v>
      </c>
      <c r="F571" s="196">
        <v>1001</v>
      </c>
      <c r="G571" s="200">
        <v>525</v>
      </c>
      <c r="H571" s="198">
        <v>913</v>
      </c>
      <c r="I571" s="199">
        <v>833</v>
      </c>
      <c r="J571" s="196">
        <v>72</v>
      </c>
      <c r="K571" s="200">
        <v>208</v>
      </c>
      <c r="L571" s="198">
        <v>323</v>
      </c>
      <c r="M571" s="196">
        <v>565</v>
      </c>
      <c r="N571" s="201">
        <v>856</v>
      </c>
      <c r="O571" s="202">
        <v>1058</v>
      </c>
      <c r="P571" s="196">
        <v>490</v>
      </c>
      <c r="Q571" s="200">
        <v>443</v>
      </c>
      <c r="R571" s="198">
        <v>602</v>
      </c>
      <c r="S571" s="199">
        <v>427</v>
      </c>
      <c r="T571" s="196">
        <v>108</v>
      </c>
      <c r="U571" s="200">
        <v>170</v>
      </c>
      <c r="V571" s="198">
        <v>392</v>
      </c>
      <c r="W571" s="199">
        <v>440</v>
      </c>
      <c r="X571" s="196">
        <v>474</v>
      </c>
      <c r="Y571" s="200">
        <v>299</v>
      </c>
      <c r="Z571" s="198">
        <v>740</v>
      </c>
      <c r="AA571" s="196">
        <v>866</v>
      </c>
      <c r="AB571" s="172">
        <f t="shared" si="10390"/>
        <v>6875</v>
      </c>
      <c r="AC571" s="173">
        <f t="shared" si="10391"/>
        <v>6729</v>
      </c>
      <c r="BI571" s="146" t="s">
        <v>20</v>
      </c>
      <c r="BJ571" s="129">
        <f>B571/B591</f>
        <v>6.1894175188972875E-2</v>
      </c>
      <c r="BK571" s="130">
        <f t="shared" ref="BK571" si="10474">C571/C591</f>
        <v>4.3164497201052136E-2</v>
      </c>
      <c r="BL571" s="131">
        <f t="shared" ref="BL571" si="10475">D571/D591</f>
        <v>6.0254924681344149E-2</v>
      </c>
      <c r="BM571" s="132">
        <f t="shared" ref="BM571" si="10476">E571/E591</f>
        <v>4.5438346400570206E-2</v>
      </c>
      <c r="BN571" s="129">
        <f t="shared" ref="BN571" si="10477">F571/F591</f>
        <v>8.4794578568403223E-2</v>
      </c>
      <c r="BO571" s="130">
        <f t="shared" ref="BO571" si="10478">G571/G591</f>
        <v>4.7348484848484848E-2</v>
      </c>
      <c r="BP571" s="131">
        <f t="shared" ref="BP571" si="10479">H571/H591</f>
        <v>5.7678943710910355E-2</v>
      </c>
      <c r="BQ571" s="132">
        <f t="shared" ref="BQ571" si="10480">I571/I591</f>
        <v>4.9976001919846413E-2</v>
      </c>
      <c r="BR571" s="129">
        <f t="shared" ref="BR571" si="10481">J571/J591</f>
        <v>2.9520295202952029E-2</v>
      </c>
      <c r="BS571" s="130">
        <f t="shared" ref="BS571" si="10482">K571/K591</f>
        <v>9.4588449295134158E-2</v>
      </c>
      <c r="BT571" s="131">
        <f t="shared" ref="BT571" si="10483">L571/L591</f>
        <v>4.073139974779319E-2</v>
      </c>
      <c r="BU571" s="129">
        <f t="shared" ref="BU571" si="10484">M571/M591</f>
        <v>7.7217438841055072E-2</v>
      </c>
      <c r="BV571" s="133">
        <f t="shared" ref="BV571" si="10485">N571/N591</f>
        <v>5.4553565738321333E-2</v>
      </c>
      <c r="BW571" s="134">
        <f t="shared" ref="BW571" si="10486">O571/O591</f>
        <v>7.379507567831485E-2</v>
      </c>
      <c r="BX571" s="129">
        <f t="shared" ref="BX571" si="10487">P571/P591</f>
        <v>5.8986397014566032E-2</v>
      </c>
      <c r="BY571" s="130">
        <f t="shared" ref="BY571" si="10488">Q571/Q591</f>
        <v>6.7376425855513303E-2</v>
      </c>
      <c r="BZ571" s="131">
        <f t="shared" ref="BZ571" si="10489">R571/R591</f>
        <v>5.8594510414638895E-2</v>
      </c>
      <c r="CA571" s="132">
        <f t="shared" ref="CA571" si="10490">S571/S591</f>
        <v>4.6804779129672257E-2</v>
      </c>
      <c r="CB571" s="129">
        <f t="shared" ref="CB571" si="10491">T571/T591</f>
        <v>6.4825930372148857E-2</v>
      </c>
      <c r="CC571" s="130">
        <f t="shared" ref="CC571" si="10492">U571/U591</f>
        <v>0.12345679012345678</v>
      </c>
      <c r="CD571" s="131">
        <f t="shared" ref="CD571" si="10493">V571/V591</f>
        <v>4.2622594324236165E-2</v>
      </c>
      <c r="CE571" s="132">
        <f t="shared" ref="CE571" si="10494">W571/W591</f>
        <v>4.6590427784836935E-2</v>
      </c>
      <c r="CF571" s="129">
        <f t="shared" ref="CF571" si="10495">X571/X591</f>
        <v>7.2256097560975605E-2</v>
      </c>
      <c r="CG571" s="130">
        <f t="shared" ref="CG571" si="10496">Y571/Y591</f>
        <v>8.7837837837837843E-2</v>
      </c>
      <c r="CH571" s="131">
        <f t="shared" ref="CH571" si="10497">Z571/Z591</f>
        <v>5.3904428904428904E-2</v>
      </c>
      <c r="CI571" s="129">
        <f t="shared" ref="CI571" si="10498">AA571/AA591</f>
        <v>5.4792787092692183E-2</v>
      </c>
      <c r="CJ571" s="135">
        <f t="shared" ref="CJ571" si="10499">AB571/AB591</f>
        <v>5.8202043632484782E-2</v>
      </c>
      <c r="CK571" s="136">
        <f t="shared" ref="CK571" si="10500">AC571/AC591</f>
        <v>5.7133881266132322E-2</v>
      </c>
    </row>
    <row r="572" spans="1:89" ht="14" thickBot="1" x14ac:dyDescent="0.2">
      <c r="A572" s="137" t="s">
        <v>21</v>
      </c>
      <c r="B572" s="189">
        <v>771</v>
      </c>
      <c r="C572" s="190">
        <v>779</v>
      </c>
      <c r="D572" s="191">
        <v>240</v>
      </c>
      <c r="E572" s="192">
        <v>272</v>
      </c>
      <c r="F572" s="189">
        <v>1124</v>
      </c>
      <c r="G572" s="193">
        <v>439</v>
      </c>
      <c r="H572" s="191">
        <v>1092</v>
      </c>
      <c r="I572" s="192">
        <v>828</v>
      </c>
      <c r="J572" s="189">
        <v>101</v>
      </c>
      <c r="K572" s="193">
        <v>247</v>
      </c>
      <c r="L572" s="191">
        <v>311</v>
      </c>
      <c r="M572" s="189">
        <v>717</v>
      </c>
      <c r="N572" s="194">
        <v>869</v>
      </c>
      <c r="O572" s="195">
        <v>1136</v>
      </c>
      <c r="P572" s="189">
        <v>527</v>
      </c>
      <c r="Q572" s="193">
        <v>407</v>
      </c>
      <c r="R572" s="191">
        <v>742</v>
      </c>
      <c r="S572" s="192">
        <v>541</v>
      </c>
      <c r="T572" s="189">
        <v>101</v>
      </c>
      <c r="U572" s="193">
        <v>125</v>
      </c>
      <c r="V572" s="191">
        <v>390</v>
      </c>
      <c r="W572" s="192">
        <v>697</v>
      </c>
      <c r="X572" s="189">
        <v>448</v>
      </c>
      <c r="Y572" s="193">
        <v>302</v>
      </c>
      <c r="Z572" s="191">
        <v>853</v>
      </c>
      <c r="AA572" s="189">
        <v>889</v>
      </c>
      <c r="AB572" s="172">
        <f t="shared" si="10390"/>
        <v>7569</v>
      </c>
      <c r="AC572" s="173">
        <f t="shared" si="10391"/>
        <v>7379</v>
      </c>
      <c r="AE572" s="272" t="s">
        <v>85</v>
      </c>
      <c r="BI572" s="137" t="s">
        <v>21</v>
      </c>
      <c r="BJ572" s="129">
        <f>B572/B591</f>
        <v>6.8563806136060473E-2</v>
      </c>
      <c r="BK572" s="130">
        <f t="shared" ref="BK572" si="10501">C572/C591</f>
        <v>5.2539286436905648E-2</v>
      </c>
      <c r="BL572" s="131">
        <f t="shared" ref="BL572" si="10502">D572/D591</f>
        <v>6.9524913093858637E-2</v>
      </c>
      <c r="BM572" s="132">
        <f t="shared" ref="BM572" si="10503">E572/E591</f>
        <v>4.8467569493941556E-2</v>
      </c>
      <c r="BN572" s="129">
        <f t="shared" ref="BN572" si="10504">F572/F591</f>
        <v>9.5213892418466756E-2</v>
      </c>
      <c r="BO572" s="130">
        <f t="shared" ref="BO572" si="10505">G572/G591</f>
        <v>3.9592352092352096E-2</v>
      </c>
      <c r="BP572" s="131">
        <f t="shared" ref="BP572" si="10506">H572/H591</f>
        <v>6.8987301787857724E-2</v>
      </c>
      <c r="BQ572" s="132">
        <f t="shared" ref="BQ572" si="10507">I572/I591</f>
        <v>4.9676025917926567E-2</v>
      </c>
      <c r="BR572" s="129">
        <f t="shared" ref="BR572" si="10508">J572/J591</f>
        <v>4.1410414104141043E-2</v>
      </c>
      <c r="BS572" s="130">
        <f t="shared" ref="BS572" si="10509">K572/K591</f>
        <v>0.1123237835379718</v>
      </c>
      <c r="BT572" s="131">
        <f t="shared" ref="BT572" si="10510">L572/L591</f>
        <v>3.9218158890290039E-2</v>
      </c>
      <c r="BU572" s="129">
        <f t="shared" ref="BU572" si="10511">M572/M591</f>
        <v>9.7990979909799103E-2</v>
      </c>
      <c r="BV572" s="133">
        <f t="shared" ref="BV572" si="10512">N572/N591</f>
        <v>5.5382066152571539E-2</v>
      </c>
      <c r="BW572" s="134">
        <f t="shared" ref="BW572" si="10513">O572/O591</f>
        <v>7.9235544395619723E-2</v>
      </c>
      <c r="BX572" s="129">
        <f t="shared" ref="BX572" si="10514">P572/P591</f>
        <v>6.3440471891176117E-2</v>
      </c>
      <c r="BY572" s="130">
        <f t="shared" ref="BY572" si="10515">Q572/Q591</f>
        <v>6.1901140684410647E-2</v>
      </c>
      <c r="BZ572" s="131">
        <f t="shared" ref="BZ572" si="10516">R572/R591</f>
        <v>7.2221140743624679E-2</v>
      </c>
      <c r="CA572" s="132">
        <f t="shared" ref="CA572" si="10517">S572/S591</f>
        <v>5.9300668639701855E-2</v>
      </c>
      <c r="CB572" s="129">
        <f t="shared" ref="CB572" si="10518">T572/T591</f>
        <v>6.0624249699879951E-2</v>
      </c>
      <c r="CC572" s="130">
        <f t="shared" ref="CC572" si="10519">U572/U591</f>
        <v>9.0777051561365285E-2</v>
      </c>
      <c r="CD572" s="131">
        <f t="shared" ref="CD572" si="10520">V572/V591</f>
        <v>4.2405132108296183E-2</v>
      </c>
      <c r="CE572" s="132">
        <f t="shared" ref="CE572" si="10521">W572/W591</f>
        <v>7.3803473104616685E-2</v>
      </c>
      <c r="CF572" s="129">
        <f t="shared" ref="CF572" si="10522">X572/X591</f>
        <v>6.8292682926829273E-2</v>
      </c>
      <c r="CG572" s="130">
        <f t="shared" ref="CG572" si="10523">Y572/Y591</f>
        <v>8.8719153936545239E-2</v>
      </c>
      <c r="CH572" s="131">
        <f t="shared" ref="CH572" si="10524">Z572/Z591</f>
        <v>6.2135780885780888E-2</v>
      </c>
      <c r="CI572" s="129">
        <f t="shared" ref="CI572" si="10525">AA572/AA591</f>
        <v>5.6248022777602026E-2</v>
      </c>
      <c r="CJ572" s="135">
        <f t="shared" ref="CJ572" si="10526">AB572/AB591</f>
        <v>6.4077275382440332E-2</v>
      </c>
      <c r="CK572" s="136">
        <f t="shared" ref="CK572" si="10527">AC572/AC591</f>
        <v>6.2652832495584843E-2</v>
      </c>
    </row>
    <row r="573" spans="1:89" ht="15" thickTop="1" thickBot="1" x14ac:dyDescent="0.2">
      <c r="A573" s="146" t="s">
        <v>22</v>
      </c>
      <c r="B573" s="196">
        <v>802</v>
      </c>
      <c r="C573" s="197">
        <v>894</v>
      </c>
      <c r="D573" s="198">
        <v>274</v>
      </c>
      <c r="E573" s="199">
        <v>247</v>
      </c>
      <c r="F573" s="196">
        <v>1188</v>
      </c>
      <c r="G573" s="200">
        <v>372</v>
      </c>
      <c r="H573" s="198">
        <v>1113</v>
      </c>
      <c r="I573" s="199">
        <v>849</v>
      </c>
      <c r="J573" s="196">
        <v>135</v>
      </c>
      <c r="K573" s="200">
        <v>311</v>
      </c>
      <c r="L573" s="198">
        <v>243</v>
      </c>
      <c r="M573" s="196">
        <v>828</v>
      </c>
      <c r="N573" s="201">
        <v>905</v>
      </c>
      <c r="O573" s="202">
        <v>1168</v>
      </c>
      <c r="P573" s="196">
        <v>576</v>
      </c>
      <c r="Q573" s="200">
        <v>445</v>
      </c>
      <c r="R573" s="198">
        <v>844</v>
      </c>
      <c r="S573" s="199">
        <v>545</v>
      </c>
      <c r="T573" s="196">
        <v>90</v>
      </c>
      <c r="U573" s="200">
        <v>116</v>
      </c>
      <c r="V573" s="198">
        <v>341</v>
      </c>
      <c r="W573" s="199">
        <v>852</v>
      </c>
      <c r="X573" s="196">
        <v>441</v>
      </c>
      <c r="Y573" s="200">
        <v>287</v>
      </c>
      <c r="Z573" s="198">
        <v>960</v>
      </c>
      <c r="AA573" s="196">
        <v>923</v>
      </c>
      <c r="AB573" s="172">
        <f t="shared" si="10390"/>
        <v>7912</v>
      </c>
      <c r="AC573" s="173">
        <f t="shared" si="10391"/>
        <v>7837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7.1320586927523341E-2</v>
      </c>
      <c r="BK573" s="130">
        <f t="shared" ref="BK573" si="10528">C573/C591</f>
        <v>6.0295407027719704E-2</v>
      </c>
      <c r="BL573" s="131">
        <f t="shared" ref="BL573" si="10529">D573/D591</f>
        <v>7.9374275782155279E-2</v>
      </c>
      <c r="BM573" s="132">
        <f t="shared" ref="BM573" si="10530">E573/E591</f>
        <v>4.4012829650748396E-2</v>
      </c>
      <c r="BN573" s="129">
        <f t="shared" ref="BN573" si="10531">F573/F591</f>
        <v>0.10063532401524777</v>
      </c>
      <c r="BO573" s="130">
        <f t="shared" ref="BO573" si="10532">G573/G591</f>
        <v>3.3549783549783552E-2</v>
      </c>
      <c r="BP573" s="131">
        <f t="shared" ref="BP573" si="10533">H573/H591</f>
        <v>7.031398066839345E-2</v>
      </c>
      <c r="BQ573" s="132">
        <f t="shared" ref="BQ573" si="10534">I573/I591</f>
        <v>5.093592512598992E-2</v>
      </c>
      <c r="BR573" s="129">
        <f t="shared" ref="BR573" si="10535">J573/J591</f>
        <v>5.5350553505535055E-2</v>
      </c>
      <c r="BS573" s="130">
        <f t="shared" ref="BS573" si="10536">K573/K591</f>
        <v>0.14142792178262847</v>
      </c>
      <c r="BT573" s="131">
        <f t="shared" ref="BT573" si="10537">L573/L591</f>
        <v>3.0643127364438839E-2</v>
      </c>
      <c r="BU573" s="129">
        <f t="shared" ref="BU573" si="10538">M573/M591</f>
        <v>0.11316113161131611</v>
      </c>
      <c r="BV573" s="133">
        <f t="shared" ref="BV573" si="10539">N573/N591</f>
        <v>5.7676374992033652E-2</v>
      </c>
      <c r="BW573" s="134">
        <f t="shared" ref="BW573" si="10540">O573/O591</f>
        <v>8.1467531561693521E-2</v>
      </c>
      <c r="BX573" s="129">
        <f t="shared" ref="BX573" si="10541">P573/P591</f>
        <v>6.9339111592632716E-2</v>
      </c>
      <c r="BY573" s="130">
        <f t="shared" ref="BY573" si="10542">Q573/Q591</f>
        <v>6.7680608365019018E-2</v>
      </c>
      <c r="BZ573" s="131">
        <f t="shared" ref="BZ573" si="10543">R573/R591</f>
        <v>8.2149114269028614E-2</v>
      </c>
      <c r="CA573" s="132">
        <f t="shared" ref="CA573" si="10544">S573/S591</f>
        <v>5.9739120903211665E-2</v>
      </c>
      <c r="CB573" s="129">
        <f t="shared" ref="CB573" si="10545">T573/T591</f>
        <v>5.4021608643457383E-2</v>
      </c>
      <c r="CC573" s="130">
        <f t="shared" ref="CC573" si="10546">U573/U591</f>
        <v>8.424110384894698E-2</v>
      </c>
      <c r="CD573" s="131">
        <f t="shared" ref="CD573" si="10547">V573/V591</f>
        <v>3.7077307817766664E-2</v>
      </c>
      <c r="CE573" s="132">
        <f t="shared" ref="CE573" si="10548">W573/W591</f>
        <v>9.0216010165184241E-2</v>
      </c>
      <c r="CF573" s="129">
        <f t="shared" ref="CF573" si="10549">X573/X591</f>
        <v>6.7225609756097565E-2</v>
      </c>
      <c r="CG573" s="130">
        <f t="shared" ref="CG573" si="10550">Y573/Y591</f>
        <v>8.4312573443008229E-2</v>
      </c>
      <c r="CH573" s="131">
        <f t="shared" ref="CH573" si="10551">Z573/Z591</f>
        <v>6.9930069930069935E-2</v>
      </c>
      <c r="CI573" s="129">
        <f t="shared" ref="CI573" si="10552">AA573/AA591</f>
        <v>5.8399240746599176E-2</v>
      </c>
      <c r="CJ573" s="135">
        <f t="shared" ref="CJ573" si="10553">AB573/AB591</f>
        <v>6.6981028250213764E-2</v>
      </c>
      <c r="CK573" s="136">
        <f t="shared" ref="CK573" si="10554">AC573/AC591</f>
        <v>6.6541570438799075E-2</v>
      </c>
    </row>
    <row r="574" spans="1:89" ht="15" thickTop="1" thickBot="1" x14ac:dyDescent="0.2">
      <c r="A574" s="137" t="s">
        <v>23</v>
      </c>
      <c r="B574" s="189">
        <v>702</v>
      </c>
      <c r="C574" s="190">
        <v>905</v>
      </c>
      <c r="D574" s="191">
        <v>234</v>
      </c>
      <c r="E574" s="192">
        <v>272</v>
      </c>
      <c r="F574" s="189">
        <v>917</v>
      </c>
      <c r="G574" s="193">
        <v>372</v>
      </c>
      <c r="H574" s="191">
        <v>1034</v>
      </c>
      <c r="I574" s="192">
        <v>837</v>
      </c>
      <c r="J574" s="189">
        <v>144</v>
      </c>
      <c r="K574" s="193">
        <v>217</v>
      </c>
      <c r="L574" s="191">
        <v>218</v>
      </c>
      <c r="M574" s="189">
        <v>606</v>
      </c>
      <c r="N574" s="194">
        <v>722</v>
      </c>
      <c r="O574" s="195">
        <v>1096</v>
      </c>
      <c r="P574" s="189">
        <v>514</v>
      </c>
      <c r="Q574" s="193">
        <v>287</v>
      </c>
      <c r="R574" s="191">
        <v>773</v>
      </c>
      <c r="S574" s="192">
        <v>438</v>
      </c>
      <c r="T574" s="189">
        <v>79</v>
      </c>
      <c r="U574" s="193">
        <v>73</v>
      </c>
      <c r="V574" s="191">
        <v>329</v>
      </c>
      <c r="W574" s="192">
        <v>750</v>
      </c>
      <c r="X574" s="189">
        <v>409</v>
      </c>
      <c r="Y574" s="193">
        <v>154</v>
      </c>
      <c r="Z574" s="191">
        <v>829</v>
      </c>
      <c r="AA574" s="189">
        <v>999</v>
      </c>
      <c r="AB574" s="172">
        <f t="shared" si="10390"/>
        <v>6904</v>
      </c>
      <c r="AC574" s="173">
        <f t="shared" si="10391"/>
        <v>7006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6.2427745664739881E-2</v>
      </c>
      <c r="BK574" s="130">
        <f t="shared" ref="BK574" si="10555">C574/C591</f>
        <v>6.1037296823362786E-2</v>
      </c>
      <c r="BL574" s="131">
        <f t="shared" ref="BL574" si="10556">D574/D591</f>
        <v>6.7786790266512173E-2</v>
      </c>
      <c r="BM574" s="132">
        <f t="shared" ref="BM574" si="10557">E574/E591</f>
        <v>4.8467569493941556E-2</v>
      </c>
      <c r="BN574" s="129">
        <f t="shared" ref="BN574" si="10558">F574/F591</f>
        <v>7.7678949597628125E-2</v>
      </c>
      <c r="BO574" s="130">
        <f t="shared" ref="BO574" si="10559">G574/G591</f>
        <v>3.3549783549783552E-2</v>
      </c>
      <c r="BP574" s="131">
        <f t="shared" ref="BP574" si="10560">H574/H591</f>
        <v>6.5323141070187635E-2</v>
      </c>
      <c r="BQ574" s="132">
        <f t="shared" ref="BQ574" si="10561">I574/I591</f>
        <v>5.0215982721382287E-2</v>
      </c>
      <c r="BR574" s="129">
        <f t="shared" ref="BR574" si="10562">J574/J591</f>
        <v>5.9040590405904057E-2</v>
      </c>
      <c r="BS574" s="130">
        <f t="shared" ref="BS574" si="10563">K574/K591</f>
        <v>9.8681218735789E-2</v>
      </c>
      <c r="BT574" s="131">
        <f t="shared" ref="BT574" si="10564">L574/L591</f>
        <v>2.7490542244640606E-2</v>
      </c>
      <c r="BU574" s="129">
        <f t="shared" ref="BU574" si="10565">M574/M591</f>
        <v>8.2820828208282085E-2</v>
      </c>
      <c r="BV574" s="133">
        <f t="shared" ref="BV574" si="10566">N574/N591</f>
        <v>4.6013638391434582E-2</v>
      </c>
      <c r="BW574" s="134">
        <f t="shared" ref="BW574" si="10567">O574/O591</f>
        <v>7.6445560438027485E-2</v>
      </c>
      <c r="BX574" s="129">
        <f t="shared" ref="BX574" si="10568">P574/P591</f>
        <v>6.1875526664259058E-2</v>
      </c>
      <c r="BY574" s="130">
        <f t="shared" ref="BY574" si="10569">Q574/Q591</f>
        <v>4.3650190114068441E-2</v>
      </c>
      <c r="BZ574" s="131">
        <f t="shared" ref="BZ574" si="10570">R574/R591</f>
        <v>7.5238466030757248E-2</v>
      </c>
      <c r="CA574" s="132">
        <f t="shared" ref="CA574" si="10571">S574/S591</f>
        <v>4.8010522854324236E-2</v>
      </c>
      <c r="CB574" s="129">
        <f t="shared" ref="CB574" si="10572">T574/T591</f>
        <v>4.7418967587034816E-2</v>
      </c>
      <c r="CC574" s="130">
        <f t="shared" ref="CC574" si="10573">U574/U591</f>
        <v>5.3013798111837325E-2</v>
      </c>
      <c r="CD574" s="131">
        <f t="shared" ref="CD574" si="10574">V574/V591</f>
        <v>3.5772534522126781E-2</v>
      </c>
      <c r="CE574" s="132">
        <f t="shared" ref="CE574" si="10575">W574/W591</f>
        <v>7.9415501905972047E-2</v>
      </c>
      <c r="CF574" s="129">
        <f t="shared" ref="CF574" si="10576">X574/X591</f>
        <v>6.2347560975609756E-2</v>
      </c>
      <c r="CG574" s="130">
        <f t="shared" ref="CG574" si="10577">Y574/Y591</f>
        <v>4.5240893066980023E-2</v>
      </c>
      <c r="CH574" s="131">
        <f t="shared" ref="CH574" si="10578">Z574/Z591</f>
        <v>6.0387529137529136E-2</v>
      </c>
      <c r="CI574" s="129">
        <f t="shared" ref="CI574" si="10579">AA574/AA591</f>
        <v>6.3207845618475172E-2</v>
      </c>
      <c r="CJ574" s="135">
        <f t="shared" ref="CJ574" si="10580">AB574/AB591</f>
        <v>5.8447550434716354E-2</v>
      </c>
      <c r="CK574" s="136">
        <f t="shared" ref="CK574" si="10581">AC574/AC591</f>
        <v>5.9485803559299007E-2</v>
      </c>
    </row>
    <row r="575" spans="1:89" ht="14" thickTop="1" x14ac:dyDescent="0.15">
      <c r="A575" s="146" t="s">
        <v>24</v>
      </c>
      <c r="B575" s="203">
        <v>681</v>
      </c>
      <c r="C575" s="197">
        <v>1001</v>
      </c>
      <c r="D575" s="198">
        <v>178</v>
      </c>
      <c r="E575" s="199">
        <v>273</v>
      </c>
      <c r="F575" s="196">
        <v>899</v>
      </c>
      <c r="G575" s="200">
        <v>342</v>
      </c>
      <c r="H575" s="198">
        <v>1063</v>
      </c>
      <c r="I575" s="199">
        <v>861</v>
      </c>
      <c r="J575" s="196">
        <v>110</v>
      </c>
      <c r="K575" s="200">
        <v>155</v>
      </c>
      <c r="L575" s="198">
        <v>260</v>
      </c>
      <c r="M575" s="196">
        <v>596</v>
      </c>
      <c r="N575" s="201">
        <v>739</v>
      </c>
      <c r="O575" s="204">
        <v>916</v>
      </c>
      <c r="P575" s="196">
        <v>521</v>
      </c>
      <c r="Q575" s="200">
        <v>297</v>
      </c>
      <c r="R575" s="198">
        <v>696</v>
      </c>
      <c r="S575" s="199">
        <v>431</v>
      </c>
      <c r="T575" s="196">
        <v>85</v>
      </c>
      <c r="U575" s="200">
        <v>68</v>
      </c>
      <c r="V575" s="198">
        <v>351</v>
      </c>
      <c r="W575" s="205">
        <v>737</v>
      </c>
      <c r="X575" s="196">
        <v>329</v>
      </c>
      <c r="Y575" s="200">
        <v>172</v>
      </c>
      <c r="Z575" s="198">
        <v>917</v>
      </c>
      <c r="AA575" s="196">
        <v>988</v>
      </c>
      <c r="AB575" s="172">
        <f t="shared" si="10390"/>
        <v>6829</v>
      </c>
      <c r="AC575" s="173">
        <f t="shared" si="10391"/>
        <v>6837</v>
      </c>
      <c r="AE575" s="275" t="str">
        <f>$AE$17</f>
        <v>17:00 - 17:59</v>
      </c>
      <c r="AF575" s="126">
        <f t="shared" ref="AF575:AU577" si="10582">SUMIF($A$9:$A$32,$AE575,B$567:B$590)</f>
        <v>847</v>
      </c>
      <c r="AG575" s="186">
        <f t="shared" si="10582"/>
        <v>1312</v>
      </c>
      <c r="AH575" s="127">
        <f t="shared" si="10582"/>
        <v>261</v>
      </c>
      <c r="AI575" s="180">
        <f t="shared" si="10582"/>
        <v>564</v>
      </c>
      <c r="AJ575" s="126">
        <f t="shared" si="10582"/>
        <v>660</v>
      </c>
      <c r="AK575" s="128">
        <f t="shared" si="10582"/>
        <v>1241</v>
      </c>
      <c r="AL575" s="127">
        <f t="shared" si="10582"/>
        <v>1130</v>
      </c>
      <c r="AM575" s="180">
        <f t="shared" si="10582"/>
        <v>1444</v>
      </c>
      <c r="AN575" s="126">
        <f t="shared" si="10582"/>
        <v>222</v>
      </c>
      <c r="AO575" s="128">
        <f t="shared" si="10582"/>
        <v>103</v>
      </c>
      <c r="AP575" s="127">
        <f t="shared" si="10582"/>
        <v>746</v>
      </c>
      <c r="AQ575" s="126">
        <f t="shared" si="10582"/>
        <v>342</v>
      </c>
      <c r="AR575" s="179">
        <f t="shared" si="10582"/>
        <v>1502</v>
      </c>
      <c r="AS575" s="181">
        <f t="shared" si="10582"/>
        <v>904</v>
      </c>
      <c r="AT575" s="126">
        <f t="shared" si="10582"/>
        <v>746</v>
      </c>
      <c r="AU575" s="128">
        <f t="shared" si="10582"/>
        <v>491</v>
      </c>
      <c r="AV575" s="127">
        <f t="shared" ref="AP575:BE577" si="10583">SUMIF($A$9:$A$32,$AE575,R$567:R$590)</f>
        <v>738</v>
      </c>
      <c r="AW575" s="180">
        <f t="shared" si="10583"/>
        <v>865</v>
      </c>
      <c r="AX575" s="126">
        <f t="shared" si="10583"/>
        <v>214</v>
      </c>
      <c r="AY575" s="128">
        <f t="shared" si="10583"/>
        <v>84</v>
      </c>
      <c r="AZ575" s="127">
        <f t="shared" si="10583"/>
        <v>828</v>
      </c>
      <c r="BA575" s="180">
        <f t="shared" si="10583"/>
        <v>664</v>
      </c>
      <c r="BB575" s="126">
        <f t="shared" si="10583"/>
        <v>523</v>
      </c>
      <c r="BC575" s="128">
        <f t="shared" si="10583"/>
        <v>235</v>
      </c>
      <c r="BD575" s="184">
        <f t="shared" si="10583"/>
        <v>1245</v>
      </c>
      <c r="BE575" s="185">
        <f t="shared" si="10583"/>
        <v>1294</v>
      </c>
      <c r="BF575" s="170">
        <f>AF575+AH575+AJ575+AL575+AN575+AP575+AR575+AT575+AV575+AX575+AZ575+BB575+BD575</f>
        <v>9662</v>
      </c>
      <c r="BG575" s="171">
        <f>AG575+AI575+AK575+AM575+AO575+AQ575+AS575+AU575+AW575+AY575+BA575+BC575+BE575</f>
        <v>9543</v>
      </c>
      <c r="BI575" s="146" t="s">
        <v>24</v>
      </c>
      <c r="BJ575" s="129">
        <f>B575/B591</f>
        <v>6.0560248999555359E-2</v>
      </c>
      <c r="BK575" s="130">
        <f t="shared" ref="BK575" si="10584">C575/C591</f>
        <v>6.751197140352061E-2</v>
      </c>
      <c r="BL575" s="131">
        <f t="shared" ref="BL575" si="10585">D575/D591</f>
        <v>5.1564310544611816E-2</v>
      </c>
      <c r="BM575" s="132">
        <f t="shared" ref="BM575" si="10586">E575/E591</f>
        <v>4.8645759087669278E-2</v>
      </c>
      <c r="BN575" s="129">
        <f t="shared" ref="BN575" si="10587">F575/F591</f>
        <v>7.6154171961033454E-2</v>
      </c>
      <c r="BO575" s="130">
        <f t="shared" ref="BO575" si="10588">G575/G591</f>
        <v>3.0844155844155844E-2</v>
      </c>
      <c r="BP575" s="131">
        <f t="shared" ref="BP575" si="10589">H575/H591</f>
        <v>6.715522142902268E-2</v>
      </c>
      <c r="BQ575" s="132">
        <f t="shared" ref="BQ575" si="10590">I575/I591</f>
        <v>5.1655867530597553E-2</v>
      </c>
      <c r="BR575" s="129">
        <f t="shared" ref="BR575" si="10591">J575/J591</f>
        <v>4.5100451004510045E-2</v>
      </c>
      <c r="BS575" s="130">
        <f t="shared" ref="BS575" si="10592">K575/K591</f>
        <v>7.0486584811277855E-2</v>
      </c>
      <c r="BT575" s="131">
        <f t="shared" ref="BT575" si="10593">L575/L591</f>
        <v>3.2786885245901641E-2</v>
      </c>
      <c r="BU575" s="129">
        <f t="shared" ref="BU575" si="10594">M575/M591</f>
        <v>8.1454147874812075E-2</v>
      </c>
      <c r="BV575" s="133">
        <f t="shared" ref="BV575" si="10595">N575/N591</f>
        <v>4.7097062010069468E-2</v>
      </c>
      <c r="BW575" s="134">
        <f t="shared" ref="BW575" si="10596">O575/O591</f>
        <v>6.3890632628862382E-2</v>
      </c>
      <c r="BX575" s="129">
        <f t="shared" ref="BX575" si="10597">P575/P591</f>
        <v>6.2718189478752864E-2</v>
      </c>
      <c r="BY575" s="130">
        <f t="shared" ref="BY575" si="10598">Q575/Q591</f>
        <v>4.5171102661596955E-2</v>
      </c>
      <c r="BZ575" s="131">
        <f t="shared" ref="BZ575" si="10599">R575/R591</f>
        <v>6.7743819349815063E-2</v>
      </c>
      <c r="CA575" s="132">
        <f t="shared" ref="CA575" si="10600">S575/S591</f>
        <v>4.7243231393182067E-2</v>
      </c>
      <c r="CB575" s="129">
        <f t="shared" ref="CB575" si="10601">T575/T591</f>
        <v>5.1020408163265307E-2</v>
      </c>
      <c r="CC575" s="130">
        <f t="shared" ref="CC575" si="10602">U575/U591</f>
        <v>4.9382716049382713E-2</v>
      </c>
      <c r="CD575" s="131">
        <f t="shared" ref="CD575" si="10603">V575/V591</f>
        <v>3.8164618897466564E-2</v>
      </c>
      <c r="CE575" s="132">
        <f t="shared" ref="CE575" si="10604">W575/W591</f>
        <v>7.8038966539601864E-2</v>
      </c>
      <c r="CF575" s="129">
        <f t="shared" ref="CF575" si="10605">X575/X591</f>
        <v>5.0152439024390247E-2</v>
      </c>
      <c r="CG575" s="130">
        <f t="shared" ref="CG575" si="10606">Y575/Y591</f>
        <v>5.0528789659224443E-2</v>
      </c>
      <c r="CH575" s="131">
        <f t="shared" ref="CH575" si="10607">Z575/Z591</f>
        <v>6.6797785547785551E-2</v>
      </c>
      <c r="CI575" s="129">
        <f t="shared" ref="CI575" si="10608">AA575/AA591</f>
        <v>6.2511863334387852E-2</v>
      </c>
      <c r="CJ575" s="135">
        <f t="shared" ref="CJ575" si="10609">AB575/AB591</f>
        <v>5.7812619049634702E-2</v>
      </c>
      <c r="CK575" s="136">
        <f t="shared" ref="CK575" si="10610">AC575/AC591</f>
        <v>5.805087623964135E-2</v>
      </c>
    </row>
    <row r="576" spans="1:89" x14ac:dyDescent="0.15">
      <c r="A576" s="137" t="s">
        <v>25</v>
      </c>
      <c r="B576" s="206">
        <v>652</v>
      </c>
      <c r="C576" s="190">
        <v>1016</v>
      </c>
      <c r="D576" s="191">
        <v>228</v>
      </c>
      <c r="E576" s="192">
        <v>320</v>
      </c>
      <c r="F576" s="189">
        <v>850</v>
      </c>
      <c r="G576" s="193">
        <v>391</v>
      </c>
      <c r="H576" s="191">
        <v>1022</v>
      </c>
      <c r="I576" s="192">
        <v>935</v>
      </c>
      <c r="J576" s="189">
        <v>95</v>
      </c>
      <c r="K576" s="190">
        <v>117</v>
      </c>
      <c r="L576" s="191">
        <v>295</v>
      </c>
      <c r="M576" s="189">
        <v>647</v>
      </c>
      <c r="N576" s="194">
        <v>779</v>
      </c>
      <c r="O576" s="207">
        <v>927</v>
      </c>
      <c r="P576" s="189">
        <v>513</v>
      </c>
      <c r="Q576" s="190">
        <v>293</v>
      </c>
      <c r="R576" s="191">
        <v>704</v>
      </c>
      <c r="S576" s="192">
        <v>417</v>
      </c>
      <c r="T576" s="198">
        <v>86</v>
      </c>
      <c r="U576" s="189">
        <v>54</v>
      </c>
      <c r="V576" s="191">
        <v>461</v>
      </c>
      <c r="W576" s="208">
        <v>706</v>
      </c>
      <c r="X576" s="189">
        <v>415</v>
      </c>
      <c r="Y576" s="193">
        <v>143</v>
      </c>
      <c r="Z576" s="191">
        <v>759</v>
      </c>
      <c r="AA576" s="189">
        <v>1072</v>
      </c>
      <c r="AB576" s="172">
        <f t="shared" si="10390"/>
        <v>6859</v>
      </c>
      <c r="AC576" s="173">
        <f t="shared" si="10391"/>
        <v>7038</v>
      </c>
      <c r="AE576" s="277" t="str">
        <f>$AE$18</f>
        <v>18:00 - 18:59</v>
      </c>
      <c r="AF576" s="126">
        <f t="shared" si="10582"/>
        <v>825</v>
      </c>
      <c r="AG576" s="190">
        <f t="shared" si="10582"/>
        <v>1179</v>
      </c>
      <c r="AH576" s="191">
        <f t="shared" si="10582"/>
        <v>200</v>
      </c>
      <c r="AI576" s="192">
        <f t="shared" si="10582"/>
        <v>477</v>
      </c>
      <c r="AJ576" s="278">
        <f t="shared" si="10582"/>
        <v>483</v>
      </c>
      <c r="AK576" s="193">
        <f t="shared" si="10582"/>
        <v>1172</v>
      </c>
      <c r="AL576" s="191">
        <f t="shared" si="10582"/>
        <v>1012</v>
      </c>
      <c r="AM576" s="192">
        <f t="shared" si="10582"/>
        <v>1452</v>
      </c>
      <c r="AN576" s="278">
        <f t="shared" si="10582"/>
        <v>220</v>
      </c>
      <c r="AO576" s="193">
        <f t="shared" si="10582"/>
        <v>109</v>
      </c>
      <c r="AP576" s="191">
        <f t="shared" si="10583"/>
        <v>767</v>
      </c>
      <c r="AQ576" s="278">
        <f t="shared" si="10583"/>
        <v>296</v>
      </c>
      <c r="AR576" s="194">
        <f t="shared" si="10583"/>
        <v>1269</v>
      </c>
      <c r="AS576" s="195">
        <f t="shared" si="10583"/>
        <v>862</v>
      </c>
      <c r="AT576" s="278">
        <f t="shared" si="10583"/>
        <v>560</v>
      </c>
      <c r="AU576" s="193">
        <f t="shared" si="10583"/>
        <v>500</v>
      </c>
      <c r="AV576" s="191">
        <f t="shared" si="10583"/>
        <v>663</v>
      </c>
      <c r="AW576" s="192">
        <f t="shared" si="10583"/>
        <v>818</v>
      </c>
      <c r="AX576" s="278">
        <f t="shared" si="10583"/>
        <v>117</v>
      </c>
      <c r="AY576" s="193">
        <f t="shared" si="10583"/>
        <v>65</v>
      </c>
      <c r="AZ576" s="191">
        <f t="shared" si="10583"/>
        <v>818</v>
      </c>
      <c r="BA576" s="192">
        <f t="shared" si="10583"/>
        <v>613</v>
      </c>
      <c r="BB576" s="278">
        <f t="shared" si="10583"/>
        <v>483</v>
      </c>
      <c r="BC576" s="193">
        <f t="shared" si="10583"/>
        <v>259</v>
      </c>
      <c r="BD576" s="191">
        <f t="shared" si="10583"/>
        <v>930</v>
      </c>
      <c r="BE576" s="278">
        <f t="shared" si="10583"/>
        <v>1274</v>
      </c>
      <c r="BF576" s="172">
        <f>SUM(AF576,AH576,AJ576,AL576,AN576,AP576,AR576,AT576,AV576,AX576,AZ576,BB576,BD576)</f>
        <v>8347</v>
      </c>
      <c r="BG576" s="173">
        <f>SUM(AG576,AI576,AK576,AM576,AO576,AQ576,AS576,AU576,AW576,AY576,BA576,BC576,BE576)</f>
        <v>9076</v>
      </c>
      <c r="BI576" s="137" t="s">
        <v>25</v>
      </c>
      <c r="BJ576" s="129">
        <f>B576/B591</f>
        <v>5.7981325033348158E-2</v>
      </c>
      <c r="BK576" s="130">
        <f t="shared" ref="BK576" si="10611">C576/C591</f>
        <v>6.852363930667027E-2</v>
      </c>
      <c r="BL576" s="131">
        <f t="shared" ref="BL576" si="10612">D576/D591</f>
        <v>6.6048667439165695E-2</v>
      </c>
      <c r="BM576" s="132">
        <f t="shared" ref="BM576" si="10613">E576/E591</f>
        <v>5.7020669992872419E-2</v>
      </c>
      <c r="BN576" s="129">
        <f t="shared" ref="BN576" si="10614">F576/F591</f>
        <v>7.2003388394747986E-2</v>
      </c>
      <c r="BO576" s="130">
        <f t="shared" ref="BO576" si="10615">G576/G591</f>
        <v>3.526334776334776E-2</v>
      </c>
      <c r="BP576" s="131">
        <f t="shared" ref="BP576" si="10616">H576/H591</f>
        <v>6.4565038852738649E-2</v>
      </c>
      <c r="BQ576" s="132">
        <f t="shared" ref="BQ576" si="10617">I576/I591</f>
        <v>5.6095512359011279E-2</v>
      </c>
      <c r="BR576" s="129">
        <f t="shared" ref="BR576" si="10618">J576/J591</f>
        <v>3.8950389503895039E-2</v>
      </c>
      <c r="BS576" s="130">
        <f t="shared" ref="BS576" si="10619">K576/K591</f>
        <v>5.3206002728512961E-2</v>
      </c>
      <c r="BT576" s="131">
        <f t="shared" ref="BT576" si="10620">L576/L591</f>
        <v>3.7200504413619169E-2</v>
      </c>
      <c r="BU576" s="129">
        <f t="shared" ref="BU576" si="10621">M576/M591</f>
        <v>8.8424217575509084E-2</v>
      </c>
      <c r="BV576" s="133">
        <f t="shared" ref="BV576" si="10622">N576/N591</f>
        <v>4.9646294053916261E-2</v>
      </c>
      <c r="BW576" s="134">
        <f t="shared" ref="BW576" si="10623">O576/O591</f>
        <v>6.4657878217200246E-2</v>
      </c>
      <c r="BX576" s="129">
        <f t="shared" ref="BX576" si="10624">P576/P591</f>
        <v>6.1755146262188518E-2</v>
      </c>
      <c r="BY576" s="130">
        <f t="shared" ref="BY576" si="10625">Q576/Q591</f>
        <v>4.4562737642585552E-2</v>
      </c>
      <c r="BZ576" s="131">
        <f t="shared" ref="BZ576" si="10626">R576/R591</f>
        <v>6.852248394004283E-2</v>
      </c>
      <c r="CA576" s="132">
        <f t="shared" ref="CA576" si="10627">S576/S591</f>
        <v>4.5708648470897728E-2</v>
      </c>
      <c r="CB576" s="129">
        <f t="shared" ref="CB576" si="10628">T576/T591</f>
        <v>5.1620648259303722E-2</v>
      </c>
      <c r="CC576" s="130">
        <f t="shared" ref="CC576" si="10629">U576/U591</f>
        <v>3.9215686274509803E-2</v>
      </c>
      <c r="CD576" s="131">
        <f t="shared" ref="CD576" si="10630">V576/V591</f>
        <v>5.0125040774165491E-2</v>
      </c>
      <c r="CE576" s="132">
        <f t="shared" ref="CE576" si="10631">W576/W591</f>
        <v>7.4756459127488351E-2</v>
      </c>
      <c r="CF576" s="129">
        <f t="shared" ref="CF576" si="10632">X576/X591</f>
        <v>6.326219512195122E-2</v>
      </c>
      <c r="CG576" s="130">
        <f t="shared" ref="CG576" si="10633">Y576/Y591</f>
        <v>4.2009400705052879E-2</v>
      </c>
      <c r="CH576" s="131">
        <f t="shared" ref="CH576" si="10634">Z576/Z591</f>
        <v>5.5288461538461536E-2</v>
      </c>
      <c r="CI576" s="129">
        <f t="shared" ref="CI576" si="10635">AA576/AA591</f>
        <v>6.7826637140145529E-2</v>
      </c>
      <c r="CJ576" s="135">
        <f t="shared" ref="CJ576" si="10636">AB576/AB591</f>
        <v>5.8066591603667367E-2</v>
      </c>
      <c r="CK576" s="136">
        <f t="shared" ref="CK576" si="10637">AC576/AC591</f>
        <v>5.9757505773672052E-2</v>
      </c>
    </row>
    <row r="577" spans="1:89" ht="14" thickBot="1" x14ac:dyDescent="0.2">
      <c r="A577" s="146" t="s">
        <v>26</v>
      </c>
      <c r="B577" s="203">
        <v>612</v>
      </c>
      <c r="C577" s="197">
        <v>798</v>
      </c>
      <c r="D577" s="198">
        <v>183</v>
      </c>
      <c r="E577" s="199">
        <v>323</v>
      </c>
      <c r="F577" s="196">
        <v>597</v>
      </c>
      <c r="G577" s="200">
        <v>412</v>
      </c>
      <c r="H577" s="198">
        <v>914</v>
      </c>
      <c r="I577" s="199">
        <v>847</v>
      </c>
      <c r="J577" s="196">
        <v>134</v>
      </c>
      <c r="K577" s="197">
        <v>102</v>
      </c>
      <c r="L577" s="198">
        <v>316</v>
      </c>
      <c r="M577" s="196">
        <v>433</v>
      </c>
      <c r="N577" s="201">
        <v>795</v>
      </c>
      <c r="O577" s="204">
        <v>755</v>
      </c>
      <c r="P577" s="196">
        <v>463</v>
      </c>
      <c r="Q577" s="197">
        <v>327</v>
      </c>
      <c r="R577" s="198">
        <v>598</v>
      </c>
      <c r="S577" s="199">
        <v>461</v>
      </c>
      <c r="T577" s="196">
        <v>66</v>
      </c>
      <c r="U577" s="200">
        <v>53</v>
      </c>
      <c r="V577" s="198">
        <v>501</v>
      </c>
      <c r="W577" s="205">
        <v>538</v>
      </c>
      <c r="X577" s="196">
        <v>361</v>
      </c>
      <c r="Y577" s="200">
        <v>137</v>
      </c>
      <c r="Z577" s="198">
        <v>808</v>
      </c>
      <c r="AA577" s="196">
        <v>960</v>
      </c>
      <c r="AB577" s="172">
        <f t="shared" si="10390"/>
        <v>6348</v>
      </c>
      <c r="AC577" s="173">
        <f t="shared" si="10391"/>
        <v>6146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5.4424188528234774E-2</v>
      </c>
      <c r="BK577" s="130">
        <f t="shared" ref="BK577" si="10638">C577/C591</f>
        <v>5.382073244756188E-2</v>
      </c>
      <c r="BL577" s="131">
        <f t="shared" ref="BL577" si="10639">D577/D591</f>
        <v>5.301274623406721E-2</v>
      </c>
      <c r="BM577" s="132">
        <f t="shared" ref="BM577" si="10640">E577/E591</f>
        <v>5.7555238774055592E-2</v>
      </c>
      <c r="BN577" s="129">
        <f t="shared" ref="BN577" si="10641">F577/F591</f>
        <v>5.0571791613723001E-2</v>
      </c>
      <c r="BO577" s="130">
        <f t="shared" ref="BO577" si="10642">G577/G591</f>
        <v>3.715728715728716E-2</v>
      </c>
      <c r="BP577" s="131">
        <f t="shared" ref="BP577" si="10643">H577/H591</f>
        <v>5.7742118895697768E-2</v>
      </c>
      <c r="BQ577" s="132">
        <f t="shared" ref="BQ577" si="10644">I577/I591</f>
        <v>5.081593472522198E-2</v>
      </c>
      <c r="BR577" s="129">
        <f t="shared" ref="BR577" si="10645">J577/J591</f>
        <v>5.4940549405494053E-2</v>
      </c>
      <c r="BS577" s="130">
        <f t="shared" ref="BS577" si="10646">K577/K591</f>
        <v>4.6384720327421552E-2</v>
      </c>
      <c r="BT577" s="131">
        <f t="shared" ref="BT577" si="10647">L577/L591</f>
        <v>3.9848675914249683E-2</v>
      </c>
      <c r="BU577" s="129">
        <f t="shared" ref="BU577" si="10648">M577/M591</f>
        <v>5.9177258439251063E-2</v>
      </c>
      <c r="BV577" s="133">
        <f t="shared" ref="BV577" si="10649">N577/N591</f>
        <v>5.0665986871454974E-2</v>
      </c>
      <c r="BW577" s="134">
        <f t="shared" ref="BW577" si="10650">O577/O591</f>
        <v>5.2660947199553602E-2</v>
      </c>
      <c r="BX577" s="129">
        <f t="shared" ref="BX577" si="10651">P577/P591</f>
        <v>5.5736126158661373E-2</v>
      </c>
      <c r="BY577" s="130">
        <f t="shared" ref="BY577" si="10652">Q577/Q591</f>
        <v>4.9733840304182507E-2</v>
      </c>
      <c r="BZ577" s="131">
        <f t="shared" ref="BZ577" si="10653">R577/R591</f>
        <v>5.8205178119525011E-2</v>
      </c>
      <c r="CA577" s="132">
        <f t="shared" ref="CA577" si="10654">S577/S591</f>
        <v>5.0531623369505646E-2</v>
      </c>
      <c r="CB577" s="129">
        <f t="shared" ref="CB577" si="10655">T577/T591</f>
        <v>3.9615846338535411E-2</v>
      </c>
      <c r="CC577" s="130">
        <f t="shared" ref="CC577" si="10656">U577/U591</f>
        <v>3.8489469862018878E-2</v>
      </c>
      <c r="CD577" s="131">
        <f t="shared" ref="CD577" si="10657">V577/V591</f>
        <v>5.4474285092965098E-2</v>
      </c>
      <c r="CE577" s="132">
        <f t="shared" ref="CE577" si="10658">W577/W591</f>
        <v>5.6967386700550612E-2</v>
      </c>
      <c r="CF577" s="129">
        <f t="shared" ref="CF577" si="10659">X577/X591</f>
        <v>5.5030487804878049E-2</v>
      </c>
      <c r="CG577" s="130">
        <f t="shared" ref="CG577" si="10660">Y577/Y591</f>
        <v>4.0246768507638073E-2</v>
      </c>
      <c r="CH577" s="131">
        <f t="shared" ref="CH577" si="10661">Z577/Z591</f>
        <v>5.8857808857808856E-2</v>
      </c>
      <c r="CI577" s="129">
        <f t="shared" ref="CI577" si="10662">AA577/AA591</f>
        <v>6.0740272065801959E-2</v>
      </c>
      <c r="CJ577" s="135">
        <f t="shared" ref="CJ577" si="10663">AB577/AB591</f>
        <v>5.3740592433311044E-2</v>
      </c>
      <c r="CK577" s="136">
        <f t="shared" ref="CK577" si="10664">AC577/AC591</f>
        <v>5.2183806548023369E-2</v>
      </c>
    </row>
    <row r="578" spans="1:89" ht="15" thickTop="1" thickBot="1" x14ac:dyDescent="0.2">
      <c r="A578" s="137" t="s">
        <v>27</v>
      </c>
      <c r="B578" s="206">
        <v>605</v>
      </c>
      <c r="C578" s="190">
        <v>921</v>
      </c>
      <c r="D578" s="191">
        <v>230</v>
      </c>
      <c r="E578" s="192">
        <v>324</v>
      </c>
      <c r="F578" s="189">
        <v>515</v>
      </c>
      <c r="G578" s="193">
        <v>544</v>
      </c>
      <c r="H578" s="191">
        <v>869</v>
      </c>
      <c r="I578" s="192">
        <v>1006</v>
      </c>
      <c r="J578" s="189">
        <v>106</v>
      </c>
      <c r="K578" s="190">
        <v>101</v>
      </c>
      <c r="L578" s="191">
        <v>473</v>
      </c>
      <c r="M578" s="189">
        <v>427</v>
      </c>
      <c r="N578" s="194">
        <v>758</v>
      </c>
      <c r="O578" s="207">
        <v>783</v>
      </c>
      <c r="P578" s="189">
        <v>502</v>
      </c>
      <c r="Q578" s="190">
        <v>297</v>
      </c>
      <c r="R578" s="191">
        <v>616</v>
      </c>
      <c r="S578" s="192">
        <v>447</v>
      </c>
      <c r="T578" s="189">
        <v>110</v>
      </c>
      <c r="U578" s="193">
        <v>67</v>
      </c>
      <c r="V578" s="191">
        <v>541</v>
      </c>
      <c r="W578" s="208">
        <v>542</v>
      </c>
      <c r="X578" s="189">
        <v>405</v>
      </c>
      <c r="Y578" s="193">
        <v>131</v>
      </c>
      <c r="Z578" s="191">
        <v>886</v>
      </c>
      <c r="AA578" s="189">
        <v>981</v>
      </c>
      <c r="AB578" s="172">
        <f t="shared" si="10390"/>
        <v>6616</v>
      </c>
      <c r="AC578" s="173">
        <f t="shared" si="10391"/>
        <v>6571</v>
      </c>
      <c r="AE578" s="269" t="s">
        <v>13</v>
      </c>
      <c r="AF578" s="20">
        <f t="shared" ref="AF578:BG578" si="10665">SUM(AF575:AF577)</f>
        <v>1672</v>
      </c>
      <c r="AG578" s="21">
        <f t="shared" si="10665"/>
        <v>2491</v>
      </c>
      <c r="AH578" s="20">
        <f t="shared" si="10665"/>
        <v>461</v>
      </c>
      <c r="AI578" s="21">
        <f t="shared" si="10665"/>
        <v>1041</v>
      </c>
      <c r="AJ578" s="20">
        <f t="shared" si="10665"/>
        <v>1143</v>
      </c>
      <c r="AK578" s="21">
        <f t="shared" si="10665"/>
        <v>2413</v>
      </c>
      <c r="AL578" s="20">
        <f t="shared" si="10665"/>
        <v>2142</v>
      </c>
      <c r="AM578" s="21">
        <f t="shared" si="10665"/>
        <v>2896</v>
      </c>
      <c r="AN578" s="20">
        <f t="shared" si="10665"/>
        <v>442</v>
      </c>
      <c r="AO578" s="21">
        <f t="shared" si="10665"/>
        <v>212</v>
      </c>
      <c r="AP578" s="20">
        <f t="shared" si="10665"/>
        <v>1513</v>
      </c>
      <c r="AQ578" s="21">
        <f t="shared" si="10665"/>
        <v>638</v>
      </c>
      <c r="AR578" s="20">
        <f t="shared" si="10665"/>
        <v>2771</v>
      </c>
      <c r="AS578" s="21">
        <f t="shared" si="10665"/>
        <v>1766</v>
      </c>
      <c r="AT578" s="20">
        <f t="shared" si="10665"/>
        <v>1306</v>
      </c>
      <c r="AU578" s="21">
        <f t="shared" si="10665"/>
        <v>991</v>
      </c>
      <c r="AV578" s="20">
        <f t="shared" si="10665"/>
        <v>1401</v>
      </c>
      <c r="AW578" s="21">
        <f t="shared" si="10665"/>
        <v>1683</v>
      </c>
      <c r="AX578" s="20">
        <f t="shared" si="10665"/>
        <v>331</v>
      </c>
      <c r="AY578" s="21">
        <f t="shared" si="10665"/>
        <v>149</v>
      </c>
      <c r="AZ578" s="20">
        <f t="shared" si="10665"/>
        <v>1646</v>
      </c>
      <c r="BA578" s="21">
        <f t="shared" si="10665"/>
        <v>1277</v>
      </c>
      <c r="BB578" s="20">
        <f t="shared" si="10665"/>
        <v>1006</v>
      </c>
      <c r="BC578" s="21">
        <f t="shared" si="10665"/>
        <v>494</v>
      </c>
      <c r="BD578" s="20">
        <f t="shared" si="10665"/>
        <v>2175</v>
      </c>
      <c r="BE578" s="21">
        <f t="shared" si="10665"/>
        <v>2568</v>
      </c>
      <c r="BF578" s="174">
        <f t="shared" si="10665"/>
        <v>18009</v>
      </c>
      <c r="BG578" s="175">
        <f t="shared" si="10665"/>
        <v>18619</v>
      </c>
      <c r="BI578" s="137" t="s">
        <v>27</v>
      </c>
      <c r="BJ578" s="129">
        <f>B578/B591</f>
        <v>5.3801689639839931E-2</v>
      </c>
      <c r="BK578" s="130">
        <f t="shared" ref="BK578" si="10666">C578/C591</f>
        <v>6.2116409253389085E-2</v>
      </c>
      <c r="BL578" s="131">
        <f t="shared" ref="BL578" si="10667">D578/D591</f>
        <v>6.662804171494785E-2</v>
      </c>
      <c r="BM578" s="132">
        <f t="shared" ref="BM578" si="10668">E578/E591</f>
        <v>5.7733428367783321E-2</v>
      </c>
      <c r="BN578" s="129">
        <f t="shared" ref="BN578" si="10669">F578/F591</f>
        <v>4.3625582380347312E-2</v>
      </c>
      <c r="BO578" s="130">
        <f t="shared" ref="BO578" si="10670">G578/G591</f>
        <v>4.9062049062049064E-2</v>
      </c>
      <c r="BP578" s="131">
        <f t="shared" ref="BP578" si="10671">H578/H591</f>
        <v>5.4899235580264071E-2</v>
      </c>
      <c r="BQ578" s="132">
        <f t="shared" ref="BQ578" si="10672">I578/I591</f>
        <v>6.0355171586273099E-2</v>
      </c>
      <c r="BR578" s="129">
        <f t="shared" ref="BR578" si="10673">J578/J591</f>
        <v>4.3460434604346045E-2</v>
      </c>
      <c r="BS578" s="130">
        <f t="shared" ref="BS578" si="10674">K578/K591</f>
        <v>4.5929968167348796E-2</v>
      </c>
      <c r="BT578" s="131">
        <f t="shared" ref="BT578" si="10675">L578/L591</f>
        <v>5.9646910466582596E-2</v>
      </c>
      <c r="BU578" s="129">
        <f t="shared" ref="BU578" si="10676">M578/M591</f>
        <v>5.8357250239169059E-2</v>
      </c>
      <c r="BV578" s="133">
        <f t="shared" ref="BV578" si="10677">N578/N591</f>
        <v>4.8307947230896695E-2</v>
      </c>
      <c r="BW578" s="134">
        <f t="shared" ref="BW578" si="10678">O578/O591</f>
        <v>5.4613935969868174E-2</v>
      </c>
      <c r="BX578" s="129">
        <f t="shared" ref="BX578" si="10679">P578/P591</f>
        <v>6.0430961839412545E-2</v>
      </c>
      <c r="BY578" s="130">
        <f t="shared" ref="BY578" si="10680">Q578/Q591</f>
        <v>4.5171102661596955E-2</v>
      </c>
      <c r="BZ578" s="131">
        <f t="shared" ref="BZ578" si="10681">R578/R591</f>
        <v>5.9957173447537475E-2</v>
      </c>
      <c r="CA578" s="132">
        <f t="shared" ref="CA578" si="10682">S578/S591</f>
        <v>4.8997040447221307E-2</v>
      </c>
      <c r="CB578" s="129">
        <f t="shared" ref="CB578" si="10683">T578/T591</f>
        <v>6.6026410564225688E-2</v>
      </c>
      <c r="CC578" s="130">
        <f t="shared" ref="CC578" si="10684">U578/U591</f>
        <v>4.8656499636891795E-2</v>
      </c>
      <c r="CD578" s="131">
        <f t="shared" ref="CD578" si="10685">V578/V591</f>
        <v>5.8823529411764705E-2</v>
      </c>
      <c r="CE578" s="132">
        <f t="shared" ref="CE578" si="10686">W578/W591</f>
        <v>5.7390936044049129E-2</v>
      </c>
      <c r="CF578" s="129">
        <f t="shared" ref="CF578" si="10687">X578/X591</f>
        <v>6.173780487804878E-2</v>
      </c>
      <c r="CG578" s="130">
        <f t="shared" ref="CG578" si="10688">Y578/Y591</f>
        <v>3.8484136310223266E-2</v>
      </c>
      <c r="CH578" s="131">
        <f t="shared" ref="CH578" si="10689">Z578/Z591</f>
        <v>6.453962703962704E-2</v>
      </c>
      <c r="CI578" s="129">
        <f t="shared" ref="CI578" si="10690">AA578/AA591</f>
        <v>6.2068965517241378E-2</v>
      </c>
      <c r="CJ578" s="135">
        <f t="shared" ref="CJ578" si="10691">AB578/AB591</f>
        <v>5.6009413916002809E-2</v>
      </c>
      <c r="CK578" s="136">
        <f t="shared" ref="CK578" si="10692">AC578/AC591</f>
        <v>5.5792351582665399E-2</v>
      </c>
    </row>
    <row r="579" spans="1:89" ht="14" thickTop="1" x14ac:dyDescent="0.15">
      <c r="A579" s="146" t="s">
        <v>28</v>
      </c>
      <c r="B579" s="203">
        <v>684</v>
      </c>
      <c r="C579" s="197">
        <v>1022</v>
      </c>
      <c r="D579" s="198">
        <v>262</v>
      </c>
      <c r="E579" s="199">
        <v>384</v>
      </c>
      <c r="F579" s="196">
        <v>543</v>
      </c>
      <c r="G579" s="200">
        <v>697</v>
      </c>
      <c r="H579" s="198">
        <v>1055</v>
      </c>
      <c r="I579" s="199">
        <v>1100</v>
      </c>
      <c r="J579" s="196">
        <v>167</v>
      </c>
      <c r="K579" s="197">
        <v>80</v>
      </c>
      <c r="L579" s="198">
        <v>569</v>
      </c>
      <c r="M579" s="196">
        <v>380</v>
      </c>
      <c r="N579" s="201">
        <v>959</v>
      </c>
      <c r="O579" s="204">
        <v>718</v>
      </c>
      <c r="P579" s="196">
        <v>596</v>
      </c>
      <c r="Q579" s="197">
        <v>351</v>
      </c>
      <c r="R579" s="198">
        <v>630</v>
      </c>
      <c r="S579" s="199">
        <v>570</v>
      </c>
      <c r="T579" s="196">
        <v>146</v>
      </c>
      <c r="U579" s="200">
        <v>67</v>
      </c>
      <c r="V579" s="198">
        <v>606</v>
      </c>
      <c r="W579" s="205">
        <v>589</v>
      </c>
      <c r="X579" s="196">
        <v>386</v>
      </c>
      <c r="Y579" s="200">
        <v>150</v>
      </c>
      <c r="Z579" s="198">
        <v>975</v>
      </c>
      <c r="AA579" s="196">
        <v>996</v>
      </c>
      <c r="AB579" s="172">
        <f t="shared" si="10390"/>
        <v>7578</v>
      </c>
      <c r="AC579" s="173">
        <f t="shared" si="10391"/>
        <v>7104</v>
      </c>
      <c r="BI579" s="146" t="s">
        <v>28</v>
      </c>
      <c r="BJ579" s="129">
        <f>B579/B591</f>
        <v>6.0827034237438862E-2</v>
      </c>
      <c r="BK579" s="130">
        <f t="shared" ref="BK579" si="10693">C579/C591</f>
        <v>6.8928306467930134E-2</v>
      </c>
      <c r="BL579" s="131">
        <f t="shared" ref="BL579" si="10694">D579/D591</f>
        <v>7.5898030127462338E-2</v>
      </c>
      <c r="BM579" s="132">
        <f t="shared" ref="BM579" si="10695">E579/E591</f>
        <v>6.8424803991446903E-2</v>
      </c>
      <c r="BN579" s="129">
        <f t="shared" ref="BN579" si="10696">F579/F591</f>
        <v>4.5997458703939009E-2</v>
      </c>
      <c r="BO579" s="130">
        <f t="shared" ref="BO579" si="10697">G579/G591</f>
        <v>6.2860750360750367E-2</v>
      </c>
      <c r="BP579" s="131">
        <f t="shared" ref="BP579" si="10698">H579/H591</f>
        <v>6.664981995072336E-2</v>
      </c>
      <c r="BQ579" s="132">
        <f t="shared" ref="BQ579" si="10699">I579/I591</f>
        <v>6.5994720422366204E-2</v>
      </c>
      <c r="BR579" s="129">
        <f t="shared" ref="BR579" si="10700">J579/J591</f>
        <v>6.8470684706847071E-2</v>
      </c>
      <c r="BS579" s="130">
        <f t="shared" ref="BS579" si="10701">K579/K591</f>
        <v>3.6380172805820829E-2</v>
      </c>
      <c r="BT579" s="131">
        <f t="shared" ref="BT579" si="10702">L579/L591</f>
        <v>7.1752837326607824E-2</v>
      </c>
      <c r="BU579" s="129">
        <f t="shared" ref="BU579" si="10703">M579/M591</f>
        <v>5.1933852671860049E-2</v>
      </c>
      <c r="BV579" s="133">
        <f t="shared" ref="BV579" si="10704">N579/N591</f>
        <v>6.1117838251226818E-2</v>
      </c>
      <c r="BW579" s="134">
        <f t="shared" ref="BW579" si="10705">O579/O591</f>
        <v>5.0080212038780776E-2</v>
      </c>
      <c r="BX579" s="129">
        <f t="shared" ref="BX579" si="10706">P579/P591</f>
        <v>7.1746719634043582E-2</v>
      </c>
      <c r="BY579" s="130">
        <f t="shared" ref="BY579" si="10707">Q579/Q591</f>
        <v>5.3384030418250954E-2</v>
      </c>
      <c r="BZ579" s="131">
        <f t="shared" ref="BZ579" si="10708">R579/R591</f>
        <v>6.1319836480436055E-2</v>
      </c>
      <c r="CA579" s="132">
        <f t="shared" ref="CA579" si="10709">S579/S591</f>
        <v>6.2479447550147976E-2</v>
      </c>
      <c r="CB579" s="129">
        <f t="shared" ref="CB579" si="10710">T579/T591</f>
        <v>8.7635054021608649E-2</v>
      </c>
      <c r="CC579" s="130">
        <f t="shared" ref="CC579" si="10711">U579/U591</f>
        <v>4.8656499636891795E-2</v>
      </c>
      <c r="CD579" s="131">
        <f t="shared" ref="CD579" si="10712">V579/V591</f>
        <v>6.5891051429814065E-2</v>
      </c>
      <c r="CE579" s="132">
        <f t="shared" ref="CE579" si="10713">W579/W591</f>
        <v>6.2367640830156716E-2</v>
      </c>
      <c r="CF579" s="129">
        <f t="shared" ref="CF579" si="10714">X579/X591</f>
        <v>5.8841463414634143E-2</v>
      </c>
      <c r="CG579" s="130">
        <f t="shared" ref="CG579" si="10715">Y579/Y591</f>
        <v>4.4065804935370149E-2</v>
      </c>
      <c r="CH579" s="131">
        <f t="shared" ref="CH579" si="10716">Z579/Z591</f>
        <v>7.1022727272727279E-2</v>
      </c>
      <c r="CI579" s="129">
        <f t="shared" ref="CI579" si="10717">AA579/AA591</f>
        <v>6.3018032268269533E-2</v>
      </c>
      <c r="CJ579" s="135">
        <f t="shared" ref="CJ579" si="10718">AB579/AB591</f>
        <v>6.415346714865014E-2</v>
      </c>
      <c r="CK579" s="136">
        <f t="shared" ref="CK579" si="10719">AC579/AC591</f>
        <v>6.0317891590816464E-2</v>
      </c>
    </row>
    <row r="580" spans="1:89" x14ac:dyDescent="0.15">
      <c r="A580" s="137" t="s">
        <v>29</v>
      </c>
      <c r="B580" s="206">
        <v>798</v>
      </c>
      <c r="C580" s="190">
        <v>1244</v>
      </c>
      <c r="D580" s="191">
        <v>275</v>
      </c>
      <c r="E580" s="192">
        <v>469</v>
      </c>
      <c r="F580" s="189">
        <v>578</v>
      </c>
      <c r="G580" s="193">
        <v>1051</v>
      </c>
      <c r="H580" s="191">
        <v>1160</v>
      </c>
      <c r="I580" s="192">
        <v>1407</v>
      </c>
      <c r="J580" s="189">
        <v>213</v>
      </c>
      <c r="K580" s="190">
        <v>73</v>
      </c>
      <c r="L580" s="191">
        <v>715</v>
      </c>
      <c r="M580" s="189">
        <v>389</v>
      </c>
      <c r="N580" s="194">
        <v>1311</v>
      </c>
      <c r="O580" s="207">
        <v>925</v>
      </c>
      <c r="P580" s="189">
        <v>732</v>
      </c>
      <c r="Q580" s="190">
        <v>437</v>
      </c>
      <c r="R580" s="191">
        <v>770</v>
      </c>
      <c r="S580" s="192">
        <v>696</v>
      </c>
      <c r="T580" s="189">
        <v>199</v>
      </c>
      <c r="U580" s="193">
        <v>70</v>
      </c>
      <c r="V580" s="191">
        <v>756</v>
      </c>
      <c r="W580" s="208">
        <v>604</v>
      </c>
      <c r="X580" s="189">
        <v>540</v>
      </c>
      <c r="Y580" s="193">
        <v>192</v>
      </c>
      <c r="Z580" s="191">
        <v>1128</v>
      </c>
      <c r="AA580" s="189">
        <v>1101</v>
      </c>
      <c r="AB580" s="172">
        <f t="shared" si="10390"/>
        <v>9175</v>
      </c>
      <c r="AC580" s="173">
        <f t="shared" si="10391"/>
        <v>8658</v>
      </c>
      <c r="BI580" s="137" t="s">
        <v>29</v>
      </c>
      <c r="BJ580" s="129">
        <f>B580/B591</f>
        <v>7.0964873277012008E-2</v>
      </c>
      <c r="BK580" s="130">
        <f t="shared" ref="BK580" si="10720">C580/C591</f>
        <v>8.3900991434545089E-2</v>
      </c>
      <c r="BL580" s="131">
        <f t="shared" ref="BL580" si="10721">D580/D591</f>
        <v>7.9663962920046349E-2</v>
      </c>
      <c r="BM580" s="132">
        <f t="shared" ref="BM580" si="10722">E580/E591</f>
        <v>8.3570919458303639E-2</v>
      </c>
      <c r="BN580" s="129">
        <f t="shared" ref="BN580" si="10723">F580/F591</f>
        <v>4.8962304108428632E-2</v>
      </c>
      <c r="BO580" s="130">
        <f t="shared" ref="BO580" si="10724">G580/G591</f>
        <v>9.4787157287157281E-2</v>
      </c>
      <c r="BP580" s="131">
        <f t="shared" ref="BP580" si="10725">H580/H591</f>
        <v>7.3283214353401988E-2</v>
      </c>
      <c r="BQ580" s="132">
        <f t="shared" ref="BQ580" si="10726">I580/I591</f>
        <v>8.4413246940244782E-2</v>
      </c>
      <c r="BR580" s="129">
        <f t="shared" ref="BR580" si="10727">J580/J591</f>
        <v>8.7330873308733084E-2</v>
      </c>
      <c r="BS580" s="130">
        <f t="shared" ref="BS580" si="10728">K580/K591</f>
        <v>3.3196907685311507E-2</v>
      </c>
      <c r="BT580" s="131">
        <f t="shared" ref="BT580" si="10729">L580/L591</f>
        <v>9.0163934426229511E-2</v>
      </c>
      <c r="BU580" s="129">
        <f t="shared" ref="BU580" si="10730">M580/M591</f>
        <v>5.3163864971983055E-2</v>
      </c>
      <c r="BV580" s="133">
        <f t="shared" ref="BV580" si="10731">N580/N591</f>
        <v>8.3551080237078579E-2</v>
      </c>
      <c r="BW580" s="134">
        <f t="shared" ref="BW580" si="10732">O580/O591</f>
        <v>6.4518379019320643E-2</v>
      </c>
      <c r="BX580" s="129">
        <f t="shared" ref="BX580" si="10733">P580/P591</f>
        <v>8.8118454315637418E-2</v>
      </c>
      <c r="BY580" s="130">
        <f t="shared" ref="BY580" si="10734">Q580/Q591</f>
        <v>6.6463878326996198E-2</v>
      </c>
      <c r="BZ580" s="131">
        <f t="shared" ref="BZ580" si="10735">R580/R591</f>
        <v>7.4946466809421838E-2</v>
      </c>
      <c r="CA580" s="132">
        <f t="shared" ref="CA580" si="10736">S580/S591</f>
        <v>7.6290693850706998E-2</v>
      </c>
      <c r="CB580" s="129">
        <f t="shared" ref="CB580" si="10737">T580/T591</f>
        <v>0.11944777911164466</v>
      </c>
      <c r="CC580" s="130">
        <f t="shared" ref="CC580" si="10738">U580/U591</f>
        <v>5.0835148874364564E-2</v>
      </c>
      <c r="CD580" s="131">
        <f t="shared" ref="CD580" si="10739">V580/V591</f>
        <v>8.22007176253126E-2</v>
      </c>
      <c r="CE580" s="132">
        <f t="shared" ref="CE580" si="10740">W580/W591</f>
        <v>6.3955950868276157E-2</v>
      </c>
      <c r="CF580" s="129">
        <f t="shared" ref="CF580" si="10741">X580/X591</f>
        <v>8.2317073170731711E-2</v>
      </c>
      <c r="CG580" s="130">
        <f t="shared" ref="CG580" si="10742">Y580/Y591</f>
        <v>5.6404230317273797E-2</v>
      </c>
      <c r="CH580" s="131">
        <f t="shared" ref="CH580" si="10743">Z580/Z591</f>
        <v>8.2167832167832161E-2</v>
      </c>
      <c r="CI580" s="129">
        <f t="shared" ref="CI580" si="10744">AA580/AA591</f>
        <v>6.966149952546663E-2</v>
      </c>
      <c r="CJ580" s="135">
        <f t="shared" ref="CJ580" si="10745">AB580/AB591</f>
        <v>7.7673272774988783E-2</v>
      </c>
      <c r="CK580" s="136">
        <f t="shared" ref="CK580" si="10746">AC580/AC591</f>
        <v>7.3512430376307572E-2</v>
      </c>
    </row>
    <row r="581" spans="1:89" x14ac:dyDescent="0.15">
      <c r="A581" s="146" t="s">
        <v>30</v>
      </c>
      <c r="B581" s="203">
        <v>847</v>
      </c>
      <c r="C581" s="197">
        <v>1312</v>
      </c>
      <c r="D581" s="198">
        <v>261</v>
      </c>
      <c r="E581" s="199">
        <v>564</v>
      </c>
      <c r="F581" s="196">
        <v>660</v>
      </c>
      <c r="G581" s="200">
        <v>1241</v>
      </c>
      <c r="H581" s="198">
        <v>1130</v>
      </c>
      <c r="I581" s="199">
        <v>1444</v>
      </c>
      <c r="J581" s="196">
        <v>222</v>
      </c>
      <c r="K581" s="197">
        <v>103</v>
      </c>
      <c r="L581" s="198">
        <v>746</v>
      </c>
      <c r="M581" s="196">
        <v>342</v>
      </c>
      <c r="N581" s="201">
        <v>1502</v>
      </c>
      <c r="O581" s="204">
        <v>904</v>
      </c>
      <c r="P581" s="196">
        <v>746</v>
      </c>
      <c r="Q581" s="197">
        <v>491</v>
      </c>
      <c r="R581" s="198">
        <v>738</v>
      </c>
      <c r="S581" s="199">
        <v>865</v>
      </c>
      <c r="T581" s="196">
        <v>214</v>
      </c>
      <c r="U581" s="200">
        <v>84</v>
      </c>
      <c r="V581" s="198">
        <v>828</v>
      </c>
      <c r="W581" s="205">
        <v>664</v>
      </c>
      <c r="X581" s="196">
        <v>523</v>
      </c>
      <c r="Y581" s="200">
        <v>235</v>
      </c>
      <c r="Z581" s="198">
        <v>1245</v>
      </c>
      <c r="AA581" s="196">
        <v>1294</v>
      </c>
      <c r="AB581" s="172">
        <f t="shared" si="10390"/>
        <v>9662</v>
      </c>
      <c r="AC581" s="173">
        <f t="shared" si="10391"/>
        <v>9543</v>
      </c>
      <c r="BI581" s="146" t="s">
        <v>30</v>
      </c>
      <c r="BJ581" s="129">
        <f>B581/B591</f>
        <v>7.5322365495775895E-2</v>
      </c>
      <c r="BK581" s="130">
        <f t="shared" ref="BK581" si="10747">C581/C591</f>
        <v>8.8487219262156872E-2</v>
      </c>
      <c r="BL581" s="131">
        <f t="shared" ref="BL581" si="10748">D581/D591</f>
        <v>7.5608342989571267E-2</v>
      </c>
      <c r="BM581" s="132">
        <f t="shared" ref="BM581" si="10749">E581/E591</f>
        <v>0.10049893086243764</v>
      </c>
      <c r="BN581" s="129">
        <f t="shared" ref="BN581" si="10750">F581/F591</f>
        <v>5.5908513341804321E-2</v>
      </c>
      <c r="BO581" s="130">
        <f t="shared" ref="BO581" si="10751">G581/G591</f>
        <v>0.11192279942279942</v>
      </c>
      <c r="BP581" s="131">
        <f t="shared" ref="BP581" si="10752">H581/H591</f>
        <v>7.1387958809779523E-2</v>
      </c>
      <c r="BQ581" s="132">
        <f t="shared" ref="BQ581" si="10753">I581/I591</f>
        <v>8.6633069354451642E-2</v>
      </c>
      <c r="BR581" s="129">
        <f t="shared" ref="BR581" si="10754">J581/J591</f>
        <v>9.1020910209102093E-2</v>
      </c>
      <c r="BS581" s="130">
        <f t="shared" ref="BS581" si="10755">K581/K591</f>
        <v>4.6839472487494316E-2</v>
      </c>
      <c r="BT581" s="131">
        <f t="shared" ref="BT581" si="10756">L581/L591</f>
        <v>9.4073139974779313E-2</v>
      </c>
      <c r="BU581" s="129">
        <f t="shared" ref="BU581" si="10757">M581/M591</f>
        <v>4.6740467404674045E-2</v>
      </c>
      <c r="BV581" s="133">
        <f t="shared" ref="BV581" si="10758">N581/N591</f>
        <v>9.5723663246447002E-2</v>
      </c>
      <c r="BW581" s="134">
        <f t="shared" ref="BW581" si="10759">O581/O591</f>
        <v>6.3053637441584709E-2</v>
      </c>
      <c r="BX581" s="129">
        <f t="shared" ref="BX581" si="10760">P581/P591</f>
        <v>8.9803779944625017E-2</v>
      </c>
      <c r="BY581" s="130">
        <f t="shared" ref="BY581" si="10761">Q581/Q591</f>
        <v>7.4676806083650196E-2</v>
      </c>
      <c r="BZ581" s="131">
        <f t="shared" ref="BZ581" si="10762">R581/R591</f>
        <v>7.1831808448510809E-2</v>
      </c>
      <c r="CA581" s="132">
        <f t="shared" ref="CA581" si="10763">S581/S591</f>
        <v>9.4815301983996486E-2</v>
      </c>
      <c r="CB581" s="129">
        <f t="shared" ref="CB581" si="10764">T581/T591</f>
        <v>0.12845138055222088</v>
      </c>
      <c r="CC581" s="130">
        <f t="shared" ref="CC581" si="10765">U581/U591</f>
        <v>6.1002178649237473E-2</v>
      </c>
      <c r="CD581" s="131">
        <f t="shared" ref="CD581" si="10766">V581/V591</f>
        <v>9.0029357399151896E-2</v>
      </c>
      <c r="CE581" s="132">
        <f t="shared" ref="CE581" si="10767">W581/W591</f>
        <v>7.0309191020753919E-2</v>
      </c>
      <c r="CF581" s="129">
        <f t="shared" ref="CF581" si="10768">X581/X591</f>
        <v>7.9725609756097562E-2</v>
      </c>
      <c r="CG581" s="130">
        <f t="shared" ref="CG581" si="10769">Y581/Y591</f>
        <v>6.9036427732079908E-2</v>
      </c>
      <c r="CH581" s="131">
        <f t="shared" ref="CH581" si="10770">Z581/Z591</f>
        <v>9.069055944055944E-2</v>
      </c>
      <c r="CI581" s="129">
        <f t="shared" ref="CI581" si="10771">AA581/AA591</f>
        <v>8.1872825055362225E-2</v>
      </c>
      <c r="CJ581" s="135">
        <f t="shared" ref="CJ581" si="10772">AB581/AB591</f>
        <v>8.1796093902118977E-2</v>
      </c>
      <c r="CK581" s="136">
        <f t="shared" ref="CK581" si="10773">AC581/AC591</f>
        <v>8.1026694742562147E-2</v>
      </c>
    </row>
    <row r="582" spans="1:89" x14ac:dyDescent="0.15">
      <c r="A582" s="137" t="s">
        <v>31</v>
      </c>
      <c r="B582" s="206">
        <v>825</v>
      </c>
      <c r="C582" s="190">
        <v>1179</v>
      </c>
      <c r="D582" s="191">
        <v>200</v>
      </c>
      <c r="E582" s="192">
        <v>477</v>
      </c>
      <c r="F582" s="189">
        <v>483</v>
      </c>
      <c r="G582" s="193">
        <v>1172</v>
      </c>
      <c r="H582" s="191">
        <v>1012</v>
      </c>
      <c r="I582" s="192">
        <v>1452</v>
      </c>
      <c r="J582" s="189">
        <v>220</v>
      </c>
      <c r="K582" s="190">
        <v>109</v>
      </c>
      <c r="L582" s="191">
        <v>767</v>
      </c>
      <c r="M582" s="189">
        <v>296</v>
      </c>
      <c r="N582" s="194">
        <v>1269</v>
      </c>
      <c r="O582" s="207">
        <v>862</v>
      </c>
      <c r="P582" s="189">
        <v>560</v>
      </c>
      <c r="Q582" s="190">
        <v>500</v>
      </c>
      <c r="R582" s="191">
        <v>663</v>
      </c>
      <c r="S582" s="192">
        <v>818</v>
      </c>
      <c r="T582" s="189">
        <v>117</v>
      </c>
      <c r="U582" s="193">
        <v>65</v>
      </c>
      <c r="V582" s="191">
        <v>818</v>
      </c>
      <c r="W582" s="208">
        <v>613</v>
      </c>
      <c r="X582" s="189">
        <v>483</v>
      </c>
      <c r="Y582" s="193">
        <v>259</v>
      </c>
      <c r="Z582" s="191">
        <v>930</v>
      </c>
      <c r="AA582" s="189">
        <v>1274</v>
      </c>
      <c r="AB582" s="172">
        <f t="shared" si="10390"/>
        <v>8347</v>
      </c>
      <c r="AC582" s="173">
        <f t="shared" si="10391"/>
        <v>9076</v>
      </c>
      <c r="BI582" s="137" t="s">
        <v>31</v>
      </c>
      <c r="BJ582" s="129">
        <f>B582/B591</f>
        <v>7.3365940417963543E-2</v>
      </c>
      <c r="BK582" s="130">
        <f t="shared" ref="BK582" si="10774">C582/C591</f>
        <v>7.9517097187563224E-2</v>
      </c>
      <c r="BL582" s="131">
        <f t="shared" ref="BL582" si="10775">D582/D591</f>
        <v>5.7937427578215531E-2</v>
      </c>
      <c r="BM582" s="132">
        <f t="shared" ref="BM582" si="10776">E582/E591</f>
        <v>8.4996436208125442E-2</v>
      </c>
      <c r="BN582" s="129">
        <f t="shared" ref="BN582" si="10777">F582/F591</f>
        <v>4.0914866581956796E-2</v>
      </c>
      <c r="BO582" s="130">
        <f t="shared" ref="BO582" si="10778">G582/G591</f>
        <v>0.1056998556998557</v>
      </c>
      <c r="BP582" s="131">
        <f t="shared" ref="BP582" si="10779">H582/H591</f>
        <v>6.3933287004864489E-2</v>
      </c>
      <c r="BQ582" s="132">
        <f t="shared" ref="BQ582" si="10780">I582/I591</f>
        <v>8.7113030957523402E-2</v>
      </c>
      <c r="BR582" s="129">
        <f t="shared" ref="BR582" si="10781">J582/J591</f>
        <v>9.020090200902009E-2</v>
      </c>
      <c r="BS582" s="130">
        <f t="shared" ref="BS582" si="10782">K582/K591</f>
        <v>4.9567985447930875E-2</v>
      </c>
      <c r="BT582" s="131">
        <f t="shared" ref="BT582" si="10783">L582/L591</f>
        <v>9.6721311475409841E-2</v>
      </c>
      <c r="BU582" s="129">
        <f t="shared" ref="BU582" si="10784">M582/M591</f>
        <v>4.0453737870712041E-2</v>
      </c>
      <c r="BV582" s="133">
        <f t="shared" ref="BV582" si="10785">N582/N591</f>
        <v>8.0874386591039446E-2</v>
      </c>
      <c r="BW582" s="134">
        <f t="shared" ref="BW582" si="10786">O582/O591</f>
        <v>6.0124154286112855E-2</v>
      </c>
      <c r="BX582" s="129">
        <f t="shared" ref="BX582" si="10787">P582/P591</f>
        <v>6.7413025159504036E-2</v>
      </c>
      <c r="BY582" s="130">
        <f t="shared" ref="BY582" si="10788">Q582/Q591</f>
        <v>7.6045627376425853E-2</v>
      </c>
      <c r="BZ582" s="131">
        <f t="shared" ref="BZ582" si="10789">R582/R591</f>
        <v>6.4531827915125559E-2</v>
      </c>
      <c r="CA582" s="132">
        <f t="shared" ref="CA582" si="10790">S582/S591</f>
        <v>8.9663487887756216E-2</v>
      </c>
      <c r="CB582" s="129">
        <f t="shared" ref="CB582" si="10791">T582/T591</f>
        <v>7.0228091236494594E-2</v>
      </c>
      <c r="CC582" s="130">
        <f t="shared" ref="CC582" si="10792">U582/U591</f>
        <v>4.7204066811909952E-2</v>
      </c>
      <c r="CD582" s="131">
        <f t="shared" ref="CD582" si="10793">V582/V591</f>
        <v>8.8942046319451989E-2</v>
      </c>
      <c r="CE582" s="132">
        <f t="shared" ref="CE582" si="10794">W582/W591</f>
        <v>6.4908936891147823E-2</v>
      </c>
      <c r="CF582" s="129">
        <f t="shared" ref="CF582" si="10795">X582/X591</f>
        <v>7.3628048780487801E-2</v>
      </c>
      <c r="CG582" s="130">
        <f t="shared" ref="CG582" si="10796">Y582/Y591</f>
        <v>7.6086956521739135E-2</v>
      </c>
      <c r="CH582" s="131">
        <f t="shared" ref="CH582" si="10797">Z582/Z591</f>
        <v>6.7744755244755248E-2</v>
      </c>
      <c r="CI582" s="129">
        <f t="shared" ref="CI582" si="10798">AA582/AA591</f>
        <v>8.0607402720658014E-2</v>
      </c>
      <c r="CJ582" s="135">
        <f t="shared" ref="CJ582" si="10799">AB582/AB591</f>
        <v>7.0663630283687343E-2</v>
      </c>
      <c r="CK582" s="136">
        <f t="shared" ref="CK582" si="10800">AC582/AC591</f>
        <v>7.7061540551555494E-2</v>
      </c>
    </row>
    <row r="583" spans="1:89" x14ac:dyDescent="0.15">
      <c r="A583" s="146" t="s">
        <v>32</v>
      </c>
      <c r="B583" s="203">
        <v>613</v>
      </c>
      <c r="C583" s="197">
        <v>710</v>
      </c>
      <c r="D583" s="198">
        <v>144</v>
      </c>
      <c r="E583" s="199">
        <v>318</v>
      </c>
      <c r="F583" s="196">
        <v>459</v>
      </c>
      <c r="G583" s="200">
        <v>817</v>
      </c>
      <c r="H583" s="198">
        <v>1016</v>
      </c>
      <c r="I583" s="199">
        <v>1052</v>
      </c>
      <c r="J583" s="196">
        <v>245</v>
      </c>
      <c r="K583" s="197">
        <v>48</v>
      </c>
      <c r="L583" s="198">
        <v>740</v>
      </c>
      <c r="M583" s="196">
        <v>183</v>
      </c>
      <c r="N583" s="201">
        <v>1128</v>
      </c>
      <c r="O583" s="204">
        <v>578</v>
      </c>
      <c r="P583" s="196">
        <v>409</v>
      </c>
      <c r="Q583" s="197">
        <v>398</v>
      </c>
      <c r="R583" s="198">
        <v>553</v>
      </c>
      <c r="S583" s="199">
        <v>644</v>
      </c>
      <c r="T583" s="196">
        <v>86</v>
      </c>
      <c r="U583" s="200">
        <v>35</v>
      </c>
      <c r="V583" s="198">
        <v>800</v>
      </c>
      <c r="W583" s="205">
        <v>344</v>
      </c>
      <c r="X583" s="196">
        <v>421</v>
      </c>
      <c r="Y583" s="200">
        <v>113</v>
      </c>
      <c r="Z583" s="198">
        <v>744</v>
      </c>
      <c r="AA583" s="196">
        <v>692</v>
      </c>
      <c r="AB583" s="172">
        <f t="shared" si="10390"/>
        <v>7358</v>
      </c>
      <c r="AC583" s="173">
        <f t="shared" si="10391"/>
        <v>5932</v>
      </c>
      <c r="BI583" s="146" t="s">
        <v>32</v>
      </c>
      <c r="BJ583" s="129">
        <f>B583/B591</f>
        <v>5.4513116940862603E-2</v>
      </c>
      <c r="BK583" s="130">
        <f t="shared" ref="BK583" si="10801">C583/C591</f>
        <v>4.7885614082417212E-2</v>
      </c>
      <c r="BL583" s="131">
        <f t="shared" ref="BL583" si="10802">D583/D591</f>
        <v>4.1714947856315181E-2</v>
      </c>
      <c r="BM583" s="132">
        <f t="shared" ref="BM583" si="10803">E583/E591</f>
        <v>5.6664290805416961E-2</v>
      </c>
      <c r="BN583" s="129">
        <f t="shared" ref="BN583" si="10804">F583/F591</f>
        <v>3.8881829733163911E-2</v>
      </c>
      <c r="BO583" s="130">
        <f t="shared" ref="BO583" si="10805">G583/G591</f>
        <v>7.3683261183261184E-2</v>
      </c>
      <c r="BP583" s="131">
        <f t="shared" ref="BP583" si="10806">H583/H591</f>
        <v>6.4185987744014156E-2</v>
      </c>
      <c r="BQ583" s="132">
        <f t="shared" ref="BQ583" si="10807">I583/I591</f>
        <v>6.3114950803935685E-2</v>
      </c>
      <c r="BR583" s="129">
        <f t="shared" ref="BR583" si="10808">J583/J591</f>
        <v>0.1004510045100451</v>
      </c>
      <c r="BS583" s="130">
        <f t="shared" ref="BS583" si="10809">K583/K591</f>
        <v>2.1828103683492497E-2</v>
      </c>
      <c r="BT583" s="131">
        <f t="shared" ref="BT583" si="10810">L583/L591</f>
        <v>9.3316519546027737E-2</v>
      </c>
      <c r="BU583" s="129">
        <f t="shared" ref="BU583" si="10811">M583/M591</f>
        <v>2.5010250102501026E-2</v>
      </c>
      <c r="BV583" s="133">
        <f t="shared" ref="BV583" si="10812">N583/N591</f>
        <v>7.1888343636479515E-2</v>
      </c>
      <c r="BW583" s="134">
        <f t="shared" ref="BW583" si="10813">O583/O591</f>
        <v>4.0315268187207924E-2</v>
      </c>
      <c r="BX583" s="129">
        <f t="shared" ref="BX583" si="10814">P583/P591</f>
        <v>4.9235584446852054E-2</v>
      </c>
      <c r="BY583" s="130">
        <f t="shared" ref="BY583" si="10815">Q583/Q591</f>
        <v>6.0532319391634982E-2</v>
      </c>
      <c r="BZ583" s="131">
        <f t="shared" ref="BZ583" si="10816">R583/R591</f>
        <v>5.3825189799493869E-2</v>
      </c>
      <c r="CA583" s="132">
        <f t="shared" ref="CA583" si="10817">S583/S591</f>
        <v>7.0590814425079473E-2</v>
      </c>
      <c r="CB583" s="129">
        <f t="shared" ref="CB583" si="10818">T583/T591</f>
        <v>5.1620648259303722E-2</v>
      </c>
      <c r="CC583" s="130">
        <f t="shared" ref="CC583" si="10819">U583/U591</f>
        <v>2.5417574437182282E-2</v>
      </c>
      <c r="CD583" s="131">
        <f t="shared" ref="CD583" si="10820">V583/V591</f>
        <v>8.6984886375992165E-2</v>
      </c>
      <c r="CE583" s="132">
        <f t="shared" ref="CE583" si="10821">W583/W591</f>
        <v>3.6425243540872509E-2</v>
      </c>
      <c r="CF583" s="129">
        <f t="shared" ref="CF583" si="10822">X583/X591</f>
        <v>6.4176829268292684E-2</v>
      </c>
      <c r="CG583" s="130">
        <f t="shared" ref="CG583" si="10823">Y583/Y591</f>
        <v>3.3196239717978845E-2</v>
      </c>
      <c r="CH583" s="131">
        <f t="shared" ref="CH583" si="10824">Z583/Z591</f>
        <v>5.4195804195804193E-2</v>
      </c>
      <c r="CI583" s="129">
        <f t="shared" ref="CI583" si="10825">AA583/AA591</f>
        <v>4.3783612780765584E-2</v>
      </c>
      <c r="CJ583" s="135">
        <f t="shared" ref="CJ583" si="10826">AB583/AB591</f>
        <v>6.2291001752410625E-2</v>
      </c>
      <c r="CK583" s="136">
        <f t="shared" ref="CK583" si="10827">AC583/AC591</f>
        <v>5.0366797989403612E-2</v>
      </c>
    </row>
    <row r="584" spans="1:89" x14ac:dyDescent="0.15">
      <c r="A584" s="137" t="s">
        <v>33</v>
      </c>
      <c r="B584" s="206">
        <v>775</v>
      </c>
      <c r="C584" s="190">
        <v>1083</v>
      </c>
      <c r="D584" s="191">
        <v>122</v>
      </c>
      <c r="E584" s="192">
        <v>428</v>
      </c>
      <c r="F584" s="189">
        <v>332</v>
      </c>
      <c r="G584" s="193">
        <v>1114</v>
      </c>
      <c r="H584" s="191">
        <v>731</v>
      </c>
      <c r="I584" s="192">
        <v>1256</v>
      </c>
      <c r="J584" s="189">
        <v>221</v>
      </c>
      <c r="K584" s="190">
        <v>82</v>
      </c>
      <c r="L584" s="191">
        <v>641</v>
      </c>
      <c r="M584" s="189">
        <v>217</v>
      </c>
      <c r="N584" s="194">
        <v>995</v>
      </c>
      <c r="O584" s="207">
        <v>796</v>
      </c>
      <c r="P584" s="189">
        <v>292</v>
      </c>
      <c r="Q584" s="190">
        <v>553</v>
      </c>
      <c r="R584" s="191">
        <v>372</v>
      </c>
      <c r="S584" s="192">
        <v>723</v>
      </c>
      <c r="T584" s="189">
        <v>54</v>
      </c>
      <c r="U584" s="193">
        <v>56</v>
      </c>
      <c r="V584" s="191">
        <v>805</v>
      </c>
      <c r="W584" s="208">
        <v>521</v>
      </c>
      <c r="X584" s="189">
        <v>225</v>
      </c>
      <c r="Y584" s="193">
        <v>261</v>
      </c>
      <c r="Z584" s="191">
        <v>581</v>
      </c>
      <c r="AA584" s="189">
        <v>1169</v>
      </c>
      <c r="AB584" s="172">
        <f t="shared" si="10390"/>
        <v>6146</v>
      </c>
      <c r="AC584" s="173">
        <f t="shared" si="10391"/>
        <v>8259</v>
      </c>
      <c r="BI584" s="137" t="s">
        <v>33</v>
      </c>
      <c r="BJ584" s="129">
        <f>B584/B591</f>
        <v>6.8919519786571806E-2</v>
      </c>
      <c r="BK584" s="130">
        <f t="shared" ref="BK584" si="10828">C584/C591</f>
        <v>7.3042422607405413E-2</v>
      </c>
      <c r="BL584" s="131">
        <f t="shared" ref="BL584" si="10829">D584/D591</f>
        <v>3.5341830822711473E-2</v>
      </c>
      <c r="BM584" s="132">
        <f t="shared" ref="BM584" si="10830">E584/E591</f>
        <v>7.626514611546685E-2</v>
      </c>
      <c r="BN584" s="129">
        <f t="shared" ref="BN584" si="10831">F584/F591</f>
        <v>2.8123676408301566E-2</v>
      </c>
      <c r="BO584" s="130">
        <f t="shared" ref="BO584" si="10832">G584/G591</f>
        <v>0.10046897546897547</v>
      </c>
      <c r="BP584" s="131">
        <f t="shared" ref="BP584" si="10833">H584/H591</f>
        <v>4.6181060079600732E-2</v>
      </c>
      <c r="BQ584" s="132">
        <f t="shared" ref="BQ584" si="10834">I584/I591</f>
        <v>7.5353971682265417E-2</v>
      </c>
      <c r="BR584" s="129">
        <f t="shared" ref="BR584" si="10835">J584/J591</f>
        <v>9.0610906109061085E-2</v>
      </c>
      <c r="BS584" s="130">
        <f t="shared" ref="BS584" si="10836">K584/K591</f>
        <v>3.7289677125966349E-2</v>
      </c>
      <c r="BT584" s="131">
        <f t="shared" ref="BT584" si="10837">L584/L591</f>
        <v>8.0832282471626729E-2</v>
      </c>
      <c r="BU584" s="129">
        <f t="shared" ref="BU584" si="10838">M584/M591</f>
        <v>2.965696323629903E-2</v>
      </c>
      <c r="BV584" s="133">
        <f t="shared" ref="BV584" si="10839">N584/N591</f>
        <v>6.3412147090688931E-2</v>
      </c>
      <c r="BW584" s="134">
        <f t="shared" ref="BW584" si="10840">O584/O591</f>
        <v>5.5520680756085655E-2</v>
      </c>
      <c r="BX584" s="129">
        <f t="shared" ref="BX584" si="10841">P584/P591</f>
        <v>3.5151077404598531E-2</v>
      </c>
      <c r="BY584" s="130">
        <f t="shared" ref="BY584" si="10842">Q584/Q591</f>
        <v>8.4106463878327001E-2</v>
      </c>
      <c r="BZ584" s="131">
        <f t="shared" ref="BZ584" si="10843">R584/R591</f>
        <v>3.6207903445590814E-2</v>
      </c>
      <c r="CA584" s="132">
        <f t="shared" ref="CA584" si="10844">S584/S591</f>
        <v>7.9250246629398224E-2</v>
      </c>
      <c r="CB584" s="129">
        <f t="shared" ref="CB584" si="10845">T584/T591</f>
        <v>3.2412965186074429E-2</v>
      </c>
      <c r="CC584" s="130">
        <f t="shared" ref="CC584" si="10846">U584/U591</f>
        <v>4.0668119099491647E-2</v>
      </c>
      <c r="CD584" s="131">
        <f t="shared" ref="CD584" si="10847">V584/V591</f>
        <v>8.7528541915842126E-2</v>
      </c>
      <c r="CE584" s="132">
        <f t="shared" ref="CE584" si="10848">W584/W591</f>
        <v>5.5167301990681913E-2</v>
      </c>
      <c r="CF584" s="129">
        <f t="shared" ref="CF584" si="10849">X584/X591</f>
        <v>3.4298780487804881E-2</v>
      </c>
      <c r="CG584" s="130">
        <f t="shared" ref="CG584" si="10850">Y584/Y591</f>
        <v>7.6674500587544062E-2</v>
      </c>
      <c r="CH584" s="131">
        <f t="shared" ref="CH584" si="10851">Z584/Z591</f>
        <v>4.2322261072261072E-2</v>
      </c>
      <c r="CI584" s="129">
        <f t="shared" ref="CI584" si="10852">AA584/AA591</f>
        <v>7.3963935463460931E-2</v>
      </c>
      <c r="CJ584" s="135">
        <f t="shared" ref="CJ584" si="10853">AB584/AB591</f>
        <v>5.2030510569491123E-2</v>
      </c>
      <c r="CK584" s="136">
        <f t="shared" ref="CK584" si="10854">AC584/AC591</f>
        <v>7.0124643390843636E-2</v>
      </c>
    </row>
    <row r="585" spans="1:89" x14ac:dyDescent="0.15">
      <c r="A585" s="146" t="s">
        <v>34</v>
      </c>
      <c r="B585" s="203">
        <v>344</v>
      </c>
      <c r="C585" s="197">
        <v>585</v>
      </c>
      <c r="D585" s="198">
        <v>66</v>
      </c>
      <c r="E585" s="199">
        <v>288</v>
      </c>
      <c r="F585" s="196">
        <v>142</v>
      </c>
      <c r="G585" s="200">
        <v>757</v>
      </c>
      <c r="H585" s="198">
        <v>457</v>
      </c>
      <c r="I585" s="199">
        <v>931</v>
      </c>
      <c r="J585" s="196">
        <v>149</v>
      </c>
      <c r="K585" s="197">
        <v>54</v>
      </c>
      <c r="L585" s="198">
        <v>635</v>
      </c>
      <c r="M585" s="196">
        <v>130</v>
      </c>
      <c r="N585" s="201">
        <v>733</v>
      </c>
      <c r="O585" s="204">
        <v>517</v>
      </c>
      <c r="P585" s="196">
        <v>202</v>
      </c>
      <c r="Q585" s="197">
        <v>399</v>
      </c>
      <c r="R585" s="198">
        <v>327</v>
      </c>
      <c r="S585" s="199">
        <v>498</v>
      </c>
      <c r="T585" s="196">
        <v>35</v>
      </c>
      <c r="U585" s="200">
        <v>40</v>
      </c>
      <c r="V585" s="198">
        <v>666</v>
      </c>
      <c r="W585" s="205">
        <v>227</v>
      </c>
      <c r="X585" s="196">
        <v>159</v>
      </c>
      <c r="Y585" s="200">
        <v>191</v>
      </c>
      <c r="Z585" s="198">
        <v>452</v>
      </c>
      <c r="AA585" s="196">
        <v>647</v>
      </c>
      <c r="AB585" s="172">
        <f t="shared" si="10390"/>
        <v>4367</v>
      </c>
      <c r="AC585" s="173">
        <f t="shared" si="10391"/>
        <v>5264</v>
      </c>
      <c r="BI585" s="146" t="s">
        <v>34</v>
      </c>
      <c r="BJ585" s="129">
        <f>B585/B591</f>
        <v>3.0591373943975101E-2</v>
      </c>
      <c r="BK585" s="130">
        <f t="shared" ref="BK585" si="10855">C585/C591</f>
        <v>3.9455048222836714E-2</v>
      </c>
      <c r="BL585" s="131">
        <f t="shared" ref="BL585" si="10856">D585/D591</f>
        <v>1.9119351100811123E-2</v>
      </c>
      <c r="BM585" s="132">
        <f t="shared" ref="BM585" si="10857">E585/E591</f>
        <v>5.1318602993585177E-2</v>
      </c>
      <c r="BN585" s="129">
        <f t="shared" ref="BN585" si="10858">F585/F591</f>
        <v>1.20288013553579E-2</v>
      </c>
      <c r="BO585" s="130">
        <f t="shared" ref="BO585" si="10859">G585/G591</f>
        <v>6.8272005772005775E-2</v>
      </c>
      <c r="BP585" s="131">
        <f t="shared" ref="BP585" si="10860">H585/H591</f>
        <v>2.8871059447848884E-2</v>
      </c>
      <c r="BQ585" s="132">
        <f t="shared" ref="BQ585" si="10861">I585/I591</f>
        <v>5.5855531557475399E-2</v>
      </c>
      <c r="BR585" s="129">
        <f t="shared" ref="BR585" si="10862">J585/J591</f>
        <v>6.1090610906109059E-2</v>
      </c>
      <c r="BS585" s="130">
        <f t="shared" ref="BS585" si="10863">K585/K591</f>
        <v>2.4556616643929059E-2</v>
      </c>
      <c r="BT585" s="131">
        <f t="shared" ref="BT585" si="10864">L585/L591</f>
        <v>8.0075662042875154E-2</v>
      </c>
      <c r="BU585" s="129">
        <f t="shared" ref="BU585" si="10865">M585/M591</f>
        <v>1.7766844335110017E-2</v>
      </c>
      <c r="BV585" s="133">
        <f t="shared" ref="BV585" si="10866">N585/N591</f>
        <v>4.6714677203492448E-2</v>
      </c>
      <c r="BW585" s="134">
        <f t="shared" ref="BW585" si="10867">O585/O591</f>
        <v>3.6060542651879753E-2</v>
      </c>
      <c r="BX585" s="129">
        <f t="shared" ref="BX585" si="10868">P585/P591</f>
        <v>2.4316841218249671E-2</v>
      </c>
      <c r="BY585" s="130">
        <f t="shared" ref="BY585" si="10869">Q585/Q591</f>
        <v>6.0684410646387833E-2</v>
      </c>
      <c r="BZ585" s="131">
        <f t="shared" ref="BZ585" si="10870">R585/R591</f>
        <v>3.1827915125559665E-2</v>
      </c>
      <c r="CA585" s="132">
        <f t="shared" ref="CA585" si="10871">S585/S591</f>
        <v>5.4587306806971388E-2</v>
      </c>
      <c r="CB585" s="129">
        <f t="shared" ref="CB585" si="10872">T585/T591</f>
        <v>2.100840336134454E-2</v>
      </c>
      <c r="CC585" s="130">
        <f t="shared" ref="CC585" si="10873">U585/U591</f>
        <v>2.9048656499636893E-2</v>
      </c>
      <c r="CD585" s="131">
        <f t="shared" ref="CD585" si="10874">V585/V591</f>
        <v>7.2414917908013479E-2</v>
      </c>
      <c r="CE585" s="132">
        <f t="shared" ref="CE585" si="10875">W585/W591</f>
        <v>2.4036425243540872E-2</v>
      </c>
      <c r="CF585" s="129">
        <f t="shared" ref="CF585" si="10876">X585/X591</f>
        <v>2.4237804878048781E-2</v>
      </c>
      <c r="CG585" s="130">
        <f t="shared" ref="CG585" si="10877">Y585/Y591</f>
        <v>5.6110458284371327E-2</v>
      </c>
      <c r="CH585" s="131">
        <f t="shared" ref="CH585" si="10878">Z585/Z591</f>
        <v>3.2925407925407928E-2</v>
      </c>
      <c r="CI585" s="129">
        <f t="shared" ref="CI585" si="10879">AA585/AA591</f>
        <v>4.0936412527681112E-2</v>
      </c>
      <c r="CJ585" s="135">
        <f t="shared" ref="CJ585" si="10880">AB585/AB591</f>
        <v>3.6969938115354331E-2</v>
      </c>
      <c r="CK585" s="136">
        <f t="shared" ref="CK585" si="10881">AC585/AC591</f>
        <v>4.4695014264366256E-2</v>
      </c>
    </row>
    <row r="586" spans="1:89" x14ac:dyDescent="0.15">
      <c r="A586" s="137" t="s">
        <v>35</v>
      </c>
      <c r="B586" s="206">
        <v>0</v>
      </c>
      <c r="C586" s="190">
        <v>410</v>
      </c>
      <c r="D586" s="191">
        <v>1</v>
      </c>
      <c r="E586" s="192">
        <v>208</v>
      </c>
      <c r="F586" s="189">
        <v>4</v>
      </c>
      <c r="G586" s="193">
        <v>460</v>
      </c>
      <c r="H586" s="191">
        <v>81</v>
      </c>
      <c r="I586" s="192">
        <v>416</v>
      </c>
      <c r="J586" s="189">
        <v>22</v>
      </c>
      <c r="K586" s="190">
        <v>23</v>
      </c>
      <c r="L586" s="191">
        <v>373</v>
      </c>
      <c r="M586" s="189">
        <v>35</v>
      </c>
      <c r="N586" s="194">
        <v>282</v>
      </c>
      <c r="O586" s="207">
        <v>124</v>
      </c>
      <c r="P586" s="189">
        <v>53</v>
      </c>
      <c r="Q586" s="190">
        <v>64</v>
      </c>
      <c r="R586" s="191">
        <v>44</v>
      </c>
      <c r="S586" s="192">
        <v>61</v>
      </c>
      <c r="T586" s="189">
        <v>8</v>
      </c>
      <c r="U586" s="193">
        <v>3</v>
      </c>
      <c r="V586" s="191">
        <v>179</v>
      </c>
      <c r="W586" s="208">
        <v>26</v>
      </c>
      <c r="X586" s="189">
        <v>15</v>
      </c>
      <c r="Y586" s="193">
        <v>17</v>
      </c>
      <c r="Z586" s="191">
        <v>23</v>
      </c>
      <c r="AA586" s="189">
        <v>79</v>
      </c>
      <c r="AB586" s="172">
        <f t="shared" si="10390"/>
        <v>1085</v>
      </c>
      <c r="AC586" s="173">
        <f t="shared" si="10391"/>
        <v>1926</v>
      </c>
      <c r="BI586" s="137" t="s">
        <v>35</v>
      </c>
      <c r="BJ586" s="129">
        <f>B586/B591</f>
        <v>0</v>
      </c>
      <c r="BK586" s="130">
        <f t="shared" ref="BK586" si="10882">C586/C591</f>
        <v>2.7652256019424025E-2</v>
      </c>
      <c r="BL586" s="131">
        <f t="shared" ref="BL586" si="10883">D586/D591</f>
        <v>2.8968713789107763E-4</v>
      </c>
      <c r="BM586" s="132">
        <f t="shared" ref="BM586" si="10884">E586/E591</f>
        <v>3.7063435495367072E-2</v>
      </c>
      <c r="BN586" s="129">
        <f t="shared" ref="BN586" si="10885">F586/F591</f>
        <v>3.3883947479881405E-4</v>
      </c>
      <c r="BO586" s="130">
        <f t="shared" ref="BO586" si="10886">G586/G591</f>
        <v>4.1486291486291488E-2</v>
      </c>
      <c r="BP586" s="131">
        <f t="shared" ref="BP586" si="10887">H586/H591</f>
        <v>5.1171899677806554E-3</v>
      </c>
      <c r="BQ586" s="132">
        <f t="shared" ref="BQ586" si="10888">I586/I591</f>
        <v>2.495800335973122E-2</v>
      </c>
      <c r="BR586" s="129">
        <f t="shared" ref="BR586" si="10889">J586/J591</f>
        <v>9.0200902009020083E-3</v>
      </c>
      <c r="BS586" s="130">
        <f t="shared" ref="BS586" si="10890">K586/K591</f>
        <v>1.0459299681673489E-2</v>
      </c>
      <c r="BT586" s="131">
        <f t="shared" ref="BT586" si="10891">L586/L591</f>
        <v>4.7036569987389656E-2</v>
      </c>
      <c r="BU586" s="129">
        <f t="shared" ref="BU586" si="10892">M586/M591</f>
        <v>4.783381167145005E-3</v>
      </c>
      <c r="BV586" s="133">
        <f t="shared" ref="BV586" si="10893">N586/N591</f>
        <v>1.7972085909119879E-2</v>
      </c>
      <c r="BW586" s="134">
        <f t="shared" ref="BW586" si="10894">O586/O591</f>
        <v>8.6489502685359564E-3</v>
      </c>
      <c r="BX586" s="129">
        <f t="shared" ref="BX586" si="10895">P586/P591</f>
        <v>6.3801613097387742E-3</v>
      </c>
      <c r="BY586" s="130">
        <f t="shared" ref="BY586" si="10896">Q586/Q591</f>
        <v>9.7338403041825096E-3</v>
      </c>
      <c r="BZ586" s="131">
        <f t="shared" ref="BZ586" si="10897">R586/R591</f>
        <v>4.2826552462526769E-3</v>
      </c>
      <c r="CA586" s="132">
        <f t="shared" ref="CA586" si="10898">S586/S591</f>
        <v>6.6863970185246082E-3</v>
      </c>
      <c r="CB586" s="129">
        <f t="shared" ref="CB586" si="10899">T586/T591</f>
        <v>4.8019207683073226E-3</v>
      </c>
      <c r="CC586" s="130">
        <f t="shared" ref="CC586" si="10900">U586/U591</f>
        <v>2.1786492374727671E-3</v>
      </c>
      <c r="CD586" s="131">
        <f t="shared" ref="CD586" si="10901">V586/V591</f>
        <v>1.946286832662825E-2</v>
      </c>
      <c r="CE586" s="132">
        <f t="shared" ref="CE586" si="10902">W586/W591</f>
        <v>2.7530707327403643E-3</v>
      </c>
      <c r="CF586" s="129">
        <f t="shared" ref="CF586" si="10903">X586/X591</f>
        <v>2.2865853658536584E-3</v>
      </c>
      <c r="CG586" s="130">
        <f t="shared" ref="CG586" si="10904">Y586/Y591</f>
        <v>4.9941245593419503E-3</v>
      </c>
      <c r="CH586" s="131">
        <f t="shared" ref="CH586" si="10905">Z586/Z591</f>
        <v>1.6754079254079255E-3</v>
      </c>
      <c r="CI586" s="129">
        <f t="shared" ref="CI586" si="10906">AA586/AA591</f>
        <v>4.9984182220816197E-3</v>
      </c>
      <c r="CJ586" s="135">
        <f t="shared" ref="CJ586" si="10907">AB586/AB591</f>
        <v>9.1853407041812343E-3</v>
      </c>
      <c r="CK586" s="136">
        <f t="shared" ref="CK586" si="10908">AC586/AC591</f>
        <v>1.6353077027577774E-2</v>
      </c>
    </row>
    <row r="587" spans="1:89" x14ac:dyDescent="0.15">
      <c r="A587" s="146" t="s">
        <v>36</v>
      </c>
      <c r="B587" s="203">
        <v>0</v>
      </c>
      <c r="C587" s="197">
        <v>0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0</v>
      </c>
      <c r="BI587" s="146" t="s">
        <v>36</v>
      </c>
      <c r="BJ587" s="129">
        <f>B587/B591</f>
        <v>0</v>
      </c>
      <c r="BK587" s="130">
        <f t="shared" ref="BK587" si="10909">C587/C591</f>
        <v>0</v>
      </c>
      <c r="BL587" s="131">
        <f t="shared" ref="BL587" si="10910">D587/D591</f>
        <v>0</v>
      </c>
      <c r="BM587" s="132">
        <f t="shared" ref="BM587" si="10911">E587/E591</f>
        <v>0</v>
      </c>
      <c r="BN587" s="129">
        <f t="shared" ref="BN587" si="10912">F587/F591</f>
        <v>0</v>
      </c>
      <c r="BO587" s="130">
        <f t="shared" ref="BO587" si="10913">G587/G591</f>
        <v>0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0</v>
      </c>
    </row>
    <row r="588" spans="1:89" x14ac:dyDescent="0.15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>
        <f t="shared" si="10390"/>
        <v>0</v>
      </c>
      <c r="AC588" s="173">
        <f t="shared" si="10391"/>
        <v>0</v>
      </c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 x14ac:dyDescent="0.15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>
        <f t="shared" si="10390"/>
        <v>0</v>
      </c>
      <c r="AC589" s="173">
        <f t="shared" si="10391"/>
        <v>0</v>
      </c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4" thickBot="1" x14ac:dyDescent="0.2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>
        <f t="shared" si="10390"/>
        <v>0</v>
      </c>
      <c r="AC590" s="173">
        <f t="shared" si="10391"/>
        <v>0</v>
      </c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5" thickTop="1" thickBot="1" x14ac:dyDescent="0.2">
      <c r="A591" s="269" t="s">
        <v>13</v>
      </c>
      <c r="B591" s="20">
        <f t="shared" ref="B591:AA591" si="11017">SUM(B568:B590)</f>
        <v>11245</v>
      </c>
      <c r="C591" s="21">
        <f t="shared" si="11017"/>
        <v>14827</v>
      </c>
      <c r="D591" s="20">
        <f t="shared" si="11017"/>
        <v>3452</v>
      </c>
      <c r="E591" s="21">
        <f t="shared" si="11017"/>
        <v>5612</v>
      </c>
      <c r="F591" s="20">
        <f t="shared" si="11017"/>
        <v>11805</v>
      </c>
      <c r="G591" s="21">
        <f t="shared" si="11017"/>
        <v>11088</v>
      </c>
      <c r="H591" s="20">
        <f t="shared" si="11017"/>
        <v>15829</v>
      </c>
      <c r="I591" s="21">
        <f t="shared" si="11017"/>
        <v>16668</v>
      </c>
      <c r="J591" s="20">
        <f t="shared" si="11017"/>
        <v>2439</v>
      </c>
      <c r="K591" s="21">
        <f t="shared" si="11017"/>
        <v>2199</v>
      </c>
      <c r="L591" s="20">
        <f t="shared" si="11017"/>
        <v>7930</v>
      </c>
      <c r="M591" s="21">
        <f t="shared" si="11017"/>
        <v>7317</v>
      </c>
      <c r="N591" s="20">
        <f t="shared" si="11017"/>
        <v>15691</v>
      </c>
      <c r="O591" s="21">
        <f t="shared" si="11017"/>
        <v>14337</v>
      </c>
      <c r="P591" s="20">
        <f t="shared" si="11017"/>
        <v>8307</v>
      </c>
      <c r="Q591" s="21">
        <f t="shared" si="11017"/>
        <v>6575</v>
      </c>
      <c r="R591" s="20">
        <f t="shared" si="11017"/>
        <v>10274</v>
      </c>
      <c r="S591" s="21">
        <f t="shared" si="11017"/>
        <v>9123</v>
      </c>
      <c r="T591" s="20">
        <f t="shared" si="11017"/>
        <v>1666</v>
      </c>
      <c r="U591" s="21">
        <f t="shared" si="11017"/>
        <v>1377</v>
      </c>
      <c r="V591" s="20">
        <f t="shared" si="11017"/>
        <v>9197</v>
      </c>
      <c r="W591" s="21">
        <f t="shared" si="11017"/>
        <v>9444</v>
      </c>
      <c r="X591" s="20">
        <f t="shared" si="11017"/>
        <v>6560</v>
      </c>
      <c r="Y591" s="21">
        <f t="shared" si="11017"/>
        <v>3404</v>
      </c>
      <c r="Z591" s="20">
        <f t="shared" si="11017"/>
        <v>13728</v>
      </c>
      <c r="AA591" s="21">
        <f t="shared" si="11017"/>
        <v>15805</v>
      </c>
      <c r="AB591" s="174">
        <f t="shared" ref="AB591:AC591" si="11018">SUM(AB567:AB590)</f>
        <v>118123</v>
      </c>
      <c r="AC591" s="175">
        <f t="shared" si="11018"/>
        <v>117776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</v>
      </c>
      <c r="BM591" s="156">
        <f t="shared" si="11019"/>
        <v>1</v>
      </c>
      <c r="BN591" s="155">
        <f t="shared" si="11019"/>
        <v>1</v>
      </c>
      <c r="BO591" s="156">
        <f t="shared" si="11019"/>
        <v>1.0000000000000002</v>
      </c>
      <c r="BP591" s="155">
        <f t="shared" si="11019"/>
        <v>1</v>
      </c>
      <c r="BQ591" s="156">
        <f t="shared" si="11019"/>
        <v>0.99999999999999989</v>
      </c>
      <c r="BR591" s="155">
        <f t="shared" si="11019"/>
        <v>0.99999999999999989</v>
      </c>
      <c r="BS591" s="156">
        <f t="shared" si="11019"/>
        <v>1.0000000000000002</v>
      </c>
      <c r="BT591" s="155">
        <f t="shared" si="11019"/>
        <v>1</v>
      </c>
      <c r="BU591" s="156">
        <f t="shared" si="11019"/>
        <v>1</v>
      </c>
      <c r="BV591" s="155">
        <f t="shared" si="11019"/>
        <v>1</v>
      </c>
      <c r="BW591" s="156">
        <f t="shared" si="11019"/>
        <v>0.99999999999999989</v>
      </c>
      <c r="BX591" s="155">
        <f t="shared" si="11019"/>
        <v>0.99999999999999989</v>
      </c>
      <c r="BY591" s="156">
        <f t="shared" si="11019"/>
        <v>1</v>
      </c>
      <c r="BZ591" s="155">
        <f t="shared" si="11019"/>
        <v>1</v>
      </c>
      <c r="CA591" s="156">
        <f t="shared" si="11019"/>
        <v>1</v>
      </c>
      <c r="CB591" s="155">
        <f t="shared" si="11019"/>
        <v>1</v>
      </c>
      <c r="CC591" s="156">
        <f t="shared" si="11019"/>
        <v>1</v>
      </c>
      <c r="CD591" s="155">
        <f t="shared" si="11019"/>
        <v>1</v>
      </c>
      <c r="CE591" s="156">
        <f t="shared" si="11019"/>
        <v>1</v>
      </c>
      <c r="CF591" s="155">
        <f t="shared" si="11019"/>
        <v>1</v>
      </c>
      <c r="CG591" s="156">
        <f t="shared" si="11019"/>
        <v>1.0000000000000002</v>
      </c>
      <c r="CH591" s="155">
        <f t="shared" si="11019"/>
        <v>1</v>
      </c>
      <c r="CI591" s="156">
        <f t="shared" si="11019"/>
        <v>0.99999999999999989</v>
      </c>
      <c r="CJ591" s="155">
        <f t="shared" si="11019"/>
        <v>1</v>
      </c>
      <c r="CK591" s="156">
        <f t="shared" si="11019"/>
        <v>1</v>
      </c>
    </row>
    <row r="592" spans="1:89" ht="14" thickTop="1" x14ac:dyDescent="0.15">
      <c r="A592" s="187"/>
    </row>
    <row r="594" spans="1:89" x14ac:dyDescent="0.15">
      <c r="A594" s="296">
        <f>+A563+1</f>
        <v>44185</v>
      </c>
      <c r="B594" s="296"/>
      <c r="C594" s="296"/>
      <c r="D594" s="296"/>
      <c r="BI594" s="301">
        <f>+BI532+2</f>
        <v>44185</v>
      </c>
      <c r="BJ594" s="301"/>
      <c r="BK594" s="301"/>
      <c r="BL594" s="301"/>
    </row>
    <row r="595" spans="1:89" ht="14" thickBot="1" x14ac:dyDescent="0.2">
      <c r="AE595" s="272" t="s">
        <v>84</v>
      </c>
    </row>
    <row r="596" spans="1:89" ht="15" thickTop="1" thickBot="1" x14ac:dyDescent="0.2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 x14ac:dyDescent="0.2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 x14ac:dyDescent="0.15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424</v>
      </c>
      <c r="AG598" s="186">
        <f t="shared" ref="AG598:AV600" si="11020">SUMIF($A$9:$A$32,$AE598,C$598:C$621)</f>
        <v>450</v>
      </c>
      <c r="AH598" s="127">
        <f t="shared" si="11020"/>
        <v>132</v>
      </c>
      <c r="AI598" s="180">
        <f t="shared" si="11020"/>
        <v>186</v>
      </c>
      <c r="AJ598" s="126">
        <f t="shared" si="11020"/>
        <v>651</v>
      </c>
      <c r="AK598" s="128">
        <f t="shared" si="11020"/>
        <v>357</v>
      </c>
      <c r="AL598" s="127">
        <f t="shared" si="11020"/>
        <v>654</v>
      </c>
      <c r="AM598" s="180">
        <f t="shared" si="11020"/>
        <v>578</v>
      </c>
      <c r="AN598" s="126">
        <f t="shared" si="11020"/>
        <v>38</v>
      </c>
      <c r="AO598" s="128">
        <f t="shared" si="11020"/>
        <v>97</v>
      </c>
      <c r="AP598" s="127">
        <f t="shared" si="11020"/>
        <v>141</v>
      </c>
      <c r="AQ598" s="126">
        <f t="shared" si="11020"/>
        <v>301</v>
      </c>
      <c r="AR598" s="179">
        <f t="shared" si="11020"/>
        <v>647</v>
      </c>
      <c r="AS598" s="181">
        <f t="shared" si="11020"/>
        <v>602</v>
      </c>
      <c r="AT598" s="126">
        <f t="shared" si="11020"/>
        <v>326</v>
      </c>
      <c r="AU598" s="128">
        <f t="shared" si="11020"/>
        <v>245</v>
      </c>
      <c r="AV598" s="127">
        <f t="shared" si="11020"/>
        <v>467</v>
      </c>
      <c r="AW598" s="180">
        <f t="shared" ref="AW598:BE600" si="11021">SUMIF($A$9:$A$32,$AE598,S$598:S$621)</f>
        <v>316</v>
      </c>
      <c r="AX598" s="126">
        <f t="shared" si="11021"/>
        <v>76</v>
      </c>
      <c r="AY598" s="128">
        <f t="shared" si="11021"/>
        <v>67</v>
      </c>
      <c r="AZ598" s="127">
        <f t="shared" si="11021"/>
        <v>311</v>
      </c>
      <c r="BA598" s="180">
        <f t="shared" si="11021"/>
        <v>369</v>
      </c>
      <c r="BB598" s="126">
        <f t="shared" si="11021"/>
        <v>325</v>
      </c>
      <c r="BC598" s="128">
        <f t="shared" si="11021"/>
        <v>175</v>
      </c>
      <c r="BD598" s="184">
        <f t="shared" si="11021"/>
        <v>574</v>
      </c>
      <c r="BE598" s="185">
        <f t="shared" si="11021"/>
        <v>816</v>
      </c>
      <c r="BF598" s="170">
        <f>AF598+AH598+AJ598+AL598+AN598+AP598+AR598+AT598+AV598+AX598+AZ598+BB598+BD598</f>
        <v>4766</v>
      </c>
      <c r="BG598" s="171">
        <f>AG598+AI598+AK598+AM598+AO598+AQ598+AS598+AU598+AW598+AY598+BA598+BC598+BE598</f>
        <v>4559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 x14ac:dyDescent="0.15">
      <c r="A599" s="137" t="s">
        <v>17</v>
      </c>
      <c r="B599" s="189">
        <v>59</v>
      </c>
      <c r="C599" s="190">
        <v>0</v>
      </c>
      <c r="D599" s="191">
        <v>26</v>
      </c>
      <c r="E599" s="192">
        <v>1</v>
      </c>
      <c r="F599" s="189">
        <v>124</v>
      </c>
      <c r="G599" s="193">
        <v>1</v>
      </c>
      <c r="H599" s="191">
        <v>79</v>
      </c>
      <c r="I599" s="192">
        <v>8</v>
      </c>
      <c r="J599" s="189">
        <v>4</v>
      </c>
      <c r="K599" s="193">
        <v>2</v>
      </c>
      <c r="L599" s="191">
        <v>4</v>
      </c>
      <c r="M599" s="189">
        <v>14</v>
      </c>
      <c r="N599" s="194">
        <v>31</v>
      </c>
      <c r="O599" s="195">
        <v>32</v>
      </c>
      <c r="P599" s="189">
        <v>12</v>
      </c>
      <c r="Q599" s="193">
        <v>11</v>
      </c>
      <c r="R599" s="191">
        <v>3</v>
      </c>
      <c r="S599" s="192">
        <v>10</v>
      </c>
      <c r="T599" s="189">
        <v>0</v>
      </c>
      <c r="U599" s="193">
        <v>2</v>
      </c>
      <c r="V599" s="191">
        <v>0</v>
      </c>
      <c r="W599" s="192">
        <v>0</v>
      </c>
      <c r="X599" s="189">
        <v>2</v>
      </c>
      <c r="Y599" s="193">
        <v>0</v>
      </c>
      <c r="Z599" s="191">
        <v>0</v>
      </c>
      <c r="AA599" s="189">
        <v>0</v>
      </c>
      <c r="AB599" s="172">
        <f t="shared" ref="AB599:AB621" si="11049">SUM(B599,D599,F599,H599,J599,L599,N599,P599,R599,T599,V599,X599,Z599)</f>
        <v>344</v>
      </c>
      <c r="AC599" s="173">
        <f t="shared" ref="AC599:AC621" si="11050">SUM(C599,E599,G599,I599,K599,M599,O599,Q599,S599,U599,W599,Y599,AA599)</f>
        <v>81</v>
      </c>
      <c r="AE599" s="277" t="str">
        <f>$AE$10</f>
        <v>08:00 - 08:59</v>
      </c>
      <c r="AF599" s="126">
        <f>SUMIF($A$9:$A$32,$AE599,B$598:B$621)</f>
        <v>594</v>
      </c>
      <c r="AG599" s="190">
        <f t="shared" si="11020"/>
        <v>597</v>
      </c>
      <c r="AH599" s="191">
        <f t="shared" si="11020"/>
        <v>178</v>
      </c>
      <c r="AI599" s="192">
        <f t="shared" si="11020"/>
        <v>209</v>
      </c>
      <c r="AJ599" s="278">
        <f t="shared" si="11020"/>
        <v>944</v>
      </c>
      <c r="AK599" s="193">
        <f t="shared" si="11020"/>
        <v>337</v>
      </c>
      <c r="AL599" s="191">
        <f t="shared" si="11020"/>
        <v>906</v>
      </c>
      <c r="AM599" s="192">
        <f t="shared" si="11020"/>
        <v>660</v>
      </c>
      <c r="AN599" s="278">
        <f t="shared" si="11020"/>
        <v>74</v>
      </c>
      <c r="AO599" s="193">
        <f t="shared" si="11020"/>
        <v>140</v>
      </c>
      <c r="AP599" s="191">
        <f t="shared" si="11020"/>
        <v>209</v>
      </c>
      <c r="AQ599" s="278">
        <f t="shared" si="11020"/>
        <v>452</v>
      </c>
      <c r="AR599" s="194">
        <f t="shared" si="11020"/>
        <v>734</v>
      </c>
      <c r="AS599" s="195">
        <f t="shared" si="11020"/>
        <v>732</v>
      </c>
      <c r="AT599" s="278">
        <f t="shared" si="11020"/>
        <v>400</v>
      </c>
      <c r="AU599" s="193">
        <f t="shared" si="11020"/>
        <v>253</v>
      </c>
      <c r="AV599" s="191">
        <f t="shared" si="11020"/>
        <v>639</v>
      </c>
      <c r="AW599" s="192">
        <f t="shared" si="11021"/>
        <v>367</v>
      </c>
      <c r="AX599" s="278">
        <f t="shared" si="11021"/>
        <v>69</v>
      </c>
      <c r="AY599" s="193">
        <f t="shared" si="11021"/>
        <v>55</v>
      </c>
      <c r="AZ599" s="191">
        <f t="shared" si="11021"/>
        <v>299</v>
      </c>
      <c r="BA599" s="192">
        <f t="shared" si="11021"/>
        <v>506</v>
      </c>
      <c r="BB599" s="278">
        <f t="shared" si="11021"/>
        <v>331</v>
      </c>
      <c r="BC599" s="193">
        <f t="shared" si="11021"/>
        <v>160</v>
      </c>
      <c r="BD599" s="191">
        <f t="shared" si="11021"/>
        <v>719</v>
      </c>
      <c r="BE599" s="278">
        <f t="shared" si="11021"/>
        <v>778</v>
      </c>
      <c r="BF599" s="172">
        <f>SUM(AF599,AH599,AJ599,AL599,AN599,AP599,AR599,AT599,AV599,AX599,AZ599,BB599,BD599)</f>
        <v>6096</v>
      </c>
      <c r="BG599" s="173">
        <f>SUM(AG599,AI599,AK599,AM599,AO599,AQ599,AS599,AU599,AW599,AY599,BA599,BC599,BE599)</f>
        <v>5246</v>
      </c>
      <c r="BI599" s="137" t="s">
        <v>17</v>
      </c>
      <c r="BJ599" s="129">
        <f>B599/B622</f>
        <v>5.6206535200533482E-3</v>
      </c>
      <c r="BK599" s="130">
        <f t="shared" ref="BK599" si="11051">C599/C622</f>
        <v>0</v>
      </c>
      <c r="BL599" s="131">
        <f t="shared" ref="BL599" si="11052">D599/D622</f>
        <v>9.3256814921090381E-3</v>
      </c>
      <c r="BM599" s="132">
        <f t="shared" ref="BM599" si="11053">E599/E622</f>
        <v>2.4372410431391665E-4</v>
      </c>
      <c r="BN599" s="129">
        <f t="shared" ref="BN599" si="11054">F599/F622</f>
        <v>1.1737978038621734E-2</v>
      </c>
      <c r="BO599" s="130">
        <f t="shared" ref="BO599" si="11055">G599/G622</f>
        <v>1.3713658804168953E-4</v>
      </c>
      <c r="BP599" s="131">
        <f t="shared" ref="BP599" si="11056">H599/H622</f>
        <v>5.5360896986685355E-3</v>
      </c>
      <c r="BQ599" s="132">
        <f t="shared" ref="BQ599" si="11057">I599/I622</f>
        <v>5.8840835539864661E-4</v>
      </c>
      <c r="BR599" s="129">
        <f t="shared" ref="BR599" si="11058">J599/J622</f>
        <v>2.5380710659898475E-3</v>
      </c>
      <c r="BS599" s="130">
        <f t="shared" ref="BS599" si="11059">K599/K622</f>
        <v>1.2515644555694619E-3</v>
      </c>
      <c r="BT599" s="131">
        <f t="shared" ref="BT599" si="11060">L599/L622</f>
        <v>7.0746374248319773E-4</v>
      </c>
      <c r="BU599" s="129">
        <f t="shared" ref="BU599" si="11061">M599/M622</f>
        <v>2.3113752682846294E-3</v>
      </c>
      <c r="BV599" s="133">
        <f t="shared" ref="BV599" si="11062">N599/N622</f>
        <v>2.533300645583068E-3</v>
      </c>
      <c r="BW599" s="134">
        <f t="shared" ref="BW599" si="11063">O599/O622</f>
        <v>2.5942440210782328E-3</v>
      </c>
      <c r="BX599" s="129">
        <f t="shared" ref="BX599" si="11064">P599/P622</f>
        <v>1.9821605550049554E-3</v>
      </c>
      <c r="BY599" s="130">
        <f t="shared" ref="BY599" si="11065">Q599/Q622</f>
        <v>1.909390730775907E-3</v>
      </c>
      <c r="BZ599" s="131">
        <f t="shared" ref="BZ599" si="11066">R599/R622</f>
        <v>3.3598387277410682E-4</v>
      </c>
      <c r="CA599" s="132">
        <f t="shared" ref="CA599" si="11067">S599/S622</f>
        <v>1.1690437222352116E-3</v>
      </c>
      <c r="CB599" s="129">
        <f t="shared" ref="CB599" si="11068">T599/T622</f>
        <v>0</v>
      </c>
      <c r="CC599" s="130">
        <f t="shared" ref="CC599" si="11069">U599/U622</f>
        <v>2.205071664829107E-3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4.5662100456621003E-4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3.4964679575138487E-3</v>
      </c>
      <c r="CK599" s="136">
        <f t="shared" ref="CK599" si="11077">AC599/AC622</f>
        <v>8.2473806929836174E-4</v>
      </c>
    </row>
    <row r="600" spans="1:89" ht="14" thickBot="1" x14ac:dyDescent="0.2">
      <c r="A600" s="146" t="s">
        <v>18</v>
      </c>
      <c r="B600" s="196">
        <v>227</v>
      </c>
      <c r="C600" s="197">
        <v>0</v>
      </c>
      <c r="D600" s="198">
        <v>72</v>
      </c>
      <c r="E600" s="199">
        <v>19</v>
      </c>
      <c r="F600" s="196">
        <v>467</v>
      </c>
      <c r="G600" s="200">
        <v>86</v>
      </c>
      <c r="H600" s="198">
        <v>329</v>
      </c>
      <c r="I600" s="199">
        <v>137</v>
      </c>
      <c r="J600" s="196">
        <v>17</v>
      </c>
      <c r="K600" s="200">
        <v>35</v>
      </c>
      <c r="L600" s="198">
        <v>55</v>
      </c>
      <c r="M600" s="196">
        <v>143</v>
      </c>
      <c r="N600" s="201">
        <v>264</v>
      </c>
      <c r="O600" s="202">
        <v>276</v>
      </c>
      <c r="P600" s="196">
        <v>154</v>
      </c>
      <c r="Q600" s="200">
        <v>180</v>
      </c>
      <c r="R600" s="198">
        <v>152</v>
      </c>
      <c r="S600" s="199">
        <v>149</v>
      </c>
      <c r="T600" s="196">
        <v>13</v>
      </c>
      <c r="U600" s="200">
        <v>64</v>
      </c>
      <c r="V600" s="198">
        <v>80</v>
      </c>
      <c r="W600" s="199">
        <v>165</v>
      </c>
      <c r="X600" s="196">
        <v>146</v>
      </c>
      <c r="Y600" s="200">
        <v>72</v>
      </c>
      <c r="Z600" s="198">
        <v>292</v>
      </c>
      <c r="AA600" s="196">
        <v>227</v>
      </c>
      <c r="AB600" s="172">
        <f t="shared" si="11049"/>
        <v>2268</v>
      </c>
      <c r="AC600" s="173">
        <f t="shared" si="11050"/>
        <v>1553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2.1625226255120509E-2</v>
      </c>
      <c r="BK600" s="130">
        <f t="shared" ref="BK600" si="11078">C600/C622</f>
        <v>0</v>
      </c>
      <c r="BL600" s="131">
        <f t="shared" ref="BL600" si="11079">D600/D622</f>
        <v>2.5824964131994262E-2</v>
      </c>
      <c r="BM600" s="132">
        <f t="shared" ref="BM600" si="11080">E600/E622</f>
        <v>4.6307579819644161E-3</v>
      </c>
      <c r="BN600" s="129">
        <f t="shared" ref="BN600" si="11081">F600/F622</f>
        <v>4.4206739871260885E-2</v>
      </c>
      <c r="BO600" s="130">
        <f t="shared" ref="BO600" si="11082">G600/G622</f>
        <v>1.1793746571585299E-2</v>
      </c>
      <c r="BP600" s="131">
        <f t="shared" ref="BP600" si="11083">H600/H622</f>
        <v>2.3055360896986687E-2</v>
      </c>
      <c r="BQ600" s="132">
        <f t="shared" ref="BQ600" si="11084">I600/I622</f>
        <v>1.0076493086201824E-2</v>
      </c>
      <c r="BR600" s="129">
        <f t="shared" ref="BR600" si="11085">J600/J622</f>
        <v>1.0786802030456852E-2</v>
      </c>
      <c r="BS600" s="130">
        <f t="shared" ref="BS600" si="11086">K600/K622</f>
        <v>2.1902377972465581E-2</v>
      </c>
      <c r="BT600" s="131">
        <f t="shared" ref="BT600" si="11087">L600/L622</f>
        <v>9.727626459143969E-3</v>
      </c>
      <c r="BU600" s="129">
        <f t="shared" ref="BU600" si="11088">M600/M622</f>
        <v>2.3609047383192999E-2</v>
      </c>
      <c r="BV600" s="133">
        <f t="shared" ref="BV600" si="11089">N600/N622</f>
        <v>2.1573915175288061E-2</v>
      </c>
      <c r="BW600" s="134">
        <f t="shared" ref="BW600" si="11090">O600/O622</f>
        <v>2.2375354681799756E-2</v>
      </c>
      <c r="BX600" s="129">
        <f t="shared" ref="BX600" si="11091">P600/P622</f>
        <v>2.5437727122563595E-2</v>
      </c>
      <c r="BY600" s="130">
        <f t="shared" ref="BY600" si="11092">Q600/Q622</f>
        <v>3.124457559451484E-2</v>
      </c>
      <c r="BZ600" s="131">
        <f t="shared" ref="BZ600" si="11093">R600/R622</f>
        <v>1.7023182887221412E-2</v>
      </c>
      <c r="CA600" s="132">
        <f t="shared" ref="CA600" si="11094">S600/S622</f>
        <v>1.7418751461304654E-2</v>
      </c>
      <c r="CB600" s="129">
        <f t="shared" ref="CB600" si="11095">T600/T622</f>
        <v>1.6029593094944512E-2</v>
      </c>
      <c r="CC600" s="130">
        <f t="shared" ref="CC600" si="11096">U600/U622</f>
        <v>7.0562293274531424E-2</v>
      </c>
      <c r="CD600" s="131">
        <f t="shared" ref="CD600" si="11097">V600/V622</f>
        <v>1.0802052389954091E-2</v>
      </c>
      <c r="CE600" s="132">
        <f t="shared" ref="CE600" si="11098">W600/W622</f>
        <v>1.9826964671953856E-2</v>
      </c>
      <c r="CF600" s="129">
        <f t="shared" ref="CF600" si="11099">X600/X622</f>
        <v>3.3333333333333333E-2</v>
      </c>
      <c r="CG600" s="130">
        <f t="shared" ref="CG600" si="11100">Y600/Y622</f>
        <v>2.5659301496792589E-2</v>
      </c>
      <c r="CH600" s="131">
        <f t="shared" ref="CH600" si="11101">Z600/Z622</f>
        <v>2.208941674861941E-2</v>
      </c>
      <c r="CI600" s="129">
        <f t="shared" ref="CI600" si="11102">AA600/AA622</f>
        <v>1.4794056308654848E-2</v>
      </c>
      <c r="CJ600" s="135">
        <f t="shared" ref="CJ600" si="11103">AB600/AB622</f>
        <v>2.3052294557097119E-2</v>
      </c>
      <c r="CK600" s="136">
        <f t="shared" ref="CK600" si="11104">AC600/AC622</f>
        <v>1.5812570637288342E-2</v>
      </c>
    </row>
    <row r="601" spans="1:89" ht="15" thickTop="1" thickBot="1" x14ac:dyDescent="0.2">
      <c r="A601" s="137" t="s">
        <v>19</v>
      </c>
      <c r="B601" s="189">
        <v>327</v>
      </c>
      <c r="C601" s="190">
        <v>321</v>
      </c>
      <c r="D601" s="191">
        <v>106</v>
      </c>
      <c r="E601" s="192">
        <v>132</v>
      </c>
      <c r="F601" s="189">
        <v>553</v>
      </c>
      <c r="G601" s="193">
        <v>226</v>
      </c>
      <c r="H601" s="191">
        <v>522</v>
      </c>
      <c r="I601" s="192">
        <v>365</v>
      </c>
      <c r="J601" s="189">
        <v>39</v>
      </c>
      <c r="K601" s="193">
        <v>61</v>
      </c>
      <c r="L601" s="191">
        <v>127</v>
      </c>
      <c r="M601" s="189">
        <v>241</v>
      </c>
      <c r="N601" s="194">
        <v>476</v>
      </c>
      <c r="O601" s="195">
        <v>505</v>
      </c>
      <c r="P601" s="189">
        <v>252</v>
      </c>
      <c r="Q601" s="193">
        <v>189</v>
      </c>
      <c r="R601" s="191">
        <v>360</v>
      </c>
      <c r="S601" s="192">
        <v>253</v>
      </c>
      <c r="T601" s="189">
        <v>55</v>
      </c>
      <c r="U601" s="193">
        <v>64</v>
      </c>
      <c r="V601" s="191">
        <v>198</v>
      </c>
      <c r="W601" s="192">
        <v>273</v>
      </c>
      <c r="X601" s="189">
        <v>209</v>
      </c>
      <c r="Y601" s="193">
        <v>158</v>
      </c>
      <c r="Z601" s="191">
        <v>390</v>
      </c>
      <c r="AA601" s="189">
        <v>523</v>
      </c>
      <c r="AB601" s="172">
        <f t="shared" si="11049"/>
        <v>3614</v>
      </c>
      <c r="AC601" s="173">
        <f t="shared" si="11050"/>
        <v>3311</v>
      </c>
      <c r="AE601" s="269" t="s">
        <v>13</v>
      </c>
      <c r="AF601" s="20">
        <f t="shared" ref="AF601:BG601" si="11105">SUM(AF598:AF600)</f>
        <v>1018</v>
      </c>
      <c r="AG601" s="21">
        <f t="shared" si="11105"/>
        <v>1047</v>
      </c>
      <c r="AH601" s="20">
        <f t="shared" si="11105"/>
        <v>310</v>
      </c>
      <c r="AI601" s="21">
        <f t="shared" si="11105"/>
        <v>395</v>
      </c>
      <c r="AJ601" s="20">
        <f t="shared" si="11105"/>
        <v>1595</v>
      </c>
      <c r="AK601" s="21">
        <f t="shared" si="11105"/>
        <v>694</v>
      </c>
      <c r="AL601" s="20">
        <f t="shared" si="11105"/>
        <v>1560</v>
      </c>
      <c r="AM601" s="21">
        <f t="shared" si="11105"/>
        <v>1238</v>
      </c>
      <c r="AN601" s="20">
        <f t="shared" si="11105"/>
        <v>112</v>
      </c>
      <c r="AO601" s="21">
        <f t="shared" si="11105"/>
        <v>237</v>
      </c>
      <c r="AP601" s="20">
        <f t="shared" si="11105"/>
        <v>350</v>
      </c>
      <c r="AQ601" s="21">
        <f t="shared" si="11105"/>
        <v>753</v>
      </c>
      <c r="AR601" s="20">
        <f t="shared" si="11105"/>
        <v>1381</v>
      </c>
      <c r="AS601" s="21">
        <f t="shared" si="11105"/>
        <v>1334</v>
      </c>
      <c r="AT601" s="20">
        <f t="shared" si="11105"/>
        <v>726</v>
      </c>
      <c r="AU601" s="21">
        <f t="shared" si="11105"/>
        <v>498</v>
      </c>
      <c r="AV601" s="20">
        <f t="shared" si="11105"/>
        <v>1106</v>
      </c>
      <c r="AW601" s="21">
        <f t="shared" si="11105"/>
        <v>683</v>
      </c>
      <c r="AX601" s="20">
        <f t="shared" si="11105"/>
        <v>145</v>
      </c>
      <c r="AY601" s="21">
        <f t="shared" si="11105"/>
        <v>122</v>
      </c>
      <c r="AZ601" s="20">
        <f t="shared" si="11105"/>
        <v>610</v>
      </c>
      <c r="BA601" s="21">
        <f t="shared" si="11105"/>
        <v>875</v>
      </c>
      <c r="BB601" s="20">
        <f t="shared" si="11105"/>
        <v>656</v>
      </c>
      <c r="BC601" s="21">
        <f t="shared" si="11105"/>
        <v>335</v>
      </c>
      <c r="BD601" s="20">
        <f t="shared" si="11105"/>
        <v>1293</v>
      </c>
      <c r="BE601" s="21">
        <f t="shared" si="11105"/>
        <v>1594</v>
      </c>
      <c r="BF601" s="174">
        <f t="shared" si="11105"/>
        <v>10862</v>
      </c>
      <c r="BG601" s="175">
        <f t="shared" si="11105"/>
        <v>9805</v>
      </c>
      <c r="BI601" s="137" t="s">
        <v>19</v>
      </c>
      <c r="BJ601" s="129">
        <f>B601/B622</f>
        <v>3.1151757645041439E-2</v>
      </c>
      <c r="BK601" s="130">
        <f t="shared" ref="BK601" si="11106">C601/C622</f>
        <v>2.782111284451378E-2</v>
      </c>
      <c r="BL601" s="131">
        <f t="shared" ref="BL601" si="11107">D601/D622</f>
        <v>3.8020086083213771E-2</v>
      </c>
      <c r="BM601" s="132">
        <f t="shared" ref="BM601" si="11108">E601/E622</f>
        <v>3.2171581769436998E-2</v>
      </c>
      <c r="BN601" s="129">
        <f t="shared" ref="BN601" si="11109">F601/F622</f>
        <v>5.2347595607724347E-2</v>
      </c>
      <c r="BO601" s="130">
        <f t="shared" ref="BO601" si="11110">G601/G622</f>
        <v>3.0992868897421831E-2</v>
      </c>
      <c r="BP601" s="131">
        <f t="shared" ref="BP601" si="11111">H601/H622</f>
        <v>3.6580238262088297E-2</v>
      </c>
      <c r="BQ601" s="132">
        <f t="shared" ref="BQ601" si="11112">I601/I622</f>
        <v>2.6846131215063254E-2</v>
      </c>
      <c r="BR601" s="129">
        <f t="shared" ref="BR601" si="11113">J601/J622</f>
        <v>2.4746192893401017E-2</v>
      </c>
      <c r="BS601" s="130">
        <f t="shared" ref="BS601" si="11114">K601/K622</f>
        <v>3.8172715894868585E-2</v>
      </c>
      <c r="BT601" s="131">
        <f t="shared" ref="BT601" si="11115">L601/L622</f>
        <v>2.2461973823841529E-2</v>
      </c>
      <c r="BU601" s="129">
        <f t="shared" ref="BU601" si="11116">M601/M622</f>
        <v>3.9788674261185403E-2</v>
      </c>
      <c r="BV601" s="133">
        <f t="shared" ref="BV601" si="11117">N601/N622</f>
        <v>3.8898422816049688E-2</v>
      </c>
      <c r="BW601" s="134">
        <f t="shared" ref="BW601" si="11118">O601/O622</f>
        <v>4.0940413457640858E-2</v>
      </c>
      <c r="BX601" s="129">
        <f t="shared" ref="BX601" si="11119">P601/P622</f>
        <v>4.1625371655104063E-2</v>
      </c>
      <c r="BY601" s="130">
        <f t="shared" ref="BY601" si="11120">Q601/Q622</f>
        <v>3.2806804374240585E-2</v>
      </c>
      <c r="BZ601" s="131">
        <f t="shared" ref="BZ601" si="11121">R601/R622</f>
        <v>4.0318064732892823E-2</v>
      </c>
      <c r="CA601" s="132">
        <f t="shared" ref="CA601" si="11122">S601/S622</f>
        <v>2.9576806172550853E-2</v>
      </c>
      <c r="CB601" s="129">
        <f t="shared" ref="CB601" si="11123">T601/T622</f>
        <v>6.7817509247842175E-2</v>
      </c>
      <c r="CC601" s="130">
        <f t="shared" ref="CC601" si="11124">U601/U622</f>
        <v>7.0562293274531424E-2</v>
      </c>
      <c r="CD601" s="131">
        <f t="shared" ref="CD601" si="11125">V601/V622</f>
        <v>2.6735079665136375E-2</v>
      </c>
      <c r="CE601" s="132">
        <f t="shared" ref="CE601" si="11126">W601/W622</f>
        <v>3.2804614275414562E-2</v>
      </c>
      <c r="CF601" s="129">
        <f t="shared" ref="CF601" si="11127">X601/X622</f>
        <v>4.7716894977168953E-2</v>
      </c>
      <c r="CG601" s="130">
        <f t="shared" ref="CG601" si="11128">Y601/Y622</f>
        <v>5.6307911617961511E-2</v>
      </c>
      <c r="CH601" s="131">
        <f t="shared" ref="CH601" si="11129">Z601/Z622</f>
        <v>2.9502988123156063E-2</v>
      </c>
      <c r="CI601" s="129">
        <f t="shared" ref="CI601" si="11130">AA601/AA622</f>
        <v>3.4084984358706986E-2</v>
      </c>
      <c r="CJ601" s="135">
        <f t="shared" ref="CJ601" si="11131">AB601/AB622</f>
        <v>3.6733241855973979E-2</v>
      </c>
      <c r="CK601" s="136">
        <f t="shared" ref="CK601" si="11132">AC601/AC622</f>
        <v>3.3712441326504639E-2</v>
      </c>
    </row>
    <row r="602" spans="1:89" ht="14" thickTop="1" x14ac:dyDescent="0.15">
      <c r="A602" s="146" t="s">
        <v>20</v>
      </c>
      <c r="B602" s="196">
        <v>424</v>
      </c>
      <c r="C602" s="197">
        <v>450</v>
      </c>
      <c r="D602" s="198">
        <v>132</v>
      </c>
      <c r="E602" s="199">
        <v>186</v>
      </c>
      <c r="F602" s="196">
        <v>651</v>
      </c>
      <c r="G602" s="200">
        <v>357</v>
      </c>
      <c r="H602" s="198">
        <v>654</v>
      </c>
      <c r="I602" s="199">
        <v>578</v>
      </c>
      <c r="J602" s="196">
        <v>38</v>
      </c>
      <c r="K602" s="200">
        <v>97</v>
      </c>
      <c r="L602" s="198">
        <v>141</v>
      </c>
      <c r="M602" s="196">
        <v>301</v>
      </c>
      <c r="N602" s="201">
        <v>647</v>
      </c>
      <c r="O602" s="202">
        <v>602</v>
      </c>
      <c r="P602" s="196">
        <v>326</v>
      </c>
      <c r="Q602" s="200">
        <v>245</v>
      </c>
      <c r="R602" s="198">
        <v>467</v>
      </c>
      <c r="S602" s="199">
        <v>316</v>
      </c>
      <c r="T602" s="196">
        <v>76</v>
      </c>
      <c r="U602" s="200">
        <v>67</v>
      </c>
      <c r="V602" s="198">
        <v>311</v>
      </c>
      <c r="W602" s="199">
        <v>369</v>
      </c>
      <c r="X602" s="196">
        <v>325</v>
      </c>
      <c r="Y602" s="200">
        <v>175</v>
      </c>
      <c r="Z602" s="198">
        <v>574</v>
      </c>
      <c r="AA602" s="196">
        <v>816</v>
      </c>
      <c r="AB602" s="172">
        <f t="shared" si="11049"/>
        <v>4766</v>
      </c>
      <c r="AC602" s="173">
        <f t="shared" si="11050"/>
        <v>4559</v>
      </c>
      <c r="BI602" s="146" t="s">
        <v>20</v>
      </c>
      <c r="BJ602" s="129">
        <f>B602/B622</f>
        <v>4.0392493093264745E-2</v>
      </c>
      <c r="BK602" s="130">
        <f t="shared" ref="BK602" si="11133">C602/C622</f>
        <v>3.9001560062402497E-2</v>
      </c>
      <c r="BL602" s="131">
        <f t="shared" ref="BL602" si="11134">D602/D622</f>
        <v>4.7345767575322814E-2</v>
      </c>
      <c r="BM602" s="132">
        <f t="shared" ref="BM602" si="11135">E602/E622</f>
        <v>4.5332683402388496E-2</v>
      </c>
      <c r="BN602" s="129">
        <f t="shared" ref="BN602" si="11136">F602/F622</f>
        <v>6.1624384702764101E-2</v>
      </c>
      <c r="BO602" s="130">
        <f t="shared" ref="BO602" si="11137">G602/G622</f>
        <v>4.8957761930883158E-2</v>
      </c>
      <c r="BP602" s="131">
        <f t="shared" ref="BP602" si="11138">H602/H622</f>
        <v>4.5830413454800281E-2</v>
      </c>
      <c r="BQ602" s="132">
        <f t="shared" ref="BQ602" si="11139">I602/I622</f>
        <v>4.2512503677552223E-2</v>
      </c>
      <c r="BR602" s="129">
        <f t="shared" ref="BR602" si="11140">J602/J622</f>
        <v>2.4111675126903553E-2</v>
      </c>
      <c r="BS602" s="130">
        <f t="shared" ref="BS602" si="11141">K602/K622</f>
        <v>6.07008760951189E-2</v>
      </c>
      <c r="BT602" s="131">
        <f t="shared" ref="BT602" si="11142">L602/L622</f>
        <v>2.493809692253272E-2</v>
      </c>
      <c r="BU602" s="129">
        <f t="shared" ref="BU602" si="11143">M602/M622</f>
        <v>4.9694568268119528E-2</v>
      </c>
      <c r="BV602" s="133">
        <f t="shared" ref="BV602" si="11144">N602/N622</f>
        <v>5.2872436054588544E-2</v>
      </c>
      <c r="BW602" s="134">
        <f t="shared" ref="BW602" si="11145">O602/O622</f>
        <v>4.8804215646534255E-2</v>
      </c>
      <c r="BX602" s="129">
        <f t="shared" ref="BX602" si="11146">P602/P622</f>
        <v>5.3848695077634623E-2</v>
      </c>
      <c r="BY602" s="130">
        <f t="shared" ref="BY602" si="11147">Q602/Q622</f>
        <v>4.25273390036452E-2</v>
      </c>
      <c r="BZ602" s="131">
        <f t="shared" ref="BZ602" si="11148">R602/R622</f>
        <v>5.230148952850263E-2</v>
      </c>
      <c r="CA602" s="132">
        <f t="shared" ref="CA602" si="11149">S602/S622</f>
        <v>3.6941781622632688E-2</v>
      </c>
      <c r="CB602" s="129">
        <f t="shared" ref="CB602" si="11150">T602/T622</f>
        <v>9.3711467324291003E-2</v>
      </c>
      <c r="CC602" s="130">
        <f t="shared" ref="CC602" si="11151">U602/U622</f>
        <v>7.3869900771775077E-2</v>
      </c>
      <c r="CD602" s="131">
        <f t="shared" ref="CD602" si="11152">V602/V622</f>
        <v>4.1992978665946527E-2</v>
      </c>
      <c r="CE602" s="132">
        <f t="shared" ref="CE602" si="11153">W602/W622</f>
        <v>4.4340302811824078E-2</v>
      </c>
      <c r="CF602" s="129">
        <f t="shared" ref="CF602" si="11154">X602/X622</f>
        <v>7.4200913242009128E-2</v>
      </c>
      <c r="CG602" s="130">
        <f t="shared" ref="CG602" si="11155">Y602/Y622</f>
        <v>6.2366357804704203E-2</v>
      </c>
      <c r="CH602" s="131">
        <f t="shared" ref="CH602" si="11156">Z602/Z622</f>
        <v>4.3422346622286105E-2</v>
      </c>
      <c r="CI602" s="129">
        <f t="shared" ref="CI602" si="11157">AA602/AA622</f>
        <v>5.3180396246089674E-2</v>
      </c>
      <c r="CJ602" s="135">
        <f t="shared" ref="CJ602" si="11158">AB602/AB622</f>
        <v>4.8442343853229659E-2</v>
      </c>
      <c r="CK602" s="136">
        <f t="shared" ref="CK602" si="11159">AC602/AC622</f>
        <v>4.6419516764583099E-2</v>
      </c>
    </row>
    <row r="603" spans="1:89" ht="14" thickBot="1" x14ac:dyDescent="0.2">
      <c r="A603" s="137" t="s">
        <v>21</v>
      </c>
      <c r="B603" s="189">
        <v>594</v>
      </c>
      <c r="C603" s="190">
        <v>597</v>
      </c>
      <c r="D603" s="191">
        <v>178</v>
      </c>
      <c r="E603" s="192">
        <v>209</v>
      </c>
      <c r="F603" s="189">
        <v>944</v>
      </c>
      <c r="G603" s="193">
        <v>337</v>
      </c>
      <c r="H603" s="191">
        <v>906</v>
      </c>
      <c r="I603" s="192">
        <v>660</v>
      </c>
      <c r="J603" s="189">
        <v>74</v>
      </c>
      <c r="K603" s="193">
        <v>140</v>
      </c>
      <c r="L603" s="191">
        <v>209</v>
      </c>
      <c r="M603" s="189">
        <v>452</v>
      </c>
      <c r="N603" s="194">
        <v>734</v>
      </c>
      <c r="O603" s="195">
        <v>732</v>
      </c>
      <c r="P603" s="189">
        <v>400</v>
      </c>
      <c r="Q603" s="193">
        <v>253</v>
      </c>
      <c r="R603" s="191">
        <v>639</v>
      </c>
      <c r="S603" s="192">
        <v>367</v>
      </c>
      <c r="T603" s="189">
        <v>69</v>
      </c>
      <c r="U603" s="193">
        <v>55</v>
      </c>
      <c r="V603" s="191">
        <v>299</v>
      </c>
      <c r="W603" s="192">
        <v>506</v>
      </c>
      <c r="X603" s="189">
        <v>331</v>
      </c>
      <c r="Y603" s="193">
        <v>160</v>
      </c>
      <c r="Z603" s="191">
        <v>719</v>
      </c>
      <c r="AA603" s="189">
        <v>778</v>
      </c>
      <c r="AB603" s="172">
        <f t="shared" si="11049"/>
        <v>6096</v>
      </c>
      <c r="AC603" s="173">
        <f t="shared" si="11050"/>
        <v>5246</v>
      </c>
      <c r="AE603" s="272" t="s">
        <v>85</v>
      </c>
      <c r="BI603" s="137" t="s">
        <v>21</v>
      </c>
      <c r="BJ603" s="129">
        <f>B603/B622</f>
        <v>5.6587596456130325E-2</v>
      </c>
      <c r="BK603" s="130">
        <f t="shared" ref="BK603" si="11160">C603/C622</f>
        <v>5.1742069682787314E-2</v>
      </c>
      <c r="BL603" s="131">
        <f t="shared" ref="BL603" si="11161">D603/D622</f>
        <v>6.3845050215208032E-2</v>
      </c>
      <c r="BM603" s="132">
        <f t="shared" ref="BM603" si="11162">E603/E622</f>
        <v>5.0938337801608578E-2</v>
      </c>
      <c r="BN603" s="129">
        <f t="shared" ref="BN603" si="11163">F603/F622</f>
        <v>8.9360090874668688E-2</v>
      </c>
      <c r="BO603" s="130">
        <f t="shared" ref="BO603" si="11164">G603/G622</f>
        <v>4.6215030170049368E-2</v>
      </c>
      <c r="BP603" s="131">
        <f t="shared" ref="BP603" si="11165">H603/H622</f>
        <v>6.348983882270498E-2</v>
      </c>
      <c r="BQ603" s="132">
        <f t="shared" ref="BQ603" si="11166">I603/I622</f>
        <v>4.8543689320388349E-2</v>
      </c>
      <c r="BR603" s="129">
        <f t="shared" ref="BR603" si="11167">J603/J622</f>
        <v>4.6954314720812185E-2</v>
      </c>
      <c r="BS603" s="130">
        <f t="shared" ref="BS603" si="11168">K603/K622</f>
        <v>8.7609511889862324E-2</v>
      </c>
      <c r="BT603" s="131">
        <f t="shared" ref="BT603" si="11169">L603/L622</f>
        <v>3.6964980544747082E-2</v>
      </c>
      <c r="BU603" s="129">
        <f t="shared" ref="BU603" si="11170">M603/M622</f>
        <v>7.4624401518903746E-2</v>
      </c>
      <c r="BV603" s="133">
        <f t="shared" ref="BV603" si="11171">N603/N622</f>
        <v>5.9982021737353924E-2</v>
      </c>
      <c r="BW603" s="134">
        <f t="shared" ref="BW603" si="11172">O603/O622</f>
        <v>5.9343331982164571E-2</v>
      </c>
      <c r="BX603" s="129">
        <f t="shared" ref="BX603" si="11173">P603/P622</f>
        <v>6.6072018500165183E-2</v>
      </c>
      <c r="BY603" s="130">
        <f t="shared" ref="BY603" si="11174">Q603/Q622</f>
        <v>4.3915986807845857E-2</v>
      </c>
      <c r="BZ603" s="131">
        <f t="shared" ref="BZ603" si="11175">R603/R622</f>
        <v>7.1564564900884753E-2</v>
      </c>
      <c r="CA603" s="132">
        <f t="shared" ref="CA603" si="11176">S603/S622</f>
        <v>4.2903904606032266E-2</v>
      </c>
      <c r="CB603" s="129">
        <f t="shared" ref="CB603" si="11177">T603/T622</f>
        <v>8.5080147965474723E-2</v>
      </c>
      <c r="CC603" s="130">
        <f t="shared" ref="CC603" si="11178">U603/U622</f>
        <v>6.0639470782800443E-2</v>
      </c>
      <c r="CD603" s="131">
        <f t="shared" ref="CD603" si="11179">V603/V622</f>
        <v>4.0372670807453416E-2</v>
      </c>
      <c r="CE603" s="132">
        <f t="shared" ref="CE603" si="11180">W603/W622</f>
        <v>6.0802691660658492E-2</v>
      </c>
      <c r="CF603" s="129">
        <f t="shared" ref="CF603" si="11181">X603/X622</f>
        <v>7.5570776255707767E-2</v>
      </c>
      <c r="CG603" s="130">
        <f t="shared" ref="CG603" si="11182">Y603/Y622</f>
        <v>5.7020669992872419E-2</v>
      </c>
      <c r="CH603" s="131">
        <f t="shared" ref="CH603" si="11183">Z603/Z622</f>
        <v>5.439140630910054E-2</v>
      </c>
      <c r="CI603" s="129">
        <f t="shared" ref="CI603" si="11184">AA603/AA622</f>
        <v>5.0703858185610011E-2</v>
      </c>
      <c r="CJ603" s="135">
        <f t="shared" ref="CJ603" si="11185">AB603/AB622</f>
        <v>6.1960664735477969E-2</v>
      </c>
      <c r="CK603" s="136">
        <f t="shared" ref="CK603" si="11186">AC603/AC622</f>
        <v>5.3414517426409944E-2</v>
      </c>
    </row>
    <row r="604" spans="1:89" ht="15" thickTop="1" thickBot="1" x14ac:dyDescent="0.2">
      <c r="A604" s="146" t="s">
        <v>22</v>
      </c>
      <c r="B604" s="196">
        <v>736</v>
      </c>
      <c r="C604" s="197">
        <v>830</v>
      </c>
      <c r="D604" s="198">
        <v>243</v>
      </c>
      <c r="E604" s="199">
        <v>246</v>
      </c>
      <c r="F604" s="196">
        <v>1022</v>
      </c>
      <c r="G604" s="200">
        <v>312</v>
      </c>
      <c r="H604" s="198">
        <v>1085</v>
      </c>
      <c r="I604" s="199">
        <v>833</v>
      </c>
      <c r="J604" s="196">
        <v>87</v>
      </c>
      <c r="K604" s="200">
        <v>249</v>
      </c>
      <c r="L604" s="198">
        <v>153</v>
      </c>
      <c r="M604" s="196">
        <v>809</v>
      </c>
      <c r="N604" s="201">
        <v>761</v>
      </c>
      <c r="O604" s="202">
        <v>1145</v>
      </c>
      <c r="P604" s="196">
        <v>477</v>
      </c>
      <c r="Q604" s="200">
        <v>332</v>
      </c>
      <c r="R604" s="198">
        <v>761</v>
      </c>
      <c r="S604" s="199">
        <v>529</v>
      </c>
      <c r="T604" s="196">
        <v>42</v>
      </c>
      <c r="U604" s="200">
        <v>64</v>
      </c>
      <c r="V604" s="198">
        <v>321</v>
      </c>
      <c r="W604" s="199">
        <v>723</v>
      </c>
      <c r="X604" s="196">
        <v>355</v>
      </c>
      <c r="Y604" s="200">
        <v>175</v>
      </c>
      <c r="Z604" s="198">
        <v>811</v>
      </c>
      <c r="AA604" s="196">
        <v>1016</v>
      </c>
      <c r="AB604" s="172">
        <f t="shared" si="11049"/>
        <v>6854</v>
      </c>
      <c r="AC604" s="173">
        <f t="shared" si="11050"/>
        <v>7263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7.0115271029818044E-2</v>
      </c>
      <c r="BK604" s="130">
        <f t="shared" ref="BK604" si="11187">C604/C622</f>
        <v>7.1936210781764598E-2</v>
      </c>
      <c r="BL604" s="131">
        <f t="shared" ref="BL604" si="11188">D604/D622</f>
        <v>8.715925394548063E-2</v>
      </c>
      <c r="BM604" s="132">
        <f t="shared" ref="BM604" si="11189">E604/E622</f>
        <v>5.9956129661223496E-2</v>
      </c>
      <c r="BN604" s="129">
        <f t="shared" ref="BN604" si="11190">F604/F622</f>
        <v>9.6743657705414612E-2</v>
      </c>
      <c r="BO604" s="130">
        <f t="shared" ref="BO604" si="11191">G604/G622</f>
        <v>4.2786615469007132E-2</v>
      </c>
      <c r="BP604" s="131">
        <f t="shared" ref="BP604" si="11192">H604/H622</f>
        <v>7.6033637000700774E-2</v>
      </c>
      <c r="BQ604" s="132">
        <f t="shared" ref="BQ604" si="11193">I604/I622</f>
        <v>6.1268020005884084E-2</v>
      </c>
      <c r="BR604" s="129">
        <f t="shared" ref="BR604" si="11194">J604/J622</f>
        <v>5.5203045685279187E-2</v>
      </c>
      <c r="BS604" s="130">
        <f t="shared" ref="BS604" si="11195">K604/K622</f>
        <v>0.155819774718398</v>
      </c>
      <c r="BT604" s="131">
        <f t="shared" ref="BT604" si="11196">L604/L622</f>
        <v>2.7060488149982312E-2</v>
      </c>
      <c r="BU604" s="129">
        <f t="shared" ref="BU604" si="11197">M604/M622</f>
        <v>0.13356447086016179</v>
      </c>
      <c r="BV604" s="133">
        <f t="shared" ref="BV604" si="11198">N604/N622</f>
        <v>6.2188444880281114E-2</v>
      </c>
      <c r="BW604" s="134">
        <f t="shared" ref="BW604" si="11199">O604/O622</f>
        <v>9.2825293879205517E-2</v>
      </c>
      <c r="BX604" s="129">
        <f t="shared" ref="BX604" si="11200">P604/P622</f>
        <v>7.8790882061446979E-2</v>
      </c>
      <c r="BY604" s="130">
        <f t="shared" ref="BY604" si="11201">Q604/Q622</f>
        <v>5.7628883874327373E-2</v>
      </c>
      <c r="BZ604" s="131">
        <f t="shared" ref="BZ604" si="11202">R604/R622</f>
        <v>8.5227909060365106E-2</v>
      </c>
      <c r="CA604" s="132">
        <f t="shared" ref="CA604" si="11203">S604/S622</f>
        <v>6.1842412906242691E-2</v>
      </c>
      <c r="CB604" s="129">
        <f t="shared" ref="CB604" si="11204">T604/T622</f>
        <v>5.1787916152897656E-2</v>
      </c>
      <c r="CC604" s="130">
        <f t="shared" ref="CC604" si="11205">U604/U622</f>
        <v>7.0562293274531424E-2</v>
      </c>
      <c r="CD604" s="131">
        <f t="shared" ref="CD604" si="11206">V604/V622</f>
        <v>4.3343235214690794E-2</v>
      </c>
      <c r="CE604" s="132">
        <f t="shared" ref="CE604" si="11207">W604/W622</f>
        <v>8.687815428983417E-2</v>
      </c>
      <c r="CF604" s="129">
        <f t="shared" ref="CF604" si="11208">X604/X622</f>
        <v>8.1050228310502279E-2</v>
      </c>
      <c r="CG604" s="130">
        <f t="shared" ref="CG604" si="11209">Y604/Y622</f>
        <v>6.2366357804704203E-2</v>
      </c>
      <c r="CH604" s="131">
        <f t="shared" ref="CH604" si="11210">Z604/Z622</f>
        <v>6.1351085558665558E-2</v>
      </c>
      <c r="CI604" s="129">
        <f t="shared" ref="CI604" si="11211">AA604/AA622</f>
        <v>6.6214807090719502E-2</v>
      </c>
      <c r="CJ604" s="135">
        <f t="shared" ref="CJ604" si="11212">AB604/AB622</f>
        <v>6.9665091223255579E-2</v>
      </c>
      <c r="CK604" s="136">
        <f t="shared" ref="CK604" si="11213">AC604/AC622</f>
        <v>7.3951513547086428E-2</v>
      </c>
    </row>
    <row r="605" spans="1:89" ht="15" thickTop="1" thickBot="1" x14ac:dyDescent="0.2">
      <c r="A605" s="137" t="s">
        <v>23</v>
      </c>
      <c r="B605" s="189">
        <v>641</v>
      </c>
      <c r="C605" s="190">
        <v>706</v>
      </c>
      <c r="D605" s="191">
        <v>167</v>
      </c>
      <c r="E605" s="192">
        <v>207</v>
      </c>
      <c r="F605" s="189">
        <v>830</v>
      </c>
      <c r="G605" s="193">
        <v>221</v>
      </c>
      <c r="H605" s="191">
        <v>990</v>
      </c>
      <c r="I605" s="192">
        <v>702</v>
      </c>
      <c r="J605" s="189">
        <v>73</v>
      </c>
      <c r="K605" s="193">
        <v>127</v>
      </c>
      <c r="L605" s="191">
        <v>152</v>
      </c>
      <c r="M605" s="189">
        <v>459</v>
      </c>
      <c r="N605" s="194">
        <v>626</v>
      </c>
      <c r="O605" s="195">
        <v>947</v>
      </c>
      <c r="P605" s="189">
        <v>434</v>
      </c>
      <c r="Q605" s="193">
        <v>243</v>
      </c>
      <c r="R605" s="191">
        <v>746</v>
      </c>
      <c r="S605" s="192">
        <v>365</v>
      </c>
      <c r="T605" s="189">
        <v>57</v>
      </c>
      <c r="U605" s="193">
        <v>47</v>
      </c>
      <c r="V605" s="191">
        <v>304</v>
      </c>
      <c r="W605" s="192">
        <v>665</v>
      </c>
      <c r="X605" s="189">
        <v>313</v>
      </c>
      <c r="Y605" s="193">
        <v>144</v>
      </c>
      <c r="Z605" s="191">
        <v>833</v>
      </c>
      <c r="AA605" s="189">
        <v>1177</v>
      </c>
      <c r="AB605" s="172">
        <f t="shared" si="11049"/>
        <v>6166</v>
      </c>
      <c r="AC605" s="173">
        <f t="shared" si="11050"/>
        <v>6010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6.1065066209393157E-2</v>
      </c>
      <c r="BK605" s="130">
        <f t="shared" ref="BK605" si="11214">C605/C622</f>
        <v>6.1189114231235915E-2</v>
      </c>
      <c r="BL605" s="131">
        <f t="shared" ref="BL605" si="11215">D605/D622</f>
        <v>5.9899569583931132E-2</v>
      </c>
      <c r="BM605" s="132">
        <f t="shared" ref="BM605" si="11216">E605/E622</f>
        <v>5.0450889592980747E-2</v>
      </c>
      <c r="BN605" s="129">
        <f t="shared" ref="BN605" si="11217">F605/F622</f>
        <v>7.8568723968193865E-2</v>
      </c>
      <c r="BO605" s="130">
        <f t="shared" ref="BO605" si="11218">G605/G622</f>
        <v>3.0307185957213385E-2</v>
      </c>
      <c r="BP605" s="131">
        <f t="shared" ref="BP605" si="11219">H605/H622</f>
        <v>6.9376313945339871E-2</v>
      </c>
      <c r="BQ605" s="132">
        <f t="shared" ref="BQ605" si="11220">I605/I622</f>
        <v>5.1632833186231242E-2</v>
      </c>
      <c r="BR605" s="129">
        <f t="shared" ref="BR605" si="11221">J605/J622</f>
        <v>4.6319796954314721E-2</v>
      </c>
      <c r="BS605" s="130">
        <f t="shared" ref="BS605" si="11222">K605/K622</f>
        <v>7.9474342928660832E-2</v>
      </c>
      <c r="BT605" s="131">
        <f t="shared" ref="BT605" si="11223">L605/L622</f>
        <v>2.6883622214361514E-2</v>
      </c>
      <c r="BU605" s="129">
        <f t="shared" ref="BU605" si="11224">M605/M622</f>
        <v>7.5780089153046057E-2</v>
      </c>
      <c r="BV605" s="133">
        <f t="shared" ref="BV605" si="11225">N605/N622</f>
        <v>5.1156329165645172E-2</v>
      </c>
      <c r="BW605" s="134">
        <f t="shared" ref="BW605" si="11226">O605/O622</f>
        <v>7.6773408998783946E-2</v>
      </c>
      <c r="BX605" s="129">
        <f t="shared" ref="BX605" si="11227">P605/P622</f>
        <v>7.1688140072679221E-2</v>
      </c>
      <c r="BY605" s="130">
        <f t="shared" ref="BY605" si="11228">Q605/Q622</f>
        <v>4.2180177052595039E-2</v>
      </c>
      <c r="BZ605" s="131">
        <f t="shared" ref="BZ605" si="11229">R605/R622</f>
        <v>8.3547989696494573E-2</v>
      </c>
      <c r="CA605" s="132">
        <f t="shared" ref="CA605" si="11230">S605/S622</f>
        <v>4.2670095861585225E-2</v>
      </c>
      <c r="CB605" s="129">
        <f t="shared" ref="CB605" si="11231">T605/T622</f>
        <v>7.0283600493218246E-2</v>
      </c>
      <c r="CC605" s="130">
        <f t="shared" ref="CC605" si="11232">U605/U622</f>
        <v>5.1819184123484012E-2</v>
      </c>
      <c r="CD605" s="131">
        <f t="shared" ref="CD605" si="11233">V605/V622</f>
        <v>4.1047799081825549E-2</v>
      </c>
      <c r="CE605" s="132">
        <f t="shared" ref="CE605" si="11234">W605/W622</f>
        <v>7.9908675799086754E-2</v>
      </c>
      <c r="CF605" s="129">
        <f t="shared" ref="CF605" si="11235">X605/X622</f>
        <v>7.1461187214611865E-2</v>
      </c>
      <c r="CG605" s="130">
        <f t="shared" ref="CG605" si="11236">Y605/Y622</f>
        <v>5.1318602993585177E-2</v>
      </c>
      <c r="CH605" s="131">
        <f t="shared" ref="CH605" si="11237">Z605/Z622</f>
        <v>6.3015356683561535E-2</v>
      </c>
      <c r="CI605" s="129">
        <f t="shared" ref="CI605" si="11238">AA605/AA622</f>
        <v>7.6707507820646503E-2</v>
      </c>
      <c r="CJ605" s="135">
        <f t="shared" ref="CJ605" si="11239">AB605/AB622</f>
        <v>6.2672155308227881E-2</v>
      </c>
      <c r="CK605" s="136">
        <f t="shared" ref="CK605" si="11240">AC605/AC622</f>
        <v>6.1193528351643878E-2</v>
      </c>
    </row>
    <row r="606" spans="1:89" ht="14" thickTop="1" x14ac:dyDescent="0.15">
      <c r="A606" s="146" t="s">
        <v>24</v>
      </c>
      <c r="B606" s="203">
        <v>640</v>
      </c>
      <c r="C606" s="197">
        <v>873</v>
      </c>
      <c r="D606" s="198">
        <v>158</v>
      </c>
      <c r="E606" s="199">
        <v>206</v>
      </c>
      <c r="F606" s="196">
        <v>877</v>
      </c>
      <c r="G606" s="200">
        <v>254</v>
      </c>
      <c r="H606" s="198">
        <v>995</v>
      </c>
      <c r="I606" s="199">
        <v>795</v>
      </c>
      <c r="J606" s="196">
        <v>70</v>
      </c>
      <c r="K606" s="200">
        <v>128</v>
      </c>
      <c r="L606" s="198">
        <v>159</v>
      </c>
      <c r="M606" s="196">
        <v>609</v>
      </c>
      <c r="N606" s="201">
        <v>668</v>
      </c>
      <c r="O606" s="204">
        <v>914</v>
      </c>
      <c r="P606" s="196">
        <v>447</v>
      </c>
      <c r="Q606" s="200">
        <v>240</v>
      </c>
      <c r="R606" s="198">
        <v>761</v>
      </c>
      <c r="S606" s="199">
        <v>402</v>
      </c>
      <c r="T606" s="196">
        <v>61</v>
      </c>
      <c r="U606" s="200">
        <v>48</v>
      </c>
      <c r="V606" s="198">
        <v>328</v>
      </c>
      <c r="W606" s="205">
        <v>678</v>
      </c>
      <c r="X606" s="196">
        <v>320</v>
      </c>
      <c r="Y606" s="200">
        <v>152</v>
      </c>
      <c r="Z606" s="198">
        <v>894</v>
      </c>
      <c r="AA606" s="196">
        <v>1082</v>
      </c>
      <c r="AB606" s="172">
        <f t="shared" si="11049"/>
        <v>6378</v>
      </c>
      <c r="AC606" s="173">
        <f t="shared" si="11050"/>
        <v>6381</v>
      </c>
      <c r="AE606" s="275" t="str">
        <f>$AE$17</f>
        <v>17:00 - 17:59</v>
      </c>
      <c r="AF606" s="126">
        <f t="shared" ref="AF606:AU608" si="11241">SUMIF($A$9:$A$32,$AE606,B$598:B$621)</f>
        <v>766</v>
      </c>
      <c r="AG606" s="186">
        <f t="shared" si="11241"/>
        <v>794</v>
      </c>
      <c r="AH606" s="127">
        <f t="shared" si="11241"/>
        <v>193</v>
      </c>
      <c r="AI606" s="180">
        <f t="shared" si="11241"/>
        <v>322</v>
      </c>
      <c r="AJ606" s="126">
        <f t="shared" si="11241"/>
        <v>583</v>
      </c>
      <c r="AK606" s="128">
        <f t="shared" si="11241"/>
        <v>524</v>
      </c>
      <c r="AL606" s="127">
        <f t="shared" si="11241"/>
        <v>983</v>
      </c>
      <c r="AM606" s="180">
        <f t="shared" si="11241"/>
        <v>1004</v>
      </c>
      <c r="AN606" s="126">
        <f t="shared" si="11241"/>
        <v>94</v>
      </c>
      <c r="AO606" s="128">
        <f t="shared" si="11241"/>
        <v>73</v>
      </c>
      <c r="AP606" s="127">
        <f t="shared" si="11241"/>
        <v>476</v>
      </c>
      <c r="AQ606" s="126">
        <f t="shared" si="11241"/>
        <v>288</v>
      </c>
      <c r="AR606" s="179">
        <f t="shared" si="11241"/>
        <v>847</v>
      </c>
      <c r="AS606" s="181">
        <f t="shared" si="11241"/>
        <v>756</v>
      </c>
      <c r="AT606" s="126">
        <f t="shared" si="11241"/>
        <v>355</v>
      </c>
      <c r="AU606" s="128">
        <f t="shared" si="11241"/>
        <v>486</v>
      </c>
      <c r="AV606" s="127">
        <f t="shared" ref="AP606:BE608" si="11242">SUMIF($A$9:$A$32,$AE606,R$598:R$621)</f>
        <v>477</v>
      </c>
      <c r="AW606" s="180">
        <f t="shared" si="11242"/>
        <v>805</v>
      </c>
      <c r="AX606" s="126">
        <f t="shared" si="11242"/>
        <v>57</v>
      </c>
      <c r="AY606" s="128">
        <f t="shared" si="11242"/>
        <v>74</v>
      </c>
      <c r="AZ606" s="127">
        <f t="shared" si="11242"/>
        <v>552</v>
      </c>
      <c r="BA606" s="180">
        <f t="shared" si="11242"/>
        <v>510</v>
      </c>
      <c r="BB606" s="126">
        <f t="shared" si="11242"/>
        <v>304</v>
      </c>
      <c r="BC606" s="128">
        <f t="shared" si="11242"/>
        <v>221</v>
      </c>
      <c r="BD606" s="184">
        <f t="shared" si="11242"/>
        <v>1101</v>
      </c>
      <c r="BE606" s="185">
        <f t="shared" si="11242"/>
        <v>1045</v>
      </c>
      <c r="BF606" s="170">
        <f>AF606+AH606+AJ606+AL606+AN606+AP606+AR606+AT606+AV606+AX606+AZ606+BB606+BD606</f>
        <v>6788</v>
      </c>
      <c r="BG606" s="171">
        <f>AG606+AI606+AK606+AM606+AO606+AQ606+AS606+AU606+AW606+AY606+BA606+BC606+BE606</f>
        <v>6902</v>
      </c>
      <c r="BI606" s="146" t="s">
        <v>24</v>
      </c>
      <c r="BJ606" s="129">
        <f>B606/B622</f>
        <v>6.0969800895493947E-2</v>
      </c>
      <c r="BK606" s="130">
        <f t="shared" ref="BK606" si="11243">C606/C622</f>
        <v>7.5663026521060842E-2</v>
      </c>
      <c r="BL606" s="131">
        <f t="shared" ref="BL606" si="11244">D606/D622</f>
        <v>5.6671449067431851E-2</v>
      </c>
      <c r="BM606" s="132">
        <f t="shared" ref="BM606" si="11245">E606/E622</f>
        <v>5.0207165488666827E-2</v>
      </c>
      <c r="BN606" s="129">
        <f t="shared" ref="BN606" si="11246">F606/F622</f>
        <v>8.3017796289284365E-2</v>
      </c>
      <c r="BO606" s="130">
        <f t="shared" ref="BO606" si="11247">G606/G622</f>
        <v>3.4832693362589137E-2</v>
      </c>
      <c r="BP606" s="131">
        <f t="shared" ref="BP606" si="11248">H606/H622</f>
        <v>6.9726699369306241E-2</v>
      </c>
      <c r="BQ606" s="132">
        <f t="shared" ref="BQ606" si="11249">I606/I622</f>
        <v>5.8473080317740511E-2</v>
      </c>
      <c r="BR606" s="129">
        <f t="shared" ref="BR606" si="11250">J606/J622</f>
        <v>4.4416243654822336E-2</v>
      </c>
      <c r="BS606" s="130">
        <f t="shared" ref="BS606" si="11251">K606/K622</f>
        <v>8.0100125156445559E-2</v>
      </c>
      <c r="BT606" s="131">
        <f t="shared" ref="BT606" si="11252">L606/L622</f>
        <v>2.8121683763707109E-2</v>
      </c>
      <c r="BU606" s="129">
        <f t="shared" ref="BU606" si="11253">M606/M622</f>
        <v>0.10054482417038138</v>
      </c>
      <c r="BV606" s="133">
        <f t="shared" ref="BV606" si="11254">N606/N622</f>
        <v>5.4588542943531909E-2</v>
      </c>
      <c r="BW606" s="134">
        <f t="shared" ref="BW606" si="11255">O606/O622</f>
        <v>7.409809485204702E-2</v>
      </c>
      <c r="BX606" s="129">
        <f t="shared" ref="BX606" si="11256">P606/P622</f>
        <v>7.3835480673934584E-2</v>
      </c>
      <c r="BY606" s="130">
        <f t="shared" ref="BY606" si="11257">Q606/Q622</f>
        <v>4.1659434126019787E-2</v>
      </c>
      <c r="BZ606" s="131">
        <f t="shared" ref="BZ606" si="11258">R606/R622</f>
        <v>8.5227909060365106E-2</v>
      </c>
      <c r="CA606" s="132">
        <f t="shared" ref="CA606" si="11259">S606/S622</f>
        <v>4.6995557633855503E-2</v>
      </c>
      <c r="CB606" s="129">
        <f t="shared" ref="CB606" si="11260">T606/T622</f>
        <v>7.52157829839704E-2</v>
      </c>
      <c r="CC606" s="130">
        <f t="shared" ref="CC606" si="11261">U606/U622</f>
        <v>5.2921719955898568E-2</v>
      </c>
      <c r="CD606" s="131">
        <f t="shared" ref="CD606" si="11262">V606/V622</f>
        <v>4.4288414798811772E-2</v>
      </c>
      <c r="CE606" s="132">
        <f t="shared" ref="CE606" si="11263">W606/W622</f>
        <v>8.1470800288392209E-2</v>
      </c>
      <c r="CF606" s="129">
        <f t="shared" ref="CF606" si="11264">X606/X622</f>
        <v>7.3059360730593603E-2</v>
      </c>
      <c r="CG606" s="130">
        <f t="shared" ref="CG606" si="11265">Y606/Y622</f>
        <v>5.4169636493228798E-2</v>
      </c>
      <c r="CH606" s="131">
        <f t="shared" ref="CH606" si="11266">Z606/Z622</f>
        <v>6.7629926620773134E-2</v>
      </c>
      <c r="CI606" s="129">
        <f t="shared" ref="CI606" si="11267">AA606/AA622</f>
        <v>7.0516162669447338E-2</v>
      </c>
      <c r="CJ606" s="135">
        <f t="shared" ref="CJ606" si="11268">AB606/AB622</f>
        <v>6.4826955328556188E-2</v>
      </c>
      <c r="CK606" s="136">
        <f t="shared" ref="CK606" si="11269">AC606/AC622</f>
        <v>6.4971032348059829E-2</v>
      </c>
    </row>
    <row r="607" spans="1:89" x14ac:dyDescent="0.15">
      <c r="A607" s="137" t="s">
        <v>25</v>
      </c>
      <c r="B607" s="206">
        <v>600</v>
      </c>
      <c r="C607" s="190">
        <v>791</v>
      </c>
      <c r="D607" s="191">
        <v>216</v>
      </c>
      <c r="E607" s="192">
        <v>216</v>
      </c>
      <c r="F607" s="189">
        <v>687</v>
      </c>
      <c r="G607" s="193">
        <v>309</v>
      </c>
      <c r="H607" s="191">
        <v>947</v>
      </c>
      <c r="I607" s="192">
        <v>772</v>
      </c>
      <c r="J607" s="189">
        <v>62</v>
      </c>
      <c r="K607" s="190">
        <v>85</v>
      </c>
      <c r="L607" s="191">
        <v>188</v>
      </c>
      <c r="M607" s="189">
        <v>603</v>
      </c>
      <c r="N607" s="194">
        <v>621</v>
      </c>
      <c r="O607" s="207">
        <v>820</v>
      </c>
      <c r="P607" s="189">
        <v>427</v>
      </c>
      <c r="Q607" s="190">
        <v>308</v>
      </c>
      <c r="R607" s="191">
        <v>707</v>
      </c>
      <c r="S607" s="192">
        <v>448</v>
      </c>
      <c r="T607" s="198">
        <v>40</v>
      </c>
      <c r="U607" s="189">
        <v>38</v>
      </c>
      <c r="V607" s="191">
        <v>407</v>
      </c>
      <c r="W607" s="208">
        <v>648</v>
      </c>
      <c r="X607" s="189">
        <v>270</v>
      </c>
      <c r="Y607" s="193">
        <v>134</v>
      </c>
      <c r="Z607" s="191">
        <v>933</v>
      </c>
      <c r="AA607" s="189">
        <v>1061</v>
      </c>
      <c r="AB607" s="172">
        <f t="shared" si="11049"/>
        <v>6105</v>
      </c>
      <c r="AC607" s="173">
        <f t="shared" si="11050"/>
        <v>6233</v>
      </c>
      <c r="AE607" s="277" t="str">
        <f>$AE$18</f>
        <v>18:00 - 18:59</v>
      </c>
      <c r="AF607" s="126">
        <f t="shared" si="11241"/>
        <v>895</v>
      </c>
      <c r="AG607" s="190">
        <f t="shared" si="11241"/>
        <v>696</v>
      </c>
      <c r="AH607" s="191">
        <f t="shared" si="11241"/>
        <v>163</v>
      </c>
      <c r="AI607" s="192">
        <f t="shared" si="11241"/>
        <v>285</v>
      </c>
      <c r="AJ607" s="278">
        <f t="shared" si="11241"/>
        <v>529</v>
      </c>
      <c r="AK607" s="193">
        <f t="shared" si="11241"/>
        <v>615</v>
      </c>
      <c r="AL607" s="191">
        <f t="shared" si="11241"/>
        <v>942</v>
      </c>
      <c r="AM607" s="192">
        <f t="shared" si="11241"/>
        <v>942</v>
      </c>
      <c r="AN607" s="278">
        <f t="shared" si="11241"/>
        <v>144</v>
      </c>
      <c r="AO607" s="193">
        <f t="shared" si="11241"/>
        <v>93</v>
      </c>
      <c r="AP607" s="191">
        <f t="shared" si="11242"/>
        <v>585</v>
      </c>
      <c r="AQ607" s="278">
        <f t="shared" si="11242"/>
        <v>245</v>
      </c>
      <c r="AR607" s="194">
        <f t="shared" si="11242"/>
        <v>890</v>
      </c>
      <c r="AS607" s="195">
        <f t="shared" si="11242"/>
        <v>687</v>
      </c>
      <c r="AT607" s="278">
        <f t="shared" si="11242"/>
        <v>305</v>
      </c>
      <c r="AU607" s="193">
        <f t="shared" si="11242"/>
        <v>485</v>
      </c>
      <c r="AV607" s="191">
        <f t="shared" si="11242"/>
        <v>405</v>
      </c>
      <c r="AW607" s="192">
        <f t="shared" si="11242"/>
        <v>669</v>
      </c>
      <c r="AX607" s="278">
        <f t="shared" si="11242"/>
        <v>52</v>
      </c>
      <c r="AY607" s="193">
        <f t="shared" si="11242"/>
        <v>51</v>
      </c>
      <c r="AZ607" s="191">
        <f t="shared" si="11242"/>
        <v>605</v>
      </c>
      <c r="BA607" s="192">
        <f t="shared" si="11242"/>
        <v>499</v>
      </c>
      <c r="BB607" s="278">
        <f t="shared" si="11242"/>
        <v>246</v>
      </c>
      <c r="BC607" s="193">
        <f t="shared" si="11242"/>
        <v>220</v>
      </c>
      <c r="BD607" s="191">
        <f t="shared" si="11242"/>
        <v>898</v>
      </c>
      <c r="BE607" s="278">
        <f t="shared" si="11242"/>
        <v>879</v>
      </c>
      <c r="BF607" s="172">
        <f>SUM(AF607,AH607,AJ607,AL607,AN607,AP607,AR607,AT607,AV607,AX607,AZ607,BB607,BD607)</f>
        <v>6659</v>
      </c>
      <c r="BG607" s="173">
        <f>SUM(AG607,AI607,AK607,AM607,AO607,AQ607,AS607,AU607,AW607,AY607,BA607,BC607,BE607)</f>
        <v>6366</v>
      </c>
      <c r="BI607" s="137" t="s">
        <v>25</v>
      </c>
      <c r="BJ607" s="129">
        <f>B607/B622</f>
        <v>5.7159188339525581E-2</v>
      </c>
      <c r="BK607" s="130">
        <f t="shared" ref="BK607" si="11270">C607/C622</f>
        <v>6.8556075576356387E-2</v>
      </c>
      <c r="BL607" s="131">
        <f t="shared" ref="BL607" si="11271">D607/D622</f>
        <v>7.7474892395982778E-2</v>
      </c>
      <c r="BM607" s="132">
        <f t="shared" ref="BM607" si="11272">E607/E622</f>
        <v>5.2644406531805993E-2</v>
      </c>
      <c r="BN607" s="129">
        <f t="shared" ref="BN607" si="11273">F607/F622</f>
        <v>6.5032184778492999E-2</v>
      </c>
      <c r="BO607" s="130">
        <f t="shared" ref="BO607" si="11274">G607/G622</f>
        <v>4.2375205704882062E-2</v>
      </c>
      <c r="BP607" s="131">
        <f t="shared" ref="BP607" si="11275">H607/H622</f>
        <v>6.6362999299229147E-2</v>
      </c>
      <c r="BQ607" s="132">
        <f t="shared" ref="BQ607" si="11276">I607/I622</f>
        <v>5.6781406295969401E-2</v>
      </c>
      <c r="BR607" s="129">
        <f t="shared" ref="BR607" si="11277">J607/J622</f>
        <v>3.934010152284264E-2</v>
      </c>
      <c r="BS607" s="130">
        <f t="shared" ref="BS607" si="11278">K607/K622</f>
        <v>5.3191489361702128E-2</v>
      </c>
      <c r="BT607" s="131">
        <f t="shared" ref="BT607" si="11279">L607/L622</f>
        <v>3.3250795896710296E-2</v>
      </c>
      <c r="BU607" s="129">
        <f t="shared" ref="BU607" si="11280">M607/M622</f>
        <v>9.9554234769687958E-2</v>
      </c>
      <c r="BV607" s="133">
        <f t="shared" ref="BV607" si="11281">N607/N622</f>
        <v>5.0747732287325327E-2</v>
      </c>
      <c r="BW607" s="134">
        <f t="shared" ref="BW607" si="11282">O607/O622</f>
        <v>6.6477503040129712E-2</v>
      </c>
      <c r="BX607" s="129">
        <f t="shared" ref="BX607" si="11283">P607/P622</f>
        <v>7.0531879748926329E-2</v>
      </c>
      <c r="BY607" s="130">
        <f t="shared" ref="BY607" si="11284">Q607/Q622</f>
        <v>5.3462940461725394E-2</v>
      </c>
      <c r="BZ607" s="131">
        <f t="shared" ref="BZ607" si="11285">R607/R622</f>
        <v>7.9180199350431177E-2</v>
      </c>
      <c r="CA607" s="132">
        <f t="shared" ref="CA607" si="11286">S607/S622</f>
        <v>5.2373158756137482E-2</v>
      </c>
      <c r="CB607" s="129">
        <f t="shared" ref="CB607" si="11287">T607/T622</f>
        <v>4.9321824907521579E-2</v>
      </c>
      <c r="CC607" s="130">
        <f t="shared" ref="CC607" si="11288">U607/U622</f>
        <v>4.1896361631753032E-2</v>
      </c>
      <c r="CD607" s="131">
        <f t="shared" ref="CD607" si="11289">V607/V622</f>
        <v>5.4955441533891439E-2</v>
      </c>
      <c r="CE607" s="132">
        <f t="shared" ref="CE607" si="11290">W607/W622</f>
        <v>7.7865897620764235E-2</v>
      </c>
      <c r="CF607" s="129">
        <f t="shared" ref="CF607" si="11291">X607/X622</f>
        <v>6.1643835616438353E-2</v>
      </c>
      <c r="CG607" s="130">
        <f t="shared" ref="CG607" si="11292">Y607/Y622</f>
        <v>4.7754811119030648E-2</v>
      </c>
      <c r="CH607" s="131">
        <f t="shared" ref="CH607" si="11293">Z607/Z622</f>
        <v>7.0580225433088742E-2</v>
      </c>
      <c r="CI607" s="129">
        <f t="shared" ref="CI607" si="11294">AA607/AA622</f>
        <v>6.9147549530761215E-2</v>
      </c>
      <c r="CJ607" s="135">
        <f t="shared" ref="CJ607" si="11295">AB607/AB622</f>
        <v>6.2052142094831529E-2</v>
      </c>
      <c r="CK607" s="136">
        <f t="shared" ref="CK607" si="11296">AC607/AC622</f>
        <v>6.3464103530082569E-2</v>
      </c>
    </row>
    <row r="608" spans="1:89" ht="14" thickBot="1" x14ac:dyDescent="0.2">
      <c r="A608" s="146" t="s">
        <v>26</v>
      </c>
      <c r="B608" s="203">
        <v>578</v>
      </c>
      <c r="C608" s="197">
        <v>764</v>
      </c>
      <c r="D608" s="198">
        <v>185</v>
      </c>
      <c r="E608" s="199">
        <v>222</v>
      </c>
      <c r="F608" s="196">
        <v>577</v>
      </c>
      <c r="G608" s="200">
        <v>299</v>
      </c>
      <c r="H608" s="198">
        <v>878</v>
      </c>
      <c r="I608" s="199">
        <v>731</v>
      </c>
      <c r="J608" s="196">
        <v>62</v>
      </c>
      <c r="K608" s="197">
        <v>69</v>
      </c>
      <c r="L608" s="198">
        <v>205</v>
      </c>
      <c r="M608" s="196">
        <v>392</v>
      </c>
      <c r="N608" s="201">
        <v>642</v>
      </c>
      <c r="O608" s="204">
        <v>641</v>
      </c>
      <c r="P608" s="196">
        <v>379</v>
      </c>
      <c r="Q608" s="197">
        <v>264</v>
      </c>
      <c r="R608" s="198">
        <v>615</v>
      </c>
      <c r="S608" s="199">
        <v>496</v>
      </c>
      <c r="T608" s="196">
        <v>45</v>
      </c>
      <c r="U608" s="200">
        <v>33</v>
      </c>
      <c r="V608" s="198">
        <v>381</v>
      </c>
      <c r="W608" s="205">
        <v>546</v>
      </c>
      <c r="X608" s="196">
        <v>269</v>
      </c>
      <c r="Y608" s="200">
        <v>131</v>
      </c>
      <c r="Z608" s="198">
        <v>916</v>
      </c>
      <c r="AA608" s="196">
        <v>1098</v>
      </c>
      <c r="AB608" s="172">
        <f t="shared" si="11049"/>
        <v>5732</v>
      </c>
      <c r="AC608" s="173">
        <f t="shared" si="11050"/>
        <v>5686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5.5063351433742976E-2</v>
      </c>
      <c r="BK608" s="130">
        <f t="shared" ref="BK608" si="11297">C608/C622</f>
        <v>6.6215981972612234E-2</v>
      </c>
      <c r="BL608" s="131">
        <f t="shared" ref="BL608" si="11298">D608/D622</f>
        <v>6.6355810616929703E-2</v>
      </c>
      <c r="BM608" s="132">
        <f t="shared" ref="BM608" si="11299">E608/E622</f>
        <v>5.4106751157689495E-2</v>
      </c>
      <c r="BN608" s="129">
        <f t="shared" ref="BN608" si="11300">F608/F622</f>
        <v>5.4619462324876938E-2</v>
      </c>
      <c r="BO608" s="130">
        <f t="shared" ref="BO608" si="11301">G608/G622</f>
        <v>4.100383982446517E-2</v>
      </c>
      <c r="BP608" s="131">
        <f t="shared" ref="BP608" si="11302">H608/H622</f>
        <v>6.1527680448493341E-2</v>
      </c>
      <c r="BQ608" s="132">
        <f t="shared" ref="BQ608" si="11303">I608/I622</f>
        <v>5.3765813474551338E-2</v>
      </c>
      <c r="BR608" s="129">
        <f t="shared" ref="BR608" si="11304">J608/J622</f>
        <v>3.934010152284264E-2</v>
      </c>
      <c r="BS608" s="130">
        <f t="shared" ref="BS608" si="11305">K608/K622</f>
        <v>4.3178973717146435E-2</v>
      </c>
      <c r="BT608" s="131">
        <f t="shared" ref="BT608" si="11306">L608/L622</f>
        <v>3.6257516802263884E-2</v>
      </c>
      <c r="BU608" s="129">
        <f t="shared" ref="BU608" si="11307">M608/M622</f>
        <v>6.4718507511969628E-2</v>
      </c>
      <c r="BV608" s="133">
        <f t="shared" ref="BV608" si="11308">N608/N622</f>
        <v>5.2463839176268692E-2</v>
      </c>
      <c r="BW608" s="134">
        <f t="shared" ref="BW608" si="11309">O608/O622</f>
        <v>5.1965950547223347E-2</v>
      </c>
      <c r="BX608" s="129">
        <f t="shared" ref="BX608" si="11310">P608/P622</f>
        <v>6.2603237528906508E-2</v>
      </c>
      <c r="BY608" s="130">
        <f t="shared" ref="BY608" si="11311">Q608/Q622</f>
        <v>4.5825377538621766E-2</v>
      </c>
      <c r="BZ608" s="131">
        <f t="shared" ref="BZ608" si="11312">R608/R622</f>
        <v>6.8876693918691903E-2</v>
      </c>
      <c r="CA608" s="132">
        <f t="shared" ref="CA608" si="11313">S608/S622</f>
        <v>5.7984568622866495E-2</v>
      </c>
      <c r="CB608" s="129">
        <f t="shared" ref="CB608" si="11314">T608/T622</f>
        <v>5.5487053020961775E-2</v>
      </c>
      <c r="CC608" s="130">
        <f t="shared" ref="CC608" si="11315">U608/U622</f>
        <v>3.6383682469680267E-2</v>
      </c>
      <c r="CD608" s="131">
        <f t="shared" ref="CD608" si="11316">V608/V622</f>
        <v>5.1444774507156357E-2</v>
      </c>
      <c r="CE608" s="132">
        <f t="shared" ref="CE608" si="11317">W608/W622</f>
        <v>6.5609228550829124E-2</v>
      </c>
      <c r="CF608" s="129">
        <f t="shared" ref="CF608" si="11318">X608/X622</f>
        <v>6.1415525114155253E-2</v>
      </c>
      <c r="CG608" s="130">
        <f t="shared" ref="CG608" si="11319">Y608/Y622</f>
        <v>4.6685673556664288E-2</v>
      </c>
      <c r="CH608" s="131">
        <f t="shared" ref="CH608" si="11320">Z608/Z622</f>
        <v>6.9294197745669112E-2</v>
      </c>
      <c r="CI608" s="129">
        <f t="shared" ref="CI608" si="11321">AA608/AA622</f>
        <v>7.1558915537017723E-2</v>
      </c>
      <c r="CJ608" s="135">
        <f t="shared" ref="CJ608" si="11322">AB608/AB622</f>
        <v>5.8260913757178429E-2</v>
      </c>
      <c r="CK608" s="136">
        <f t="shared" ref="CK608" si="11323">AC608/AC622</f>
        <v>5.7894576074450428E-2</v>
      </c>
    </row>
    <row r="609" spans="1:89" ht="15" thickTop="1" thickBot="1" x14ac:dyDescent="0.2">
      <c r="A609" s="137" t="s">
        <v>27</v>
      </c>
      <c r="B609" s="206">
        <v>586</v>
      </c>
      <c r="C609" s="190">
        <v>778</v>
      </c>
      <c r="D609" s="191">
        <v>198</v>
      </c>
      <c r="E609" s="192">
        <v>255</v>
      </c>
      <c r="F609" s="189">
        <v>571</v>
      </c>
      <c r="G609" s="193">
        <v>311</v>
      </c>
      <c r="H609" s="191">
        <v>911</v>
      </c>
      <c r="I609" s="192">
        <v>875</v>
      </c>
      <c r="J609" s="189">
        <v>84</v>
      </c>
      <c r="K609" s="190">
        <v>75</v>
      </c>
      <c r="L609" s="191">
        <v>268</v>
      </c>
      <c r="M609" s="189">
        <v>372</v>
      </c>
      <c r="N609" s="194">
        <v>733</v>
      </c>
      <c r="O609" s="207">
        <v>759</v>
      </c>
      <c r="P609" s="189">
        <v>463</v>
      </c>
      <c r="Q609" s="190">
        <v>296</v>
      </c>
      <c r="R609" s="191">
        <v>612</v>
      </c>
      <c r="S609" s="192">
        <v>520</v>
      </c>
      <c r="T609" s="189">
        <v>45</v>
      </c>
      <c r="U609" s="193">
        <v>37</v>
      </c>
      <c r="V609" s="191">
        <v>410</v>
      </c>
      <c r="W609" s="208">
        <v>539</v>
      </c>
      <c r="X609" s="189">
        <v>252</v>
      </c>
      <c r="Y609" s="193">
        <v>131</v>
      </c>
      <c r="Z609" s="191">
        <v>1045</v>
      </c>
      <c r="AA609" s="189">
        <v>978</v>
      </c>
      <c r="AB609" s="172">
        <f t="shared" si="11049"/>
        <v>6178</v>
      </c>
      <c r="AC609" s="173">
        <f t="shared" si="11050"/>
        <v>5926</v>
      </c>
      <c r="AE609" s="269" t="s">
        <v>13</v>
      </c>
      <c r="AF609" s="20">
        <f t="shared" ref="AF609:BG609" si="11324">SUM(AF606:AF608)</f>
        <v>1661</v>
      </c>
      <c r="AG609" s="21">
        <f t="shared" si="11324"/>
        <v>1490</v>
      </c>
      <c r="AH609" s="20">
        <f t="shared" si="11324"/>
        <v>356</v>
      </c>
      <c r="AI609" s="21">
        <f t="shared" si="11324"/>
        <v>607</v>
      </c>
      <c r="AJ609" s="20">
        <f t="shared" si="11324"/>
        <v>1112</v>
      </c>
      <c r="AK609" s="21">
        <f t="shared" si="11324"/>
        <v>1139</v>
      </c>
      <c r="AL609" s="20">
        <f t="shared" si="11324"/>
        <v>1925</v>
      </c>
      <c r="AM609" s="21">
        <f t="shared" si="11324"/>
        <v>1946</v>
      </c>
      <c r="AN609" s="20">
        <f t="shared" si="11324"/>
        <v>238</v>
      </c>
      <c r="AO609" s="21">
        <f t="shared" si="11324"/>
        <v>166</v>
      </c>
      <c r="AP609" s="20">
        <f t="shared" si="11324"/>
        <v>1061</v>
      </c>
      <c r="AQ609" s="21">
        <f t="shared" si="11324"/>
        <v>533</v>
      </c>
      <c r="AR609" s="20">
        <f t="shared" si="11324"/>
        <v>1737</v>
      </c>
      <c r="AS609" s="21">
        <f t="shared" si="11324"/>
        <v>1443</v>
      </c>
      <c r="AT609" s="20">
        <f t="shared" si="11324"/>
        <v>660</v>
      </c>
      <c r="AU609" s="21">
        <f t="shared" si="11324"/>
        <v>971</v>
      </c>
      <c r="AV609" s="20">
        <f t="shared" si="11324"/>
        <v>882</v>
      </c>
      <c r="AW609" s="21">
        <f t="shared" si="11324"/>
        <v>1474</v>
      </c>
      <c r="AX609" s="20">
        <f t="shared" si="11324"/>
        <v>109</v>
      </c>
      <c r="AY609" s="21">
        <f t="shared" si="11324"/>
        <v>125</v>
      </c>
      <c r="AZ609" s="20">
        <f t="shared" si="11324"/>
        <v>1157</v>
      </c>
      <c r="BA609" s="21">
        <f t="shared" si="11324"/>
        <v>1009</v>
      </c>
      <c r="BB609" s="20">
        <f t="shared" si="11324"/>
        <v>550</v>
      </c>
      <c r="BC609" s="21">
        <f t="shared" si="11324"/>
        <v>441</v>
      </c>
      <c r="BD609" s="20">
        <f t="shared" si="11324"/>
        <v>1999</v>
      </c>
      <c r="BE609" s="21">
        <f t="shared" si="11324"/>
        <v>1924</v>
      </c>
      <c r="BF609" s="174">
        <f t="shared" si="11324"/>
        <v>13447</v>
      </c>
      <c r="BG609" s="175">
        <f t="shared" si="11324"/>
        <v>13268</v>
      </c>
      <c r="BI609" s="137" t="s">
        <v>27</v>
      </c>
      <c r="BJ609" s="129">
        <f>B609/B622</f>
        <v>5.582547394493665E-2</v>
      </c>
      <c r="BK609" s="130">
        <f t="shared" ref="BK609" si="11325">C609/C622</f>
        <v>6.7429363841220322E-2</v>
      </c>
      <c r="BL609" s="131">
        <f t="shared" ref="BL609" si="11326">D609/D622</f>
        <v>7.1018651362984214E-2</v>
      </c>
      <c r="BM609" s="132">
        <f t="shared" ref="BM609" si="11327">E609/E622</f>
        <v>6.2149646600048743E-2</v>
      </c>
      <c r="BN609" s="129">
        <f t="shared" ref="BN609" si="11328">F609/F622</f>
        <v>5.4051495645588789E-2</v>
      </c>
      <c r="BO609" s="130">
        <f t="shared" ref="BO609" si="11329">G609/G622</f>
        <v>4.2649478880965444E-2</v>
      </c>
      <c r="BP609" s="131">
        <f t="shared" ref="BP609" si="11330">H609/H622</f>
        <v>6.3840224246671337E-2</v>
      </c>
      <c r="BQ609" s="132">
        <f t="shared" ref="BQ609" si="11331">I609/I622</f>
        <v>6.4357163871726977E-2</v>
      </c>
      <c r="BR609" s="129">
        <f t="shared" ref="BR609" si="11332">J609/J622</f>
        <v>5.3299492385786802E-2</v>
      </c>
      <c r="BS609" s="130">
        <f t="shared" ref="BS609" si="11333">K609/K622</f>
        <v>4.6933667083854817E-2</v>
      </c>
      <c r="BT609" s="131">
        <f t="shared" ref="BT609" si="11334">L609/L622</f>
        <v>4.740007074637425E-2</v>
      </c>
      <c r="BU609" s="129">
        <f t="shared" ref="BU609" si="11335">M609/M622</f>
        <v>6.1416542842991577E-2</v>
      </c>
      <c r="BV609" s="133">
        <f t="shared" ref="BV609" si="11336">N609/N622</f>
        <v>5.9900302361689958E-2</v>
      </c>
      <c r="BW609" s="134">
        <f t="shared" ref="BW609" si="11337">O609/O622</f>
        <v>6.1532225374949331E-2</v>
      </c>
      <c r="BX609" s="129">
        <f t="shared" ref="BX609" si="11338">P609/P622</f>
        <v>7.6478361413941195E-2</v>
      </c>
      <c r="BY609" s="130">
        <f t="shared" ref="BY609" si="11339">Q609/Q622</f>
        <v>5.1379968755424409E-2</v>
      </c>
      <c r="BZ609" s="131">
        <f t="shared" ref="BZ609" si="11340">R609/R622</f>
        <v>6.8540710045917802E-2</v>
      </c>
      <c r="CA609" s="132">
        <f t="shared" ref="CA609" si="11341">S609/S622</f>
        <v>6.0790273556231005E-2</v>
      </c>
      <c r="CB609" s="129">
        <f t="shared" ref="CB609" si="11342">T609/T622</f>
        <v>5.5487053020961775E-2</v>
      </c>
      <c r="CC609" s="130">
        <f t="shared" ref="CC609" si="11343">U609/U622</f>
        <v>4.0793825799338476E-2</v>
      </c>
      <c r="CD609" s="131">
        <f t="shared" ref="CD609" si="11344">V609/V622</f>
        <v>5.536051849851472E-2</v>
      </c>
      <c r="CE609" s="132">
        <f t="shared" ref="CE609" si="11345">W609/W622</f>
        <v>6.4768084595049263E-2</v>
      </c>
      <c r="CF609" s="129">
        <f t="shared" ref="CF609" si="11346">X609/X622</f>
        <v>5.7534246575342465E-2</v>
      </c>
      <c r="CG609" s="130">
        <f t="shared" ref="CG609" si="11347">Y609/Y622</f>
        <v>4.6685673556664288E-2</v>
      </c>
      <c r="CH609" s="131">
        <f t="shared" ref="CH609" si="11348">Z609/Z622</f>
        <v>7.905287843255919E-2</v>
      </c>
      <c r="CI609" s="129">
        <f t="shared" ref="CI609" si="11349">AA609/AA622</f>
        <v>6.3738269030239839E-2</v>
      </c>
      <c r="CJ609" s="135">
        <f t="shared" ref="CJ609" si="11350">AB609/AB622</f>
        <v>6.279412512069929E-2</v>
      </c>
      <c r="CK609" s="136">
        <f t="shared" ref="CK609" si="11351">AC609/AC622</f>
        <v>6.0338244427927054E-2</v>
      </c>
    </row>
    <row r="610" spans="1:89" ht="14" thickTop="1" x14ac:dyDescent="0.15">
      <c r="A610" s="146" t="s">
        <v>28</v>
      </c>
      <c r="B610" s="203">
        <v>683</v>
      </c>
      <c r="C610" s="197">
        <v>897</v>
      </c>
      <c r="D610" s="198">
        <v>196</v>
      </c>
      <c r="E610" s="199">
        <v>298</v>
      </c>
      <c r="F610" s="196">
        <v>537</v>
      </c>
      <c r="G610" s="200">
        <v>495</v>
      </c>
      <c r="H610" s="198">
        <v>1015</v>
      </c>
      <c r="I610" s="199">
        <v>997</v>
      </c>
      <c r="J610" s="196">
        <v>81</v>
      </c>
      <c r="K610" s="197">
        <v>93</v>
      </c>
      <c r="L610" s="198">
        <v>380</v>
      </c>
      <c r="M610" s="196">
        <v>322</v>
      </c>
      <c r="N610" s="201">
        <v>774</v>
      </c>
      <c r="O610" s="204">
        <v>703</v>
      </c>
      <c r="P610" s="196">
        <v>524</v>
      </c>
      <c r="Q610" s="197">
        <v>324</v>
      </c>
      <c r="R610" s="198">
        <v>592</v>
      </c>
      <c r="S610" s="199">
        <v>609</v>
      </c>
      <c r="T610" s="196">
        <v>47</v>
      </c>
      <c r="U610" s="200">
        <v>46</v>
      </c>
      <c r="V610" s="198">
        <v>469</v>
      </c>
      <c r="W610" s="205">
        <v>568</v>
      </c>
      <c r="X610" s="196">
        <v>236</v>
      </c>
      <c r="Y610" s="200">
        <v>161</v>
      </c>
      <c r="Z610" s="198">
        <v>1028</v>
      </c>
      <c r="AA610" s="196">
        <v>1093</v>
      </c>
      <c r="AB610" s="172">
        <f t="shared" si="11049"/>
        <v>6562</v>
      </c>
      <c r="AC610" s="173">
        <f t="shared" si="11050"/>
        <v>6606</v>
      </c>
      <c r="BI610" s="146" t="s">
        <v>28</v>
      </c>
      <c r="BJ610" s="129">
        <f>B610/B622</f>
        <v>6.5066209393159949E-2</v>
      </c>
      <c r="BK610" s="130">
        <f t="shared" ref="BK610" si="11352">C610/C622</f>
        <v>7.774310972438897E-2</v>
      </c>
      <c r="BL610" s="131">
        <f t="shared" ref="BL610" si="11353">D610/D622</f>
        <v>7.0301291248206596E-2</v>
      </c>
      <c r="BM610" s="132">
        <f t="shared" ref="BM610" si="11354">E610/E622</f>
        <v>7.2629783085547156E-2</v>
      </c>
      <c r="BN610" s="129">
        <f t="shared" ref="BN610" si="11355">F610/F622</f>
        <v>5.0833017796289286E-2</v>
      </c>
      <c r="BO610" s="130">
        <f t="shared" ref="BO610" si="11356">G610/G622</f>
        <v>6.7882611080636313E-2</v>
      </c>
      <c r="BP610" s="131">
        <f t="shared" ref="BP610" si="11357">H610/H622</f>
        <v>7.1128241065171682E-2</v>
      </c>
      <c r="BQ610" s="132">
        <f t="shared" ref="BQ610" si="11358">I610/I622</f>
        <v>7.3330391291556343E-2</v>
      </c>
      <c r="BR610" s="129">
        <f t="shared" ref="BR610" si="11359">J610/J622</f>
        <v>5.1395939086294418E-2</v>
      </c>
      <c r="BS610" s="130">
        <f t="shared" ref="BS610" si="11360">K610/K622</f>
        <v>5.8197747183979978E-2</v>
      </c>
      <c r="BT610" s="131">
        <f t="shared" ref="BT610" si="11361">L610/L622</f>
        <v>6.7209055535903783E-2</v>
      </c>
      <c r="BU610" s="129">
        <f t="shared" ref="BU610" si="11362">M610/M622</f>
        <v>5.3161631170546474E-2</v>
      </c>
      <c r="BV610" s="133">
        <f t="shared" ref="BV610" si="11363">N610/N622</f>
        <v>6.3250796763912723E-2</v>
      </c>
      <c r="BW610" s="134">
        <f t="shared" ref="BW610" si="11364">O610/O622</f>
        <v>5.6992298338062422E-2</v>
      </c>
      <c r="BX610" s="129">
        <f t="shared" ref="BX610" si="11365">P610/P622</f>
        <v>8.6554344235216379E-2</v>
      </c>
      <c r="BY610" s="130">
        <f t="shared" ref="BY610" si="11366">Q610/Q622</f>
        <v>5.6240236070126716E-2</v>
      </c>
      <c r="BZ610" s="131">
        <f t="shared" ref="BZ610" si="11367">R610/R622</f>
        <v>6.6300817560757078E-2</v>
      </c>
      <c r="CA610" s="132">
        <f t="shared" ref="CA610" si="11368">S610/S622</f>
        <v>7.1194762684124391E-2</v>
      </c>
      <c r="CB610" s="129">
        <f t="shared" ref="CB610" si="11369">T610/T622</f>
        <v>5.7953144266337853E-2</v>
      </c>
      <c r="CC610" s="130">
        <f t="shared" ref="CC610" si="11370">U610/U622</f>
        <v>5.0716648291069456E-2</v>
      </c>
      <c r="CD610" s="131">
        <f t="shared" ref="CD610" si="11371">V610/V622</f>
        <v>6.3327032136105854E-2</v>
      </c>
      <c r="CE610" s="132">
        <f t="shared" ref="CE610" si="11372">W610/W622</f>
        <v>6.8252823840422971E-2</v>
      </c>
      <c r="CF610" s="129">
        <f t="shared" ref="CF610" si="11373">X610/X622</f>
        <v>5.3881278538812784E-2</v>
      </c>
      <c r="CG610" s="130">
        <f t="shared" ref="CG610" si="11374">Y610/Y622</f>
        <v>5.737704918032787E-2</v>
      </c>
      <c r="CH610" s="131">
        <f t="shared" ref="CH610" si="11375">Z610/Z622</f>
        <v>7.7766850745139574E-2</v>
      </c>
      <c r="CI610" s="129">
        <f t="shared" ref="CI610" si="11376">AA610/AA622</f>
        <v>7.1233055265901984E-2</v>
      </c>
      <c r="CJ610" s="135">
        <f t="shared" ref="CJ610" si="11377">AB610/AB622</f>
        <v>6.6697159119784521E-2</v>
      </c>
      <c r="CK610" s="136">
        <f t="shared" ref="CK610" si="11378">AC610/AC622</f>
        <v>6.7261971429444165E-2</v>
      </c>
    </row>
    <row r="611" spans="1:89" x14ac:dyDescent="0.15">
      <c r="A611" s="137" t="s">
        <v>29</v>
      </c>
      <c r="B611" s="206">
        <v>753</v>
      </c>
      <c r="C611" s="190">
        <v>774</v>
      </c>
      <c r="D611" s="191">
        <v>223</v>
      </c>
      <c r="E611" s="192">
        <v>291</v>
      </c>
      <c r="F611" s="189">
        <v>619</v>
      </c>
      <c r="G611" s="193">
        <v>502</v>
      </c>
      <c r="H611" s="191">
        <v>982</v>
      </c>
      <c r="I611" s="192">
        <v>905</v>
      </c>
      <c r="J611" s="189">
        <v>112</v>
      </c>
      <c r="K611" s="190">
        <v>74</v>
      </c>
      <c r="L611" s="191">
        <v>452</v>
      </c>
      <c r="M611" s="189">
        <v>312</v>
      </c>
      <c r="N611" s="194">
        <v>788</v>
      </c>
      <c r="O611" s="207">
        <v>790</v>
      </c>
      <c r="P611" s="189">
        <v>382</v>
      </c>
      <c r="Q611" s="190">
        <v>419</v>
      </c>
      <c r="R611" s="191">
        <v>517</v>
      </c>
      <c r="S611" s="192">
        <v>709</v>
      </c>
      <c r="T611" s="189">
        <v>52</v>
      </c>
      <c r="U611" s="193">
        <v>54</v>
      </c>
      <c r="V611" s="191">
        <v>553</v>
      </c>
      <c r="W611" s="208">
        <v>575</v>
      </c>
      <c r="X611" s="189">
        <v>267</v>
      </c>
      <c r="Y611" s="193">
        <v>201</v>
      </c>
      <c r="Z611" s="191">
        <v>1086</v>
      </c>
      <c r="AA611" s="189">
        <v>1005</v>
      </c>
      <c r="AB611" s="172">
        <f t="shared" si="11049"/>
        <v>6786</v>
      </c>
      <c r="AC611" s="173">
        <f t="shared" si="11050"/>
        <v>6611</v>
      </c>
      <c r="BI611" s="137" t="s">
        <v>29</v>
      </c>
      <c r="BJ611" s="129">
        <f>B611/B622</f>
        <v>7.1734781366104602E-2</v>
      </c>
      <c r="BK611" s="130">
        <f t="shared" ref="BK611" si="11379">C611/C622</f>
        <v>6.7082683307332289E-2</v>
      </c>
      <c r="BL611" s="131">
        <f t="shared" ref="BL611" si="11380">D611/D622</f>
        <v>7.9985652797704448E-2</v>
      </c>
      <c r="BM611" s="132">
        <f t="shared" ref="BM611" si="11381">E611/E622</f>
        <v>7.0923714355349748E-2</v>
      </c>
      <c r="BN611" s="129">
        <f t="shared" ref="BN611" si="11382">F611/F622</f>
        <v>5.8595229079893979E-2</v>
      </c>
      <c r="BO611" s="130">
        <f t="shared" ref="BO611" si="11383">G611/G622</f>
        <v>6.8842567196928134E-2</v>
      </c>
      <c r="BP611" s="131">
        <f t="shared" ref="BP611" si="11384">H611/H622</f>
        <v>6.8815697266993686E-2</v>
      </c>
      <c r="BQ611" s="132">
        <f t="shared" ref="BQ611" si="11385">I611/I622</f>
        <v>6.6563695204471904E-2</v>
      </c>
      <c r="BR611" s="129">
        <f t="shared" ref="BR611" si="11386">J611/J622</f>
        <v>7.1065989847715741E-2</v>
      </c>
      <c r="BS611" s="130">
        <f t="shared" ref="BS611" si="11387">K611/K622</f>
        <v>4.630788485607009E-2</v>
      </c>
      <c r="BT611" s="131">
        <f t="shared" ref="BT611" si="11388">L611/L622</f>
        <v>7.994340290060134E-2</v>
      </c>
      <c r="BU611" s="129">
        <f t="shared" ref="BU611" si="11389">M611/M622</f>
        <v>5.1510648836057452E-2</v>
      </c>
      <c r="BV611" s="133">
        <f t="shared" ref="BV611" si="11390">N611/N622</f>
        <v>6.4394868023208304E-2</v>
      </c>
      <c r="BW611" s="134">
        <f t="shared" ref="BW611" si="11391">O611/O622</f>
        <v>6.4045399270368869E-2</v>
      </c>
      <c r="BX611" s="129">
        <f t="shared" ref="BX611" si="11392">P611/P622</f>
        <v>6.3098777667657743E-2</v>
      </c>
      <c r="BY611" s="130">
        <f t="shared" ref="BY611" si="11393">Q611/Q622</f>
        <v>7.2730428745009554E-2</v>
      </c>
      <c r="BZ611" s="131">
        <f t="shared" ref="BZ611" si="11394">R611/R622</f>
        <v>5.7901220741404413E-2</v>
      </c>
      <c r="CA611" s="132">
        <f t="shared" ref="CA611" si="11395">S611/S622</f>
        <v>8.2885199906476498E-2</v>
      </c>
      <c r="CB611" s="129">
        <f t="shared" ref="CB611" si="11396">T611/T622</f>
        <v>6.4118372379778049E-2</v>
      </c>
      <c r="CC611" s="130">
        <f t="shared" ref="CC611" si="11397">U611/U622</f>
        <v>5.9536934950385888E-2</v>
      </c>
      <c r="CD611" s="131">
        <f t="shared" ref="CD611" si="11398">V611/V622</f>
        <v>7.4669187145557661E-2</v>
      </c>
      <c r="CE611" s="132">
        <f t="shared" ref="CE611" si="11399">W611/W622</f>
        <v>6.9093967796202832E-2</v>
      </c>
      <c r="CF611" s="129">
        <f t="shared" ref="CF611" si="11400">X611/X622</f>
        <v>6.095890410958904E-2</v>
      </c>
      <c r="CG611" s="130">
        <f t="shared" ref="CG611" si="11401">Y611/Y622</f>
        <v>7.1632216678545968E-2</v>
      </c>
      <c r="CH611" s="131">
        <f t="shared" ref="CH611" si="11402">Z611/Z622</f>
        <v>8.2154474619865345E-2</v>
      </c>
      <c r="CI611" s="129">
        <f t="shared" ref="CI611" si="11403">AA611/AA622</f>
        <v>6.5497914494264856E-2</v>
      </c>
      <c r="CJ611" s="135">
        <f t="shared" ref="CJ611" si="11404">AB611/AB622</f>
        <v>6.8973928952584238E-2</v>
      </c>
      <c r="CK611" s="136">
        <f t="shared" ref="CK611" si="11405">AC611/AC622</f>
        <v>6.7312881186808268E-2</v>
      </c>
    </row>
    <row r="612" spans="1:89" x14ac:dyDescent="0.15">
      <c r="A612" s="146" t="s">
        <v>30</v>
      </c>
      <c r="B612" s="203">
        <v>766</v>
      </c>
      <c r="C612" s="197">
        <v>794</v>
      </c>
      <c r="D612" s="198">
        <v>193</v>
      </c>
      <c r="E612" s="199">
        <v>322</v>
      </c>
      <c r="F612" s="196">
        <v>583</v>
      </c>
      <c r="G612" s="200">
        <v>524</v>
      </c>
      <c r="H612" s="198">
        <v>983</v>
      </c>
      <c r="I612" s="199">
        <v>1004</v>
      </c>
      <c r="J612" s="196">
        <v>94</v>
      </c>
      <c r="K612" s="197">
        <v>73</v>
      </c>
      <c r="L612" s="198">
        <v>476</v>
      </c>
      <c r="M612" s="196">
        <v>288</v>
      </c>
      <c r="N612" s="201">
        <v>847</v>
      </c>
      <c r="O612" s="204">
        <v>756</v>
      </c>
      <c r="P612" s="196">
        <v>355</v>
      </c>
      <c r="Q612" s="197">
        <v>486</v>
      </c>
      <c r="R612" s="198">
        <v>477</v>
      </c>
      <c r="S612" s="199">
        <v>805</v>
      </c>
      <c r="T612" s="196">
        <v>57</v>
      </c>
      <c r="U612" s="200">
        <v>74</v>
      </c>
      <c r="V612" s="198">
        <v>552</v>
      </c>
      <c r="W612" s="205">
        <v>510</v>
      </c>
      <c r="X612" s="196">
        <v>304</v>
      </c>
      <c r="Y612" s="200">
        <v>221</v>
      </c>
      <c r="Z612" s="198">
        <v>1101</v>
      </c>
      <c r="AA612" s="196">
        <v>1045</v>
      </c>
      <c r="AB612" s="172">
        <f t="shared" si="11049"/>
        <v>6788</v>
      </c>
      <c r="AC612" s="173">
        <f t="shared" si="11050"/>
        <v>6902</v>
      </c>
      <c r="BI612" s="146" t="s">
        <v>30</v>
      </c>
      <c r="BJ612" s="129">
        <f>B612/B622</f>
        <v>7.2973230446794324E-2</v>
      </c>
      <c r="BK612" s="130">
        <f t="shared" ref="BK612" si="11406">C612/C622</f>
        <v>6.8816085976772398E-2</v>
      </c>
      <c r="BL612" s="131">
        <f t="shared" ref="BL612" si="11407">D612/D622</f>
        <v>6.9225251076040176E-2</v>
      </c>
      <c r="BM612" s="132">
        <f t="shared" ref="BM612" si="11408">E612/E622</f>
        <v>7.8479161589081164E-2</v>
      </c>
      <c r="BN612" s="129">
        <f t="shared" ref="BN612" si="11409">F612/F622</f>
        <v>5.5187429004165088E-2</v>
      </c>
      <c r="BO612" s="130">
        <f t="shared" ref="BO612" si="11410">G612/G622</f>
        <v>7.1859572133845306E-2</v>
      </c>
      <c r="BP612" s="131">
        <f t="shared" ref="BP612" si="11411">H612/H622</f>
        <v>6.8885774351786971E-2</v>
      </c>
      <c r="BQ612" s="132">
        <f t="shared" ref="BQ612" si="11412">I612/I622</f>
        <v>7.3845248602530153E-2</v>
      </c>
      <c r="BR612" s="129">
        <f t="shared" ref="BR612" si="11413">J612/J622</f>
        <v>5.964467005076142E-2</v>
      </c>
      <c r="BS612" s="130">
        <f t="shared" ref="BS612" si="11414">K612/K622</f>
        <v>4.5682102628285357E-2</v>
      </c>
      <c r="BT612" s="131">
        <f t="shared" ref="BT612" si="11415">L612/L622</f>
        <v>8.4188185355500531E-2</v>
      </c>
      <c r="BU612" s="129">
        <f t="shared" ref="BU612" si="11416">M612/M622</f>
        <v>4.7548291233283801E-2</v>
      </c>
      <c r="BV612" s="133">
        <f t="shared" ref="BV612" si="11417">N612/N622</f>
        <v>6.9216311187382529E-2</v>
      </c>
      <c r="BW612" s="134">
        <f t="shared" ref="BW612" si="11418">O612/O622</f>
        <v>6.1289014997973248E-2</v>
      </c>
      <c r="BX612" s="129">
        <f t="shared" ref="BX612" si="11419">P612/P622</f>
        <v>5.8638916418896597E-2</v>
      </c>
      <c r="BY612" s="130">
        <f t="shared" ref="BY612" si="11420">Q612/Q622</f>
        <v>8.4360354105190077E-2</v>
      </c>
      <c r="BZ612" s="131">
        <f t="shared" ref="BZ612" si="11421">R612/R622</f>
        <v>5.3421435771082985E-2</v>
      </c>
      <c r="CA612" s="132">
        <f t="shared" ref="CA612" si="11422">S612/S622</f>
        <v>9.4108019639934537E-2</v>
      </c>
      <c r="CB612" s="129">
        <f t="shared" ref="CB612" si="11423">T612/T622</f>
        <v>7.0283600493218246E-2</v>
      </c>
      <c r="CC612" s="130">
        <f t="shared" ref="CC612" si="11424">U612/U622</f>
        <v>8.1587651598676952E-2</v>
      </c>
      <c r="CD612" s="131">
        <f t="shared" ref="CD612" si="11425">V612/V622</f>
        <v>7.4534161490683232E-2</v>
      </c>
      <c r="CE612" s="132">
        <f t="shared" ref="CE612" si="11426">W612/W622</f>
        <v>6.1283345349675555E-2</v>
      </c>
      <c r="CF612" s="129">
        <f t="shared" ref="CF612" si="11427">X612/X622</f>
        <v>6.9406392694063929E-2</v>
      </c>
      <c r="CG612" s="130">
        <f t="shared" ref="CG612" si="11428">Y612/Y622</f>
        <v>7.8759800427655027E-2</v>
      </c>
      <c r="CH612" s="131">
        <f t="shared" ref="CH612" si="11429">Z612/Z622</f>
        <v>8.3289204932294428E-2</v>
      </c>
      <c r="CI612" s="129">
        <f t="shared" ref="CI612" si="11430">AA612/AA622</f>
        <v>6.8104796663190817E-2</v>
      </c>
      <c r="CJ612" s="135">
        <f t="shared" ref="CJ612" si="11431">AB612/AB622</f>
        <v>6.8994257254662808E-2</v>
      </c>
      <c r="CK612" s="136">
        <f t="shared" ref="CK612" si="11432">AC612/AC622</f>
        <v>7.0275829065398671E-2</v>
      </c>
    </row>
    <row r="613" spans="1:89" x14ac:dyDescent="0.15">
      <c r="A613" s="137" t="s">
        <v>31</v>
      </c>
      <c r="B613" s="206">
        <v>895</v>
      </c>
      <c r="C613" s="190">
        <v>696</v>
      </c>
      <c r="D613" s="191">
        <v>163</v>
      </c>
      <c r="E613" s="192">
        <v>285</v>
      </c>
      <c r="F613" s="189">
        <v>529</v>
      </c>
      <c r="G613" s="193">
        <v>615</v>
      </c>
      <c r="H613" s="191">
        <v>942</v>
      </c>
      <c r="I613" s="192">
        <v>942</v>
      </c>
      <c r="J613" s="189">
        <v>144</v>
      </c>
      <c r="K613" s="190">
        <v>93</v>
      </c>
      <c r="L613" s="191">
        <v>585</v>
      </c>
      <c r="M613" s="189">
        <v>245</v>
      </c>
      <c r="N613" s="194">
        <v>890</v>
      </c>
      <c r="O613" s="207">
        <v>687</v>
      </c>
      <c r="P613" s="189">
        <v>305</v>
      </c>
      <c r="Q613" s="190">
        <v>485</v>
      </c>
      <c r="R613" s="191">
        <v>405</v>
      </c>
      <c r="S613" s="192">
        <v>669</v>
      </c>
      <c r="T613" s="189">
        <v>52</v>
      </c>
      <c r="U613" s="193">
        <v>51</v>
      </c>
      <c r="V613" s="191">
        <v>605</v>
      </c>
      <c r="W613" s="208">
        <v>499</v>
      </c>
      <c r="X613" s="189">
        <v>246</v>
      </c>
      <c r="Y613" s="193">
        <v>220</v>
      </c>
      <c r="Z613" s="191">
        <v>898</v>
      </c>
      <c r="AA613" s="189">
        <v>879</v>
      </c>
      <c r="AB613" s="172">
        <f t="shared" si="11049"/>
        <v>6659</v>
      </c>
      <c r="AC613" s="173">
        <f t="shared" si="11050"/>
        <v>6366</v>
      </c>
      <c r="BI613" s="137" t="s">
        <v>31</v>
      </c>
      <c r="BJ613" s="129">
        <f>B613/B622</f>
        <v>8.5262455939792328E-2</v>
      </c>
      <c r="BK613" s="130">
        <f t="shared" ref="BK613" si="11433">C613/C622</f>
        <v>6.032241289651586E-2</v>
      </c>
      <c r="BL613" s="131">
        <f t="shared" ref="BL613" si="11434">D613/D622</f>
        <v>5.8464849354375896E-2</v>
      </c>
      <c r="BM613" s="132">
        <f t="shared" ref="BM613" si="11435">E613/E622</f>
        <v>6.9461369729466246E-2</v>
      </c>
      <c r="BN613" s="129">
        <f t="shared" ref="BN613" si="11436">F613/F622</f>
        <v>5.0075728890571755E-2</v>
      </c>
      <c r="BO613" s="130">
        <f t="shared" ref="BO613" si="11437">G613/G622</f>
        <v>8.4339001645639053E-2</v>
      </c>
      <c r="BP613" s="131">
        <f t="shared" ref="BP613" si="11438">H613/H622</f>
        <v>6.6012613875262791E-2</v>
      </c>
      <c r="BQ613" s="132">
        <f t="shared" ref="BQ613" si="11439">I613/I622</f>
        <v>6.928508384819064E-2</v>
      </c>
      <c r="BR613" s="129">
        <f t="shared" ref="BR613" si="11440">J613/J622</f>
        <v>9.1370558375634514E-2</v>
      </c>
      <c r="BS613" s="130">
        <f t="shared" ref="BS613" si="11441">K613/K622</f>
        <v>5.8197747183979978E-2</v>
      </c>
      <c r="BT613" s="131">
        <f t="shared" ref="BT613" si="11442">L613/L622</f>
        <v>0.10346657233816767</v>
      </c>
      <c r="BU613" s="129">
        <f t="shared" ref="BU613" si="11443">M613/M622</f>
        <v>4.0449067194981016E-2</v>
      </c>
      <c r="BV613" s="133">
        <f t="shared" ref="BV613" si="11444">N613/N622</f>
        <v>7.2730244340933239E-2</v>
      </c>
      <c r="BW613" s="134">
        <f t="shared" ref="BW613" si="11445">O613/O622</f>
        <v>5.5695176327523306E-2</v>
      </c>
      <c r="BX613" s="129">
        <f t="shared" ref="BX613" si="11446">P613/P622</f>
        <v>5.0379914106375948E-2</v>
      </c>
      <c r="BY613" s="130">
        <f t="shared" ref="BY613" si="11447">Q613/Q622</f>
        <v>8.4186773129664993E-2</v>
      </c>
      <c r="BZ613" s="131">
        <f t="shared" ref="BZ613" si="11448">R613/R622</f>
        <v>4.5357822824504422E-2</v>
      </c>
      <c r="CA613" s="132">
        <f t="shared" ref="CA613" si="11449">S613/S622</f>
        <v>7.8209025017535655E-2</v>
      </c>
      <c r="CB613" s="129">
        <f t="shared" ref="CB613" si="11450">T613/T622</f>
        <v>6.4118372379778049E-2</v>
      </c>
      <c r="CC613" s="130">
        <f t="shared" ref="CC613" si="11451">U613/U622</f>
        <v>5.6229327453142228E-2</v>
      </c>
      <c r="CD613" s="131">
        <f t="shared" ref="CD613" si="11452">V613/V622</f>
        <v>8.169052119902781E-2</v>
      </c>
      <c r="CE613" s="132">
        <f t="shared" ref="CE613" si="11453">W613/W622</f>
        <v>5.9961547704878632E-2</v>
      </c>
      <c r="CF613" s="129">
        <f t="shared" ref="CF613" si="11454">X613/X622</f>
        <v>5.6164383561643834E-2</v>
      </c>
      <c r="CG613" s="130">
        <f t="shared" ref="CG613" si="11455">Y613/Y622</f>
        <v>7.8403421240199569E-2</v>
      </c>
      <c r="CH613" s="131">
        <f t="shared" ref="CH613" si="11456">Z613/Z622</f>
        <v>6.7932521370754215E-2</v>
      </c>
      <c r="CI613" s="129">
        <f t="shared" ref="CI613" si="11457">AA613/AA622</f>
        <v>5.728623566214807E-2</v>
      </c>
      <c r="CJ613" s="135">
        <f t="shared" ref="CJ613" si="11458">AB613/AB622</f>
        <v>6.7683081770595108E-2</v>
      </c>
      <c r="CK613" s="136">
        <f t="shared" ref="CK613" si="11459">AC613/AC622</f>
        <v>6.4818303075967545E-2</v>
      </c>
    </row>
    <row r="614" spans="1:89" x14ac:dyDescent="0.15">
      <c r="A614" s="146" t="s">
        <v>32</v>
      </c>
      <c r="B614" s="203">
        <v>885</v>
      </c>
      <c r="C614" s="197">
        <v>802</v>
      </c>
      <c r="D614" s="198">
        <v>118</v>
      </c>
      <c r="E614" s="199">
        <v>345</v>
      </c>
      <c r="F614" s="196">
        <v>457</v>
      </c>
      <c r="G614" s="200">
        <v>784</v>
      </c>
      <c r="H614" s="198">
        <v>896</v>
      </c>
      <c r="I614" s="199">
        <v>1145</v>
      </c>
      <c r="J614" s="196">
        <v>208</v>
      </c>
      <c r="K614" s="197">
        <v>63</v>
      </c>
      <c r="L614" s="198">
        <v>707</v>
      </c>
      <c r="M614" s="196">
        <v>197</v>
      </c>
      <c r="N614" s="201">
        <v>932</v>
      </c>
      <c r="O614" s="204">
        <v>786</v>
      </c>
      <c r="P614" s="196">
        <v>284</v>
      </c>
      <c r="Q614" s="197">
        <v>590</v>
      </c>
      <c r="R614" s="198">
        <v>409</v>
      </c>
      <c r="S614" s="199">
        <v>753</v>
      </c>
      <c r="T614" s="196">
        <v>36</v>
      </c>
      <c r="U614" s="200">
        <v>55</v>
      </c>
      <c r="V614" s="198">
        <v>741</v>
      </c>
      <c r="W614" s="205">
        <v>443</v>
      </c>
      <c r="X614" s="196">
        <v>269</v>
      </c>
      <c r="Y614" s="200">
        <v>213</v>
      </c>
      <c r="Z614" s="198">
        <v>704</v>
      </c>
      <c r="AA614" s="196">
        <v>1002</v>
      </c>
      <c r="AB614" s="172">
        <f t="shared" si="11049"/>
        <v>6646</v>
      </c>
      <c r="AC614" s="173">
        <f t="shared" si="11050"/>
        <v>7178</v>
      </c>
      <c r="BI614" s="146" t="s">
        <v>32</v>
      </c>
      <c r="BJ614" s="129">
        <f>B614/B622</f>
        <v>8.4309802800800235E-2</v>
      </c>
      <c r="BK614" s="130">
        <f t="shared" ref="BK614" si="11460">C614/C622</f>
        <v>6.950944704454845E-2</v>
      </c>
      <c r="BL614" s="131">
        <f t="shared" ref="BL614" si="11461">D614/D622</f>
        <v>4.2324246771879487E-2</v>
      </c>
      <c r="BM614" s="132">
        <f t="shared" ref="BM614" si="11462">E614/E622</f>
        <v>8.408481598830124E-2</v>
      </c>
      <c r="BN614" s="129">
        <f t="shared" ref="BN614" si="11463">F614/F622</f>
        <v>4.3260128739113973E-2</v>
      </c>
      <c r="BO614" s="130">
        <f t="shared" ref="BO614" si="11464">G614/G622</f>
        <v>0.10751508502468458</v>
      </c>
      <c r="BP614" s="131">
        <f t="shared" ref="BP614" si="11465">H614/H622</f>
        <v>6.2789067974772253E-2</v>
      </c>
      <c r="BQ614" s="132">
        <f t="shared" ref="BQ614" si="11466">I614/I622</f>
        <v>8.4215945866431302E-2</v>
      </c>
      <c r="BR614" s="129">
        <f t="shared" ref="BR614" si="11467">J614/J622</f>
        <v>0.13197969543147209</v>
      </c>
      <c r="BS614" s="130">
        <f t="shared" ref="BS614" si="11468">K614/K622</f>
        <v>3.9424280350438046E-2</v>
      </c>
      <c r="BT614" s="131">
        <f t="shared" ref="BT614" si="11469">L614/L622</f>
        <v>0.12504421648390521</v>
      </c>
      <c r="BU614" s="129">
        <f t="shared" ref="BU614" si="11470">M614/M622</f>
        <v>3.2524351989433715E-2</v>
      </c>
      <c r="BV614" s="133">
        <f t="shared" ref="BV614" si="11471">N614/N622</f>
        <v>7.616245811881997E-2</v>
      </c>
      <c r="BW614" s="134">
        <f t="shared" ref="BW614" si="11472">O614/O622</f>
        <v>6.3721118767734092E-2</v>
      </c>
      <c r="BX614" s="129">
        <f t="shared" ref="BX614" si="11473">P614/P622</f>
        <v>4.6911133135117279E-2</v>
      </c>
      <c r="BY614" s="130">
        <f t="shared" ref="BY614" si="11474">Q614/Q622</f>
        <v>0.10241277555979865</v>
      </c>
      <c r="BZ614" s="131">
        <f t="shared" ref="BZ614" si="11475">R614/R622</f>
        <v>4.5805801321536568E-2</v>
      </c>
      <c r="CA614" s="132">
        <f t="shared" ref="CA614" si="11476">S614/S622</f>
        <v>8.8028992284311436E-2</v>
      </c>
      <c r="CB614" s="129">
        <f t="shared" ref="CB614" si="11477">T614/T622</f>
        <v>4.4389642416769418E-2</v>
      </c>
      <c r="CC614" s="130">
        <f t="shared" ref="CC614" si="11478">U614/U622</f>
        <v>6.0639470782800443E-2</v>
      </c>
      <c r="CD614" s="131">
        <f t="shared" ref="CD614" si="11479">V614/V622</f>
        <v>0.10005401026194977</v>
      </c>
      <c r="CE614" s="132">
        <f t="shared" ref="CE614" si="11480">W614/W622</f>
        <v>5.3232396058639747E-2</v>
      </c>
      <c r="CF614" s="129">
        <f t="shared" ref="CF614" si="11481">X614/X622</f>
        <v>6.1415525114155253E-2</v>
      </c>
      <c r="CG614" s="130">
        <f t="shared" ref="CG614" si="11482">Y614/Y622</f>
        <v>7.5908766928011406E-2</v>
      </c>
      <c r="CH614" s="131">
        <f t="shared" ref="CH614" si="11483">Z614/Z622</f>
        <v>5.3256675996671457E-2</v>
      </c>
      <c r="CI614" s="129">
        <f t="shared" ref="CI614" si="11484">AA614/AA622</f>
        <v>6.5302398331595415E-2</v>
      </c>
      <c r="CJ614" s="135">
        <f t="shared" ref="CJ614" si="11485">AB614/AB622</f>
        <v>6.7550947807084413E-2</v>
      </c>
      <c r="CK614" s="136">
        <f t="shared" ref="CK614" si="11486">AC614/AC622</f>
        <v>7.3086047671896789E-2</v>
      </c>
    </row>
    <row r="615" spans="1:89" x14ac:dyDescent="0.15">
      <c r="A615" s="137" t="s">
        <v>33</v>
      </c>
      <c r="B615" s="206">
        <v>773</v>
      </c>
      <c r="C615" s="190">
        <v>587</v>
      </c>
      <c r="D615" s="191">
        <v>155</v>
      </c>
      <c r="E615" s="192">
        <v>278</v>
      </c>
      <c r="F615" s="189">
        <v>372</v>
      </c>
      <c r="G615" s="193">
        <v>645</v>
      </c>
      <c r="H615" s="191">
        <v>703</v>
      </c>
      <c r="I615" s="192">
        <v>1023</v>
      </c>
      <c r="J615" s="189">
        <v>174</v>
      </c>
      <c r="K615" s="190">
        <v>56</v>
      </c>
      <c r="L615" s="191">
        <v>533</v>
      </c>
      <c r="M615" s="189">
        <v>167</v>
      </c>
      <c r="N615" s="194">
        <v>881</v>
      </c>
      <c r="O615" s="207">
        <v>603</v>
      </c>
      <c r="P615" s="189">
        <v>208</v>
      </c>
      <c r="Q615" s="190">
        <v>405</v>
      </c>
      <c r="R615" s="191">
        <v>335</v>
      </c>
      <c r="S615" s="192">
        <v>559</v>
      </c>
      <c r="T615" s="189">
        <v>44</v>
      </c>
      <c r="U615" s="193">
        <v>42</v>
      </c>
      <c r="V615" s="191">
        <v>681</v>
      </c>
      <c r="W615" s="208">
        <v>341</v>
      </c>
      <c r="X615" s="189">
        <v>158</v>
      </c>
      <c r="Y615" s="193">
        <v>163</v>
      </c>
      <c r="Z615" s="191">
        <v>533</v>
      </c>
      <c r="AA615" s="189">
        <v>816</v>
      </c>
      <c r="AB615" s="172">
        <f t="shared" si="11049"/>
        <v>5550</v>
      </c>
      <c r="AC615" s="173">
        <f t="shared" si="11050"/>
        <v>5685</v>
      </c>
      <c r="BI615" s="137" t="s">
        <v>33</v>
      </c>
      <c r="BJ615" s="129">
        <f>B615/B622</f>
        <v>7.3640087644088789E-2</v>
      </c>
      <c r="BK615" s="130">
        <f t="shared" ref="BK615" si="11487">C615/C622</f>
        <v>5.0875368348067253E-2</v>
      </c>
      <c r="BL615" s="131">
        <f t="shared" ref="BL615" si="11488">D615/D622</f>
        <v>5.5595408895265423E-2</v>
      </c>
      <c r="BM615" s="132">
        <f t="shared" ref="BM615" si="11489">E615/E622</f>
        <v>6.7755300999268825E-2</v>
      </c>
      <c r="BN615" s="129">
        <f t="shared" ref="BN615" si="11490">F615/F622</f>
        <v>3.5213934115865202E-2</v>
      </c>
      <c r="BO615" s="130">
        <f t="shared" ref="BO615" si="11491">G615/G622</f>
        <v>8.8453099286889741E-2</v>
      </c>
      <c r="BP615" s="131">
        <f t="shared" ref="BP615" si="11492">H615/H622</f>
        <v>4.926419060967064E-2</v>
      </c>
      <c r="BQ615" s="132">
        <f t="shared" ref="BQ615" si="11493">I615/I622</f>
        <v>7.5242718446601936E-2</v>
      </c>
      <c r="BR615" s="129">
        <f t="shared" ref="BR615" si="11494">J615/J622</f>
        <v>0.11040609137055837</v>
      </c>
      <c r="BS615" s="130">
        <f t="shared" ref="BS615" si="11495">K615/K622</f>
        <v>3.5043804755944929E-2</v>
      </c>
      <c r="BT615" s="131">
        <f t="shared" ref="BT615" si="11496">L615/L622</f>
        <v>9.4269543685886095E-2</v>
      </c>
      <c r="BU615" s="129">
        <f t="shared" ref="BU615" si="11497">M615/M622</f>
        <v>2.7571404985966649E-2</v>
      </c>
      <c r="BV615" s="133">
        <f t="shared" ref="BV615" si="11498">N615/N622</f>
        <v>7.1994769959957503E-2</v>
      </c>
      <c r="BW615" s="134">
        <f t="shared" ref="BW615" si="11499">O615/O622</f>
        <v>4.8885285772192949E-2</v>
      </c>
      <c r="BX615" s="129">
        <f t="shared" ref="BX615" si="11500">P615/P622</f>
        <v>3.4357449620085891E-2</v>
      </c>
      <c r="BY615" s="130">
        <f t="shared" ref="BY615" si="11501">Q615/Q622</f>
        <v>7.0300295087658393E-2</v>
      </c>
      <c r="BZ615" s="131">
        <f t="shared" ref="BZ615" si="11502">R615/R622</f>
        <v>3.7518199126441928E-2</v>
      </c>
      <c r="CA615" s="132">
        <f t="shared" ref="CA615" si="11503">S615/S622</f>
        <v>6.5349544072948323E-2</v>
      </c>
      <c r="CB615" s="129">
        <f t="shared" ref="CB615" si="11504">T615/T622</f>
        <v>5.4254007398273733E-2</v>
      </c>
      <c r="CC615" s="130">
        <f t="shared" ref="CC615" si="11505">U615/U622</f>
        <v>4.6306504961411248E-2</v>
      </c>
      <c r="CD615" s="131">
        <f t="shared" ref="CD615" si="11506">V615/V622</f>
        <v>9.1952470969484196E-2</v>
      </c>
      <c r="CE615" s="132">
        <f t="shared" ref="CE615" si="11507">W615/W622</f>
        <v>4.0975726988704636E-2</v>
      </c>
      <c r="CF615" s="129">
        <f t="shared" ref="CF615" si="11508">X615/X622</f>
        <v>3.6073059360730596E-2</v>
      </c>
      <c r="CG615" s="130">
        <f t="shared" ref="CG615" si="11509">Y615/Y622</f>
        <v>5.8089807555238772E-2</v>
      </c>
      <c r="CH615" s="131">
        <f t="shared" ref="CH615" si="11510">Z615/Z622</f>
        <v>4.032075043497995E-2</v>
      </c>
      <c r="CI615" s="129">
        <f t="shared" ref="CI615" si="11511">AA615/AA622</f>
        <v>5.3180396246089674E-2</v>
      </c>
      <c r="CJ615" s="135">
        <f t="shared" ref="CJ615" si="11512">AB615/AB622</f>
        <v>5.6411038268028665E-2</v>
      </c>
      <c r="CK615" s="136">
        <f t="shared" ref="CK615" si="11513">AC615/AC622</f>
        <v>5.7884394122977613E-2</v>
      </c>
    </row>
    <row r="616" spans="1:89" x14ac:dyDescent="0.15">
      <c r="A616" s="146" t="s">
        <v>34</v>
      </c>
      <c r="B616" s="203">
        <v>330</v>
      </c>
      <c r="C616" s="197">
        <v>535</v>
      </c>
      <c r="D616" s="198">
        <v>56</v>
      </c>
      <c r="E616" s="199">
        <v>233</v>
      </c>
      <c r="F616" s="196">
        <v>159</v>
      </c>
      <c r="G616" s="200">
        <v>612</v>
      </c>
      <c r="H616" s="198">
        <v>381</v>
      </c>
      <c r="I616" s="199">
        <v>729</v>
      </c>
      <c r="J616" s="196">
        <v>134</v>
      </c>
      <c r="K616" s="197">
        <v>45</v>
      </c>
      <c r="L616" s="198">
        <v>489</v>
      </c>
      <c r="M616" s="196">
        <v>97</v>
      </c>
      <c r="N616" s="201">
        <v>785</v>
      </c>
      <c r="O616" s="204">
        <v>522</v>
      </c>
      <c r="P616" s="196">
        <v>168</v>
      </c>
      <c r="Q616" s="197">
        <v>404</v>
      </c>
      <c r="R616" s="198">
        <v>311</v>
      </c>
      <c r="S616" s="199">
        <v>537</v>
      </c>
      <c r="T616" s="196">
        <v>15</v>
      </c>
      <c r="U616" s="200">
        <v>60</v>
      </c>
      <c r="V616" s="198">
        <v>601</v>
      </c>
      <c r="W616" s="205">
        <v>262</v>
      </c>
      <c r="X616" s="196">
        <v>98</v>
      </c>
      <c r="Y616" s="200">
        <v>176</v>
      </c>
      <c r="Z616" s="198">
        <v>437</v>
      </c>
      <c r="AA616" s="196">
        <v>642</v>
      </c>
      <c r="AB616" s="172">
        <f t="shared" si="11049"/>
        <v>3964</v>
      </c>
      <c r="AC616" s="173">
        <f t="shared" si="11050"/>
        <v>4854</v>
      </c>
      <c r="BI616" s="146" t="s">
        <v>34</v>
      </c>
      <c r="BJ616" s="129">
        <f>B616/B622</f>
        <v>3.1437553586739067E-2</v>
      </c>
      <c r="BK616" s="130">
        <f t="shared" ref="BK616" si="11514">C616/C622</f>
        <v>4.636852140752297E-2</v>
      </c>
      <c r="BL616" s="131">
        <f t="shared" ref="BL616" si="11515">D616/D622</f>
        <v>2.0086083213773313E-2</v>
      </c>
      <c r="BM616" s="132">
        <f t="shared" ref="BM616" si="11516">E616/E622</f>
        <v>5.678771630514258E-2</v>
      </c>
      <c r="BN616" s="129">
        <f t="shared" ref="BN616" si="11517">F616/F622</f>
        <v>1.5051117001135933E-2</v>
      </c>
      <c r="BO616" s="130">
        <f t="shared" ref="BO616" si="11518">G616/G622</f>
        <v>8.3927591881513983E-2</v>
      </c>
      <c r="BP616" s="131">
        <f t="shared" ref="BP616" si="11519">H616/H622</f>
        <v>2.6699369306236859E-2</v>
      </c>
      <c r="BQ616" s="132">
        <f t="shared" ref="BQ616" si="11520">I616/I622</f>
        <v>5.3618711385701678E-2</v>
      </c>
      <c r="BR616" s="129">
        <f t="shared" ref="BR616" si="11521">J616/J622</f>
        <v>8.5025380710659904E-2</v>
      </c>
      <c r="BS616" s="130">
        <f t="shared" ref="BS616" si="11522">K616/K622</f>
        <v>2.8160200250312892E-2</v>
      </c>
      <c r="BT616" s="131">
        <f t="shared" ref="BT616" si="11523">L616/L622</f>
        <v>8.648744251857092E-2</v>
      </c>
      <c r="BU616" s="129">
        <f t="shared" ref="BU616" si="11524">M616/M622</f>
        <v>1.6014528644543502E-2</v>
      </c>
      <c r="BV616" s="133">
        <f t="shared" ref="BV616" si="11525">N616/N622</f>
        <v>6.4149709896216392E-2</v>
      </c>
      <c r="BW616" s="134">
        <f t="shared" ref="BW616" si="11526">O616/O622</f>
        <v>4.2318605593838668E-2</v>
      </c>
      <c r="BX616" s="129">
        <f t="shared" ref="BX616" si="11527">P616/P622</f>
        <v>2.7750247770069375E-2</v>
      </c>
      <c r="BY616" s="130">
        <f t="shared" ref="BY616" si="11528">Q616/Q622</f>
        <v>7.0126714112133309E-2</v>
      </c>
      <c r="BZ616" s="131">
        <f t="shared" ref="BZ616" si="11529">R616/R622</f>
        <v>3.4830328144249079E-2</v>
      </c>
      <c r="CA616" s="132">
        <f t="shared" ref="CA616" si="11530">S616/S622</f>
        <v>6.2777647884030868E-2</v>
      </c>
      <c r="CB616" s="129">
        <f t="shared" ref="CB616" si="11531">T616/T622</f>
        <v>1.8495684340320593E-2</v>
      </c>
      <c r="CC616" s="130">
        <f t="shared" ref="CC616" si="11532">U616/U622</f>
        <v>6.6152149944873215E-2</v>
      </c>
      <c r="CD616" s="131">
        <f t="shared" ref="CD616" si="11533">V616/V622</f>
        <v>8.1150418579530106E-2</v>
      </c>
      <c r="CE616" s="132">
        <f t="shared" ref="CE616" si="11534">W616/W622</f>
        <v>3.1482816630617638E-2</v>
      </c>
      <c r="CF616" s="129">
        <f t="shared" ref="CF616" si="11535">X616/X622</f>
        <v>2.2374429223744292E-2</v>
      </c>
      <c r="CG616" s="130">
        <f t="shared" ref="CG616" si="11536">Y616/Y622</f>
        <v>6.2722736992159661E-2</v>
      </c>
      <c r="CH616" s="131">
        <f t="shared" ref="CH616" si="11537">Z616/Z622</f>
        <v>3.3058476435433845E-2</v>
      </c>
      <c r="CI616" s="129">
        <f t="shared" ref="CI616" si="11538">AA616/AA622</f>
        <v>4.1840458811261728E-2</v>
      </c>
      <c r="CJ616" s="135">
        <f t="shared" ref="CJ616" si="11539">AB616/AB622</f>
        <v>4.0290694719723533E-2</v>
      </c>
      <c r="CK616" s="136">
        <f t="shared" ref="CK616" si="11540">AC616/AC622</f>
        <v>4.942319244906479E-2</v>
      </c>
    </row>
    <row r="617" spans="1:89" x14ac:dyDescent="0.15">
      <c r="A617" s="137" t="s">
        <v>35</v>
      </c>
      <c r="B617" s="206">
        <v>0</v>
      </c>
      <c r="C617" s="190">
        <v>323</v>
      </c>
      <c r="D617" s="191">
        <v>3</v>
      </c>
      <c r="E617" s="192">
        <v>152</v>
      </c>
      <c r="F617" s="189">
        <v>5</v>
      </c>
      <c r="G617" s="193">
        <v>402</v>
      </c>
      <c r="H617" s="191">
        <v>72</v>
      </c>
      <c r="I617" s="192">
        <v>395</v>
      </c>
      <c r="J617" s="189">
        <v>19</v>
      </c>
      <c r="K617" s="190">
        <v>33</v>
      </c>
      <c r="L617" s="191">
        <v>371</v>
      </c>
      <c r="M617" s="189">
        <v>34</v>
      </c>
      <c r="N617" s="194">
        <v>137</v>
      </c>
      <c r="O617" s="207">
        <v>115</v>
      </c>
      <c r="P617" s="189">
        <v>57</v>
      </c>
      <c r="Q617" s="190">
        <v>87</v>
      </c>
      <c r="R617" s="191">
        <v>60</v>
      </c>
      <c r="S617" s="192">
        <v>58</v>
      </c>
      <c r="T617" s="189">
        <v>5</v>
      </c>
      <c r="U617" s="193">
        <v>6</v>
      </c>
      <c r="V617" s="191">
        <v>165</v>
      </c>
      <c r="W617" s="208">
        <v>12</v>
      </c>
      <c r="X617" s="189">
        <v>10</v>
      </c>
      <c r="Y617" s="193">
        <v>19</v>
      </c>
      <c r="Z617" s="191">
        <v>25</v>
      </c>
      <c r="AA617" s="189">
        <v>106</v>
      </c>
      <c r="AB617" s="172">
        <f t="shared" si="11049"/>
        <v>929</v>
      </c>
      <c r="AC617" s="173">
        <f t="shared" si="11050"/>
        <v>1742</v>
      </c>
      <c r="BI617" s="137" t="s">
        <v>35</v>
      </c>
      <c r="BJ617" s="129">
        <f>B617/B622</f>
        <v>0</v>
      </c>
      <c r="BK617" s="130">
        <f t="shared" ref="BK617" si="11541">C617/C622</f>
        <v>2.799445311145779E-2</v>
      </c>
      <c r="BL617" s="131">
        <f t="shared" ref="BL617" si="11542">D617/D622</f>
        <v>1.0760401721664275E-3</v>
      </c>
      <c r="BM617" s="132">
        <f t="shared" ref="BM617" si="11543">E617/E622</f>
        <v>3.7046063855715329E-2</v>
      </c>
      <c r="BN617" s="129">
        <f t="shared" ref="BN617" si="11544">F617/F622</f>
        <v>4.7330556607345703E-4</v>
      </c>
      <c r="BO617" s="130">
        <f t="shared" ref="BO617" si="11545">G617/G622</f>
        <v>5.5128908392759191E-2</v>
      </c>
      <c r="BP617" s="131">
        <f t="shared" ref="BP617" si="11546">H617/H622</f>
        <v>5.0455501051156273E-3</v>
      </c>
      <c r="BQ617" s="132">
        <f t="shared" ref="BQ617" si="11547">I617/I622</f>
        <v>2.9052662547808177E-2</v>
      </c>
      <c r="BR617" s="129">
        <f t="shared" ref="BR617" si="11548">J617/J622</f>
        <v>1.2055837563451776E-2</v>
      </c>
      <c r="BS617" s="130">
        <f t="shared" ref="BS617" si="11549">K617/K622</f>
        <v>2.065081351689612E-2</v>
      </c>
      <c r="BT617" s="131">
        <f t="shared" ref="BT617" si="11550">L617/L622</f>
        <v>6.5617262115316585E-2</v>
      </c>
      <c r="BU617" s="129">
        <f t="shared" ref="BU617" si="11551">M617/M622</f>
        <v>5.6133399372626713E-3</v>
      </c>
      <c r="BV617" s="133">
        <f t="shared" ref="BV617" si="11552">N617/N622</f>
        <v>1.119555446596388E-2</v>
      </c>
      <c r="BW617" s="134">
        <f t="shared" ref="BW617" si="11553">O617/O622</f>
        <v>9.3230644507498982E-3</v>
      </c>
      <c r="BX617" s="129">
        <f t="shared" ref="BX617" si="11554">P617/P622</f>
        <v>9.415262636273538E-3</v>
      </c>
      <c r="BY617" s="130">
        <f t="shared" ref="BY617" si="11555">Q617/Q622</f>
        <v>1.5101544870682174E-2</v>
      </c>
      <c r="BZ617" s="131">
        <f t="shared" ref="BZ617" si="11556">R617/R622</f>
        <v>6.7196774554821367E-3</v>
      </c>
      <c r="CA617" s="132">
        <f t="shared" ref="CA617" si="11557">S617/S622</f>
        <v>6.7804535889642269E-3</v>
      </c>
      <c r="CB617" s="129">
        <f t="shared" ref="CB617" si="11558">T617/T622</f>
        <v>6.1652281134401974E-3</v>
      </c>
      <c r="CC617" s="130">
        <f t="shared" ref="CC617" si="11559">U617/U622</f>
        <v>6.615214994487321E-3</v>
      </c>
      <c r="CD617" s="131">
        <f t="shared" ref="CD617" si="11560">V617/V622</f>
        <v>2.2279233054280312E-2</v>
      </c>
      <c r="CE617" s="132">
        <f t="shared" ref="CE617" si="11561">W617/W622</f>
        <v>1.4419610670511895E-3</v>
      </c>
      <c r="CF617" s="129">
        <f t="shared" ref="CF617" si="11562">X617/X622</f>
        <v>2.2831050228310501E-3</v>
      </c>
      <c r="CG617" s="130">
        <f t="shared" ref="CG617" si="11563">Y617/Y622</f>
        <v>6.7712045616535998E-3</v>
      </c>
      <c r="CH617" s="131">
        <f t="shared" ref="CH617" si="11564">Z617/Z622</f>
        <v>1.8912171873817988E-3</v>
      </c>
      <c r="CI617" s="129">
        <f t="shared" ref="CI617" si="11565">AA617/AA622</f>
        <v>6.9082377476538063E-3</v>
      </c>
      <c r="CJ617" s="135">
        <f t="shared" ref="CJ617" si="11566">AB617/AB622</f>
        <v>9.4424963154952479E-3</v>
      </c>
      <c r="CK617" s="136">
        <f t="shared" ref="CK617" si="11567">AC617/AC622</f>
        <v>1.7736959465651188E-2</v>
      </c>
    </row>
    <row r="618" spans="1:89" x14ac:dyDescent="0.15">
      <c r="A618" s="146" t="s">
        <v>36</v>
      </c>
      <c r="B618" s="203">
        <v>0</v>
      </c>
      <c r="C618" s="197">
        <v>20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20</v>
      </c>
      <c r="BI618" s="146" t="s">
        <v>36</v>
      </c>
      <c r="BJ618" s="129">
        <f>B618/B622</f>
        <v>0</v>
      </c>
      <c r="BK618" s="130">
        <f t="shared" ref="BK618" si="11568">C618/C622</f>
        <v>1.733402669440111E-3</v>
      </c>
      <c r="BL618" s="131">
        <f t="shared" ref="BL618" si="11569">D618/D622</f>
        <v>0</v>
      </c>
      <c r="BM618" s="132">
        <f t="shared" ref="BM618" si="11570">E618/E622</f>
        <v>0</v>
      </c>
      <c r="BN618" s="129">
        <f t="shared" ref="BN618" si="11571">F618/F622</f>
        <v>0</v>
      </c>
      <c r="BO618" s="130">
        <f t="shared" ref="BO618" si="11572">G618/G622</f>
        <v>0</v>
      </c>
      <c r="BP618" s="131">
        <f t="shared" ref="BP618" si="11573">H618/H622</f>
        <v>0</v>
      </c>
      <c r="BQ618" s="132">
        <f t="shared" ref="BQ618" si="11574">I618/I622</f>
        <v>0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2.0363902945638561E-4</v>
      </c>
    </row>
    <row r="619" spans="1:89" x14ac:dyDescent="0.15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si="11049"/>
        <v>0</v>
      </c>
      <c r="AC619" s="173">
        <f t="shared" si="11050"/>
        <v>0</v>
      </c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 x14ac:dyDescent="0.15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>
        <f t="shared" si="11049"/>
        <v>0</v>
      </c>
      <c r="AC620" s="173">
        <f t="shared" si="11050"/>
        <v>0</v>
      </c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4" thickBot="1" x14ac:dyDescent="0.2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>
        <f t="shared" si="11049"/>
        <v>0</v>
      </c>
      <c r="AC621" s="173">
        <f t="shared" si="11050"/>
        <v>0</v>
      </c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5" thickTop="1" thickBot="1" x14ac:dyDescent="0.2">
      <c r="A622" s="269" t="s">
        <v>13</v>
      </c>
      <c r="B622" s="20">
        <f t="shared" ref="B622:AA622" si="11676">SUM(B599:B621)</f>
        <v>10497</v>
      </c>
      <c r="C622" s="21">
        <f t="shared" si="11676"/>
        <v>11538</v>
      </c>
      <c r="D622" s="20">
        <f t="shared" si="11676"/>
        <v>2788</v>
      </c>
      <c r="E622" s="21">
        <f t="shared" si="11676"/>
        <v>4103</v>
      </c>
      <c r="F622" s="20">
        <f t="shared" si="11676"/>
        <v>10564</v>
      </c>
      <c r="G622" s="21">
        <f t="shared" si="11676"/>
        <v>7292</v>
      </c>
      <c r="H622" s="20">
        <f t="shared" si="11676"/>
        <v>14270</v>
      </c>
      <c r="I622" s="21">
        <f t="shared" si="11676"/>
        <v>13596</v>
      </c>
      <c r="J622" s="20">
        <f t="shared" si="11676"/>
        <v>1576</v>
      </c>
      <c r="K622" s="21">
        <f t="shared" si="11676"/>
        <v>1598</v>
      </c>
      <c r="L622" s="20">
        <f t="shared" si="11676"/>
        <v>5654</v>
      </c>
      <c r="M622" s="21">
        <f t="shared" si="11676"/>
        <v>6057</v>
      </c>
      <c r="N622" s="20">
        <f t="shared" si="11676"/>
        <v>12237</v>
      </c>
      <c r="O622" s="21">
        <f t="shared" si="11676"/>
        <v>12335</v>
      </c>
      <c r="P622" s="20">
        <f t="shared" si="11676"/>
        <v>6054</v>
      </c>
      <c r="Q622" s="21">
        <f t="shared" si="11676"/>
        <v>5761</v>
      </c>
      <c r="R622" s="20">
        <f t="shared" si="11676"/>
        <v>8929</v>
      </c>
      <c r="S622" s="21">
        <f t="shared" si="11676"/>
        <v>8554</v>
      </c>
      <c r="T622" s="20">
        <f t="shared" si="11676"/>
        <v>811</v>
      </c>
      <c r="U622" s="21">
        <f t="shared" si="11676"/>
        <v>907</v>
      </c>
      <c r="V622" s="20">
        <f t="shared" si="11676"/>
        <v>7406</v>
      </c>
      <c r="W622" s="21">
        <f t="shared" si="11676"/>
        <v>8322</v>
      </c>
      <c r="X622" s="20">
        <f t="shared" si="11676"/>
        <v>4380</v>
      </c>
      <c r="Y622" s="21">
        <f t="shared" si="11676"/>
        <v>2806</v>
      </c>
      <c r="Z622" s="20">
        <f t="shared" si="11676"/>
        <v>13219</v>
      </c>
      <c r="AA622" s="21">
        <f t="shared" si="11676"/>
        <v>15344</v>
      </c>
      <c r="AB622" s="174">
        <f t="shared" ref="AB622:AC622" si="11677">SUM(AB598:AB621)</f>
        <v>98385</v>
      </c>
      <c r="AC622" s="175">
        <f t="shared" si="11677"/>
        <v>98213</v>
      </c>
      <c r="BI622" s="269" t="s">
        <v>13</v>
      </c>
      <c r="BJ622" s="155">
        <f>SUM(BJ598:BJ621)</f>
        <v>1</v>
      </c>
      <c r="BK622" s="156">
        <f t="shared" ref="BK622:CK622" si="11678">SUM(BK598:BK621)</f>
        <v>0.99999999999999989</v>
      </c>
      <c r="BL622" s="155">
        <f t="shared" si="11678"/>
        <v>1</v>
      </c>
      <c r="BM622" s="156">
        <f t="shared" si="11678"/>
        <v>0.99999999999999989</v>
      </c>
      <c r="BN622" s="155">
        <f t="shared" si="11678"/>
        <v>1</v>
      </c>
      <c r="BO622" s="156">
        <f t="shared" si="11678"/>
        <v>0.99999999999999989</v>
      </c>
      <c r="BP622" s="155">
        <f t="shared" si="11678"/>
        <v>1</v>
      </c>
      <c r="BQ622" s="156">
        <f t="shared" si="11678"/>
        <v>0.99999999999999989</v>
      </c>
      <c r="BR622" s="155">
        <f t="shared" si="11678"/>
        <v>0.99999999999999989</v>
      </c>
      <c r="BS622" s="156">
        <f t="shared" si="11678"/>
        <v>0.99999999999999989</v>
      </c>
      <c r="BT622" s="155">
        <f t="shared" si="11678"/>
        <v>1</v>
      </c>
      <c r="BU622" s="156">
        <f t="shared" si="11678"/>
        <v>1</v>
      </c>
      <c r="BV622" s="155">
        <f t="shared" si="11678"/>
        <v>0.99999999999999978</v>
      </c>
      <c r="BW622" s="156">
        <f t="shared" si="11678"/>
        <v>1</v>
      </c>
      <c r="BX622" s="155">
        <f t="shared" si="11678"/>
        <v>1</v>
      </c>
      <c r="BY622" s="156">
        <f t="shared" si="11678"/>
        <v>1</v>
      </c>
      <c r="BZ622" s="155">
        <f t="shared" si="11678"/>
        <v>0.99999999999999989</v>
      </c>
      <c r="CA622" s="156">
        <f t="shared" si="11678"/>
        <v>0.99999999999999989</v>
      </c>
      <c r="CB622" s="155">
        <f t="shared" si="11678"/>
        <v>1</v>
      </c>
      <c r="CC622" s="156">
        <f t="shared" si="11678"/>
        <v>1</v>
      </c>
      <c r="CD622" s="155">
        <f t="shared" si="11678"/>
        <v>1</v>
      </c>
      <c r="CE622" s="156">
        <f t="shared" si="11678"/>
        <v>0.99999999999999989</v>
      </c>
      <c r="CF622" s="155">
        <f t="shared" si="11678"/>
        <v>1</v>
      </c>
      <c r="CG622" s="156">
        <f t="shared" si="11678"/>
        <v>0.99999999999999989</v>
      </c>
      <c r="CH622" s="155">
        <f t="shared" si="11678"/>
        <v>1</v>
      </c>
      <c r="CI622" s="156">
        <f t="shared" si="11678"/>
        <v>1</v>
      </c>
      <c r="CJ622" s="155">
        <f t="shared" si="11678"/>
        <v>0.99999999999999989</v>
      </c>
      <c r="CK622" s="156">
        <f t="shared" si="11678"/>
        <v>1</v>
      </c>
    </row>
    <row r="623" spans="1:89" ht="14" thickTop="1" x14ac:dyDescent="0.15">
      <c r="A623" s="187"/>
    </row>
    <row r="625" spans="1:89" x14ac:dyDescent="0.15">
      <c r="A625" s="296">
        <f>+A594+1</f>
        <v>44186</v>
      </c>
      <c r="B625" s="296"/>
      <c r="C625" s="296"/>
      <c r="D625" s="296"/>
      <c r="BI625" s="301">
        <f>+BI563+2</f>
        <v>44186</v>
      </c>
      <c r="BJ625" s="301"/>
      <c r="BK625" s="301"/>
      <c r="BL625" s="301"/>
    </row>
    <row r="626" spans="1:89" ht="14" thickBot="1" x14ac:dyDescent="0.2">
      <c r="AE626" s="272" t="s">
        <v>84</v>
      </c>
    </row>
    <row r="627" spans="1:89" ht="15" thickTop="1" thickBot="1" x14ac:dyDescent="0.2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 x14ac:dyDescent="0.2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 x14ac:dyDescent="0.15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1474</v>
      </c>
      <c r="AG629" s="186">
        <f t="shared" ref="AG629:AV631" si="11679">SUMIF($A$9:$A$32,$AE629,C$629:C$652)</f>
        <v>600</v>
      </c>
      <c r="AH629" s="127">
        <f t="shared" si="11679"/>
        <v>438</v>
      </c>
      <c r="AI629" s="180">
        <f t="shared" si="11679"/>
        <v>375</v>
      </c>
      <c r="AJ629" s="126">
        <f t="shared" si="11679"/>
        <v>1318</v>
      </c>
      <c r="AK629" s="128">
        <f t="shared" si="11679"/>
        <v>613</v>
      </c>
      <c r="AL629" s="127">
        <f t="shared" si="11679"/>
        <v>1352</v>
      </c>
      <c r="AM629" s="180">
        <f t="shared" si="11679"/>
        <v>931</v>
      </c>
      <c r="AN629" s="126">
        <f t="shared" si="11679"/>
        <v>129</v>
      </c>
      <c r="AO629" s="128">
        <f t="shared" si="11679"/>
        <v>432</v>
      </c>
      <c r="AP629" s="127">
        <f t="shared" si="11679"/>
        <v>300</v>
      </c>
      <c r="AQ629" s="126">
        <f t="shared" si="11679"/>
        <v>1163</v>
      </c>
      <c r="AR629" s="179">
        <f t="shared" si="11679"/>
        <v>1025</v>
      </c>
      <c r="AS629" s="181">
        <f t="shared" si="11679"/>
        <v>1803</v>
      </c>
      <c r="AT629" s="126">
        <f t="shared" si="11679"/>
        <v>705</v>
      </c>
      <c r="AU629" s="128">
        <f t="shared" si="11679"/>
        <v>751</v>
      </c>
      <c r="AV629" s="127">
        <f t="shared" si="11679"/>
        <v>951</v>
      </c>
      <c r="AW629" s="180">
        <f t="shared" ref="AW629:BE631" si="11680">SUMIF($A$9:$A$32,$AE629,S$629:S$652)</f>
        <v>703</v>
      </c>
      <c r="AX629" s="126">
        <f t="shared" si="11680"/>
        <v>86</v>
      </c>
      <c r="AY629" s="128">
        <f t="shared" si="11680"/>
        <v>466</v>
      </c>
      <c r="AZ629" s="127">
        <f t="shared" si="11680"/>
        <v>420</v>
      </c>
      <c r="BA629" s="180">
        <f t="shared" si="11680"/>
        <v>921</v>
      </c>
      <c r="BB629" s="126">
        <f t="shared" si="11680"/>
        <v>582</v>
      </c>
      <c r="BC629" s="128">
        <f t="shared" si="11680"/>
        <v>637</v>
      </c>
      <c r="BD629" s="184">
        <f t="shared" si="11680"/>
        <v>1389</v>
      </c>
      <c r="BE629" s="185">
        <f t="shared" si="11680"/>
        <v>1286</v>
      </c>
      <c r="BF629" s="170">
        <f>AF629+AH629+AJ629+AL629+AN629+AP629+AR629+AT629+AV629+AX629+AZ629+BB629+BD629</f>
        <v>10169</v>
      </c>
      <c r="BG629" s="171">
        <f>AG629+AI629+AK629+AM629+AO629+AQ629+AS629+AU629+AW629+AY629+BA629+BC629+BE629</f>
        <v>10681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 x14ac:dyDescent="0.15">
      <c r="A630" s="137" t="s">
        <v>17</v>
      </c>
      <c r="B630" s="189">
        <v>218</v>
      </c>
      <c r="C630" s="190">
        <v>0</v>
      </c>
      <c r="D630" s="191">
        <v>131</v>
      </c>
      <c r="E630" s="192">
        <v>1</v>
      </c>
      <c r="F630" s="189">
        <v>542</v>
      </c>
      <c r="G630" s="193">
        <v>5</v>
      </c>
      <c r="H630" s="191">
        <v>315</v>
      </c>
      <c r="I630" s="192">
        <v>18</v>
      </c>
      <c r="J630" s="189">
        <v>12</v>
      </c>
      <c r="K630" s="193">
        <v>10</v>
      </c>
      <c r="L630" s="191">
        <v>8</v>
      </c>
      <c r="M630" s="189">
        <v>56</v>
      </c>
      <c r="N630" s="194">
        <v>81</v>
      </c>
      <c r="O630" s="195">
        <v>119</v>
      </c>
      <c r="P630" s="189">
        <v>25</v>
      </c>
      <c r="Q630" s="193">
        <v>50</v>
      </c>
      <c r="R630" s="191">
        <v>13</v>
      </c>
      <c r="S630" s="192">
        <v>48</v>
      </c>
      <c r="T630" s="189">
        <v>0</v>
      </c>
      <c r="U630" s="193">
        <v>0</v>
      </c>
      <c r="V630" s="191">
        <v>1</v>
      </c>
      <c r="W630" s="192">
        <v>0</v>
      </c>
      <c r="X630" s="189">
        <v>3</v>
      </c>
      <c r="Y630" s="193">
        <v>0</v>
      </c>
      <c r="Z630" s="191">
        <v>0</v>
      </c>
      <c r="AA630" s="189">
        <v>0</v>
      </c>
      <c r="AB630" s="172">
        <f t="shared" ref="AB630:AB652" si="11708">SUM(B630,D630,F630,H630,J630,L630,N630,P630,R630,T630,V630,X630,Z630)</f>
        <v>1349</v>
      </c>
      <c r="AC630" s="173">
        <f t="shared" ref="AC630:AC652" si="11709">SUM(C630,E630,G630,I630,K630,M630,O630,Q630,S630,U630,W630,Y630,AA630)</f>
        <v>307</v>
      </c>
      <c r="AE630" s="277" t="str">
        <f>$AE$10</f>
        <v>08:00 - 08:59</v>
      </c>
      <c r="AF630" s="126">
        <f>SUMIF($A$9:$A$32,$AE630,B$629:B$652)</f>
        <v>1176</v>
      </c>
      <c r="AG630" s="190">
        <f t="shared" si="11679"/>
        <v>549</v>
      </c>
      <c r="AH630" s="191">
        <f t="shared" si="11679"/>
        <v>382</v>
      </c>
      <c r="AI630" s="192">
        <f t="shared" si="11679"/>
        <v>386</v>
      </c>
      <c r="AJ630" s="278">
        <f t="shared" si="11679"/>
        <v>1230</v>
      </c>
      <c r="AK630" s="193">
        <f t="shared" si="11679"/>
        <v>512</v>
      </c>
      <c r="AL630" s="191">
        <f t="shared" si="11679"/>
        <v>1290</v>
      </c>
      <c r="AM630" s="192">
        <f t="shared" si="11679"/>
        <v>841</v>
      </c>
      <c r="AN630" s="278">
        <f t="shared" si="11679"/>
        <v>122</v>
      </c>
      <c r="AO630" s="193">
        <f t="shared" si="11679"/>
        <v>395</v>
      </c>
      <c r="AP630" s="191">
        <f t="shared" si="11679"/>
        <v>307</v>
      </c>
      <c r="AQ630" s="278">
        <f t="shared" si="11679"/>
        <v>995</v>
      </c>
      <c r="AR630" s="194">
        <f t="shared" si="11679"/>
        <v>920</v>
      </c>
      <c r="AS630" s="195">
        <f t="shared" si="11679"/>
        <v>1458</v>
      </c>
      <c r="AT630" s="278">
        <f t="shared" si="11679"/>
        <v>651</v>
      </c>
      <c r="AU630" s="193">
        <f t="shared" si="11679"/>
        <v>583</v>
      </c>
      <c r="AV630" s="191">
        <f t="shared" si="11679"/>
        <v>938</v>
      </c>
      <c r="AW630" s="192">
        <f t="shared" si="11680"/>
        <v>569</v>
      </c>
      <c r="AX630" s="278">
        <f t="shared" si="11680"/>
        <v>93</v>
      </c>
      <c r="AY630" s="193">
        <f t="shared" si="11680"/>
        <v>345</v>
      </c>
      <c r="AZ630" s="191">
        <f t="shared" si="11680"/>
        <v>487</v>
      </c>
      <c r="BA630" s="192">
        <f t="shared" si="11680"/>
        <v>825</v>
      </c>
      <c r="BB630" s="278">
        <f t="shared" si="11680"/>
        <v>636</v>
      </c>
      <c r="BC630" s="193">
        <f t="shared" si="11680"/>
        <v>487</v>
      </c>
      <c r="BD630" s="191">
        <f t="shared" si="11680"/>
        <v>1329</v>
      </c>
      <c r="BE630" s="278">
        <f t="shared" si="11680"/>
        <v>1103</v>
      </c>
      <c r="BF630" s="172">
        <f>SUM(AF630,AH630,AJ630,AL630,AN630,AP630,AR630,AT630,AV630,AX630,AZ630,BB630,BD630)</f>
        <v>9561</v>
      </c>
      <c r="BG630" s="173">
        <f>SUM(AG630,AI630,AK630,AM630,AO630,AQ630,AS630,AU630,AW630,AY630,BA630,BC630,BE630)</f>
        <v>9048</v>
      </c>
      <c r="BI630" s="137" t="s">
        <v>17</v>
      </c>
      <c r="BJ630" s="129">
        <f>B630/B653</f>
        <v>1.4492753623188406E-2</v>
      </c>
      <c r="BK630" s="130">
        <f t="shared" ref="BK630" si="11710">C630/C653</f>
        <v>0</v>
      </c>
      <c r="BL630" s="131">
        <f t="shared" ref="BL630" si="11711">D630/D653</f>
        <v>2.2866119741665213E-2</v>
      </c>
      <c r="BM630" s="132">
        <f t="shared" ref="BM630" si="11712">E630/E653</f>
        <v>1.5475085112968121E-4</v>
      </c>
      <c r="BN630" s="129">
        <f t="shared" ref="BN630" si="11713">F630/F653</f>
        <v>3.2713664896185421E-2</v>
      </c>
      <c r="BO630" s="130">
        <f t="shared" ref="BO630" si="11714">G630/G653</f>
        <v>4.1893590280687055E-4</v>
      </c>
      <c r="BP630" s="131">
        <f t="shared" ref="BP630" si="11715">H630/H653</f>
        <v>1.6589424899936801E-2</v>
      </c>
      <c r="BQ630" s="132">
        <f t="shared" ref="BQ630" si="11716">I630/I653</f>
        <v>9.7603296822470445E-4</v>
      </c>
      <c r="BR630" s="129">
        <f t="shared" ref="BR630" si="11717">J630/J653</f>
        <v>3.3907883582933031E-3</v>
      </c>
      <c r="BS630" s="130">
        <f t="shared" ref="BS630" si="11718">K630/K653</f>
        <v>2.9129041654529565E-3</v>
      </c>
      <c r="BT630" s="131">
        <f t="shared" ref="BT630" si="11719">L630/L653</f>
        <v>8.0620780006046555E-4</v>
      </c>
      <c r="BU630" s="129">
        <f t="shared" ref="BU630" si="11720">M630/M653</f>
        <v>5.4216284248233132E-3</v>
      </c>
      <c r="BV630" s="133">
        <f t="shared" ref="BV630" si="11721">N630/N653</f>
        <v>4.4825677919203095E-3</v>
      </c>
      <c r="BW630" s="134">
        <f t="shared" ref="BW630" si="11722">O630/O653</f>
        <v>6.2490153862311609E-3</v>
      </c>
      <c r="BX630" s="129">
        <f t="shared" ref="BX630" si="11723">P630/P653</f>
        <v>2.7602959037208788E-3</v>
      </c>
      <c r="BY630" s="130">
        <f t="shared" ref="BY630" si="11724">Q630/Q653</f>
        <v>5.3293540822852269E-3</v>
      </c>
      <c r="BZ630" s="131">
        <f t="shared" ref="BZ630" si="11725">R630/R653</f>
        <v>1.1244702015396591E-3</v>
      </c>
      <c r="CA630" s="132">
        <f t="shared" ref="CA630" si="11726">S630/S653</f>
        <v>4.0523427606585054E-3</v>
      </c>
      <c r="CB630" s="129">
        <f t="shared" ref="CB630" si="11727">T630/T653</f>
        <v>0</v>
      </c>
      <c r="CC630" s="130">
        <f t="shared" ref="CC630" si="11728">U630/U653</f>
        <v>0</v>
      </c>
      <c r="CD630" s="131">
        <f t="shared" ref="CD630" si="11729">V630/V653</f>
        <v>9.0983531980711496E-5</v>
      </c>
      <c r="CE630" s="132">
        <f t="shared" ref="CE630" si="11730">W630/W653</f>
        <v>0</v>
      </c>
      <c r="CF630" s="129">
        <f t="shared" ref="CF630" si="11731">X630/X653</f>
        <v>3.6049026676279738E-4</v>
      </c>
      <c r="CG630" s="130">
        <f t="shared" ref="CG630" si="11732">Y630/Y653</f>
        <v>0</v>
      </c>
      <c r="CH630" s="131">
        <f t="shared" ref="CH630" si="11733">Z630/Z653</f>
        <v>0</v>
      </c>
      <c r="CI630" s="129">
        <f t="shared" ref="CI630" si="11734">AA630/AA653</f>
        <v>0</v>
      </c>
      <c r="CJ630" s="135">
        <f t="shared" ref="CJ630" si="11735">AB630/AB653</f>
        <v>9.0803228260064751E-3</v>
      </c>
      <c r="CK630" s="136">
        <f t="shared" ref="CK630" si="11736">AC630/AC653</f>
        <v>2.0713991727897767E-3</v>
      </c>
    </row>
    <row r="631" spans="1:89" ht="14" thickBot="1" x14ac:dyDescent="0.2">
      <c r="A631" s="146" t="s">
        <v>18</v>
      </c>
      <c r="B631" s="196">
        <v>775</v>
      </c>
      <c r="C631" s="197">
        <v>0</v>
      </c>
      <c r="D631" s="198">
        <v>339</v>
      </c>
      <c r="E631" s="199">
        <v>50</v>
      </c>
      <c r="F631" s="196">
        <v>1203</v>
      </c>
      <c r="G631" s="200">
        <v>129</v>
      </c>
      <c r="H631" s="198">
        <v>869</v>
      </c>
      <c r="I631" s="199">
        <v>263</v>
      </c>
      <c r="J631" s="196">
        <v>45</v>
      </c>
      <c r="K631" s="200">
        <v>115</v>
      </c>
      <c r="L631" s="198">
        <v>102</v>
      </c>
      <c r="M631" s="196">
        <v>327</v>
      </c>
      <c r="N631" s="201">
        <v>550</v>
      </c>
      <c r="O631" s="202">
        <v>734</v>
      </c>
      <c r="P631" s="196">
        <v>286</v>
      </c>
      <c r="Q631" s="200">
        <v>506</v>
      </c>
      <c r="R631" s="198">
        <v>307</v>
      </c>
      <c r="S631" s="199">
        <v>414</v>
      </c>
      <c r="T631" s="196">
        <v>26</v>
      </c>
      <c r="U631" s="200">
        <v>174</v>
      </c>
      <c r="V631" s="198">
        <v>181</v>
      </c>
      <c r="W631" s="199">
        <v>509</v>
      </c>
      <c r="X631" s="196">
        <v>306</v>
      </c>
      <c r="Y631" s="200">
        <v>266</v>
      </c>
      <c r="Z631" s="198">
        <v>715</v>
      </c>
      <c r="AA631" s="196">
        <v>653</v>
      </c>
      <c r="AB631" s="172">
        <f t="shared" si="11708"/>
        <v>5704</v>
      </c>
      <c r="AC631" s="173">
        <f t="shared" si="11709"/>
        <v>4140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5.1522403935646853E-2</v>
      </c>
      <c r="BK631" s="130">
        <f t="shared" ref="BK631" si="11737">C631/C653</f>
        <v>0</v>
      </c>
      <c r="BL631" s="131">
        <f t="shared" ref="BL631" si="11738">D631/D653</f>
        <v>5.917263047652295E-2</v>
      </c>
      <c r="BM631" s="132">
        <f t="shared" ref="BM631" si="11739">E631/E653</f>
        <v>7.7375425564840603E-3</v>
      </c>
      <c r="BN631" s="129">
        <f t="shared" ref="BN631" si="11740">F631/F653</f>
        <v>7.260985031385804E-2</v>
      </c>
      <c r="BO631" s="130">
        <f t="shared" ref="BO631" si="11741">G631/G653</f>
        <v>1.0808546292417261E-2</v>
      </c>
      <c r="BP631" s="131">
        <f t="shared" ref="BP631" si="11742">H631/H653</f>
        <v>4.5765746787444703E-2</v>
      </c>
      <c r="BQ631" s="132">
        <f t="shared" ref="BQ631" si="11743">I631/I653</f>
        <v>1.4260926146838738E-2</v>
      </c>
      <c r="BR631" s="129">
        <f t="shared" ref="BR631" si="11744">J631/J653</f>
        <v>1.2715456343599886E-2</v>
      </c>
      <c r="BS631" s="130">
        <f t="shared" ref="BS631" si="11745">K631/K653</f>
        <v>3.3498397902709004E-2</v>
      </c>
      <c r="BT631" s="131">
        <f t="shared" ref="BT631" si="11746">L631/L653</f>
        <v>1.0279149450770936E-2</v>
      </c>
      <c r="BU631" s="129">
        <f t="shared" ref="BU631" si="11747">M631/M653</f>
        <v>3.1658437409236129E-2</v>
      </c>
      <c r="BV631" s="133">
        <f t="shared" ref="BV631" si="11748">N631/N653</f>
        <v>3.0437188710570006E-2</v>
      </c>
      <c r="BW631" s="134">
        <f t="shared" ref="BW631" si="11749">O631/O653</f>
        <v>3.8544347004148508E-2</v>
      </c>
      <c r="BX631" s="129">
        <f t="shared" ref="BX631" si="11750">P631/P653</f>
        <v>3.1577785138566856E-2</v>
      </c>
      <c r="BY631" s="130">
        <f t="shared" ref="BY631" si="11751">Q631/Q653</f>
        <v>5.3933063312726501E-2</v>
      </c>
      <c r="BZ631" s="131">
        <f t="shared" ref="BZ631" si="11752">R631/R653</f>
        <v>2.6554796297898104E-2</v>
      </c>
      <c r="CA631" s="132">
        <f t="shared" ref="CA631" si="11753">S631/S653</f>
        <v>3.4951456310679613E-2</v>
      </c>
      <c r="CB631" s="129">
        <f t="shared" ref="CB631" si="11754">T631/T653</f>
        <v>1.0101010101010102E-2</v>
      </c>
      <c r="CC631" s="130">
        <f t="shared" ref="CC631" si="11755">U631/U653</f>
        <v>5.8823529411764705E-2</v>
      </c>
      <c r="CD631" s="131">
        <f t="shared" ref="CD631" si="11756">V631/V653</f>
        <v>1.646801928850878E-2</v>
      </c>
      <c r="CE631" s="132">
        <f t="shared" ref="CE631" si="11757">W631/W653</f>
        <v>4.3545213448541363E-2</v>
      </c>
      <c r="CF631" s="129">
        <f t="shared" ref="CF631" si="11758">X631/X653</f>
        <v>3.6770007209805333E-2</v>
      </c>
      <c r="CG631" s="130">
        <f t="shared" ref="CG631" si="11759">Y631/Y653</f>
        <v>4.6806264297026216E-2</v>
      </c>
      <c r="CH631" s="131">
        <f t="shared" ref="CH631" si="11760">Z631/Z653</f>
        <v>3.9287872960052747E-2</v>
      </c>
      <c r="CI631" s="129">
        <f t="shared" ref="CI631" si="11761">AA631/AA653</f>
        <v>3.0342456205566654E-2</v>
      </c>
      <c r="CJ631" s="135">
        <f t="shared" ref="CJ631" si="11762">AB631/AB653</f>
        <v>3.8394485841023673E-2</v>
      </c>
      <c r="CK631" s="136">
        <f t="shared" ref="CK631" si="11763">AC631/AC653</f>
        <v>2.7933526304070602E-2</v>
      </c>
    </row>
    <row r="632" spans="1:89" ht="15" thickTop="1" thickBot="1" x14ac:dyDescent="0.2">
      <c r="A632" s="137" t="s">
        <v>19</v>
      </c>
      <c r="B632" s="189">
        <v>1419</v>
      </c>
      <c r="C632" s="190">
        <v>474</v>
      </c>
      <c r="D632" s="191">
        <v>554</v>
      </c>
      <c r="E632" s="192">
        <v>235</v>
      </c>
      <c r="F632" s="189">
        <v>1570</v>
      </c>
      <c r="G632" s="193">
        <v>336</v>
      </c>
      <c r="H632" s="191">
        <v>1257</v>
      </c>
      <c r="I632" s="192">
        <v>619</v>
      </c>
      <c r="J632" s="189">
        <v>111</v>
      </c>
      <c r="K632" s="193">
        <v>265</v>
      </c>
      <c r="L632" s="191">
        <v>205</v>
      </c>
      <c r="M632" s="189">
        <v>701</v>
      </c>
      <c r="N632" s="194">
        <v>970</v>
      </c>
      <c r="O632" s="195">
        <v>1321</v>
      </c>
      <c r="P632" s="189">
        <v>512</v>
      </c>
      <c r="Q632" s="193">
        <v>633</v>
      </c>
      <c r="R632" s="191">
        <v>661</v>
      </c>
      <c r="S632" s="192">
        <v>682</v>
      </c>
      <c r="T632" s="189">
        <v>68</v>
      </c>
      <c r="U632" s="193">
        <v>381</v>
      </c>
      <c r="V632" s="191">
        <v>316</v>
      </c>
      <c r="W632" s="192">
        <v>916</v>
      </c>
      <c r="X632" s="189">
        <v>461</v>
      </c>
      <c r="Y632" s="193">
        <v>551</v>
      </c>
      <c r="Z632" s="191">
        <v>1048</v>
      </c>
      <c r="AA632" s="189">
        <v>1155</v>
      </c>
      <c r="AB632" s="172">
        <f t="shared" si="11708"/>
        <v>9152</v>
      </c>
      <c r="AC632" s="173">
        <f t="shared" si="11709"/>
        <v>8269</v>
      </c>
      <c r="AE632" s="269" t="s">
        <v>13</v>
      </c>
      <c r="AF632" s="20">
        <f t="shared" ref="AF632:BG632" si="11764">SUM(AF629:AF631)</f>
        <v>2650</v>
      </c>
      <c r="AG632" s="21">
        <f t="shared" si="11764"/>
        <v>1149</v>
      </c>
      <c r="AH632" s="20">
        <f t="shared" si="11764"/>
        <v>820</v>
      </c>
      <c r="AI632" s="21">
        <f t="shared" si="11764"/>
        <v>761</v>
      </c>
      <c r="AJ632" s="20">
        <f t="shared" si="11764"/>
        <v>2548</v>
      </c>
      <c r="AK632" s="21">
        <f t="shared" si="11764"/>
        <v>1125</v>
      </c>
      <c r="AL632" s="20">
        <f t="shared" si="11764"/>
        <v>2642</v>
      </c>
      <c r="AM632" s="21">
        <f t="shared" si="11764"/>
        <v>1772</v>
      </c>
      <c r="AN632" s="20">
        <f t="shared" si="11764"/>
        <v>251</v>
      </c>
      <c r="AO632" s="21">
        <f t="shared" si="11764"/>
        <v>827</v>
      </c>
      <c r="AP632" s="20">
        <f t="shared" si="11764"/>
        <v>607</v>
      </c>
      <c r="AQ632" s="21">
        <f t="shared" si="11764"/>
        <v>2158</v>
      </c>
      <c r="AR632" s="20">
        <f t="shared" si="11764"/>
        <v>1945</v>
      </c>
      <c r="AS632" s="21">
        <f t="shared" si="11764"/>
        <v>3261</v>
      </c>
      <c r="AT632" s="20">
        <f t="shared" si="11764"/>
        <v>1356</v>
      </c>
      <c r="AU632" s="21">
        <f t="shared" si="11764"/>
        <v>1334</v>
      </c>
      <c r="AV632" s="20">
        <f t="shared" si="11764"/>
        <v>1889</v>
      </c>
      <c r="AW632" s="21">
        <f t="shared" si="11764"/>
        <v>1272</v>
      </c>
      <c r="AX632" s="20">
        <f t="shared" si="11764"/>
        <v>179</v>
      </c>
      <c r="AY632" s="21">
        <f t="shared" si="11764"/>
        <v>811</v>
      </c>
      <c r="AZ632" s="20">
        <f t="shared" si="11764"/>
        <v>907</v>
      </c>
      <c r="BA632" s="21">
        <f t="shared" si="11764"/>
        <v>1746</v>
      </c>
      <c r="BB632" s="20">
        <f t="shared" si="11764"/>
        <v>1218</v>
      </c>
      <c r="BC632" s="21">
        <f t="shared" si="11764"/>
        <v>1124</v>
      </c>
      <c r="BD632" s="20">
        <f t="shared" si="11764"/>
        <v>2718</v>
      </c>
      <c r="BE632" s="21">
        <f t="shared" si="11764"/>
        <v>2389</v>
      </c>
      <c r="BF632" s="174">
        <f t="shared" si="11764"/>
        <v>19730</v>
      </c>
      <c r="BG632" s="175">
        <f t="shared" si="11764"/>
        <v>19729</v>
      </c>
      <c r="BI632" s="137" t="s">
        <v>19</v>
      </c>
      <c r="BJ632" s="129">
        <f>B632/B653</f>
        <v>9.4335859593139212E-2</v>
      </c>
      <c r="BK632" s="130">
        <f t="shared" ref="BK632" si="11765">C632/C653</f>
        <v>3.0606314973849035E-2</v>
      </c>
      <c r="BL632" s="131">
        <f t="shared" ref="BL632" si="11766">D632/D653</f>
        <v>9.6700994938034565E-2</v>
      </c>
      <c r="BM632" s="132">
        <f t="shared" ref="BM632" si="11767">E632/E653</f>
        <v>3.6366450015475088E-2</v>
      </c>
      <c r="BN632" s="129">
        <f t="shared" ref="BN632" si="11768">F632/F653</f>
        <v>9.4760985031385803E-2</v>
      </c>
      <c r="BO632" s="130">
        <f t="shared" ref="BO632" si="11769">G632/G653</f>
        <v>2.8152492668621701E-2</v>
      </c>
      <c r="BP632" s="131">
        <f t="shared" ref="BP632" si="11770">H632/H653</f>
        <v>6.6199705076890672E-2</v>
      </c>
      <c r="BQ632" s="132">
        <f t="shared" ref="BQ632" si="11771">I632/I653</f>
        <v>3.3564689296171783E-2</v>
      </c>
      <c r="BR632" s="129">
        <f t="shared" ref="BR632" si="11772">J632/J653</f>
        <v>3.1364792314213054E-2</v>
      </c>
      <c r="BS632" s="130">
        <f t="shared" ref="BS632" si="11773">K632/K653</f>
        <v>7.719196038450335E-2</v>
      </c>
      <c r="BT632" s="131">
        <f t="shared" ref="BT632" si="11774">L632/L653</f>
        <v>2.065907487654943E-2</v>
      </c>
      <c r="BU632" s="129">
        <f t="shared" ref="BU632" si="11775">M632/M653</f>
        <v>6.7867170103591834E-2</v>
      </c>
      <c r="BV632" s="133">
        <f t="shared" ref="BV632" si="11776">N632/N653</f>
        <v>5.3680132816823461E-2</v>
      </c>
      <c r="BW632" s="134">
        <f t="shared" ref="BW632" si="11777">O632/O653</f>
        <v>6.9369322060599689E-2</v>
      </c>
      <c r="BX632" s="129">
        <f t="shared" ref="BX632" si="11778">P632/P653</f>
        <v>5.6530860108203601E-2</v>
      </c>
      <c r="BY632" s="130">
        <f t="shared" ref="BY632" si="11779">Q632/Q653</f>
        <v>6.746962268173097E-2</v>
      </c>
      <c r="BZ632" s="131">
        <f t="shared" ref="BZ632" si="11780">R632/R653</f>
        <v>5.7174984862901131E-2</v>
      </c>
      <c r="CA632" s="132">
        <f t="shared" ref="CA632" si="11781">S632/S653</f>
        <v>5.7577036724356268E-2</v>
      </c>
      <c r="CB632" s="129">
        <f t="shared" ref="CB632" si="11782">T632/T653</f>
        <v>2.641802641802642E-2</v>
      </c>
      <c r="CC632" s="130">
        <f t="shared" ref="CC632" si="11783">U632/U653</f>
        <v>0.12880324543610547</v>
      </c>
      <c r="CD632" s="131">
        <f t="shared" ref="CD632" si="11784">V632/V653</f>
        <v>2.8750796105904832E-2</v>
      </c>
      <c r="CE632" s="132">
        <f t="shared" ref="CE632" si="11785">W632/W653</f>
        <v>7.8364274103858322E-2</v>
      </c>
      <c r="CF632" s="129">
        <f t="shared" ref="CF632" si="11786">X632/X653</f>
        <v>5.5395337659216531E-2</v>
      </c>
      <c r="CG632" s="130">
        <f t="shared" ref="CG632" si="11787">Y632/Y653</f>
        <v>9.6955833186697163E-2</v>
      </c>
      <c r="CH632" s="131">
        <f t="shared" ref="CH632" si="11788">Z632/Z653</f>
        <v>5.7585581625364028E-2</v>
      </c>
      <c r="CI632" s="129">
        <f t="shared" ref="CI632" si="11789">AA632/AA653</f>
        <v>5.366850982761024E-2</v>
      </c>
      <c r="CJ632" s="135">
        <f t="shared" ref="CJ632" si="11790">AB632/AB653</f>
        <v>6.1603494813648081E-2</v>
      </c>
      <c r="CK632" s="136">
        <f t="shared" ref="CK632" si="11791">AC632/AC653</f>
        <v>5.5792833093806719E-2</v>
      </c>
    </row>
    <row r="633" spans="1:89" ht="14" thickTop="1" x14ac:dyDescent="0.15">
      <c r="A633" s="146" t="s">
        <v>20</v>
      </c>
      <c r="B633" s="196">
        <v>1474</v>
      </c>
      <c r="C633" s="197">
        <v>600</v>
      </c>
      <c r="D633" s="198">
        <v>438</v>
      </c>
      <c r="E633" s="199">
        <v>375</v>
      </c>
      <c r="F633" s="196">
        <v>1318</v>
      </c>
      <c r="G633" s="200">
        <v>613</v>
      </c>
      <c r="H633" s="198">
        <v>1352</v>
      </c>
      <c r="I633" s="199">
        <v>931</v>
      </c>
      <c r="J633" s="196">
        <v>129</v>
      </c>
      <c r="K633" s="200">
        <v>432</v>
      </c>
      <c r="L633" s="198">
        <v>300</v>
      </c>
      <c r="M633" s="196">
        <v>1163</v>
      </c>
      <c r="N633" s="201">
        <v>1025</v>
      </c>
      <c r="O633" s="202">
        <v>1803</v>
      </c>
      <c r="P633" s="196">
        <v>705</v>
      </c>
      <c r="Q633" s="200">
        <v>751</v>
      </c>
      <c r="R633" s="198">
        <v>951</v>
      </c>
      <c r="S633" s="199">
        <v>703</v>
      </c>
      <c r="T633" s="196">
        <v>86</v>
      </c>
      <c r="U633" s="200">
        <v>466</v>
      </c>
      <c r="V633" s="198">
        <v>420</v>
      </c>
      <c r="W633" s="199">
        <v>921</v>
      </c>
      <c r="X633" s="196">
        <v>582</v>
      </c>
      <c r="Y633" s="200">
        <v>637</v>
      </c>
      <c r="Z633" s="198">
        <v>1389</v>
      </c>
      <c r="AA633" s="196">
        <v>1286</v>
      </c>
      <c r="AB633" s="172">
        <f t="shared" si="11708"/>
        <v>10169</v>
      </c>
      <c r="AC633" s="173">
        <f t="shared" si="11709"/>
        <v>10681</v>
      </c>
      <c r="BI633" s="146" t="s">
        <v>20</v>
      </c>
      <c r="BJ633" s="129">
        <f>B633/B653</f>
        <v>9.7992288259539956E-2</v>
      </c>
      <c r="BK633" s="130">
        <f t="shared" ref="BK633" si="11792">C633/C653</f>
        <v>3.8742170852973462E-2</v>
      </c>
      <c r="BL633" s="131">
        <f t="shared" ref="BL633" si="11793">D633/D653</f>
        <v>7.645313318205621E-2</v>
      </c>
      <c r="BM633" s="132">
        <f t="shared" ref="BM633" si="11794">E633/E653</f>
        <v>5.8031569173630455E-2</v>
      </c>
      <c r="BN633" s="129">
        <f t="shared" ref="BN633" si="11795">F633/F653</f>
        <v>7.955094157411878E-2</v>
      </c>
      <c r="BO633" s="130">
        <f t="shared" ref="BO633" si="11796">G633/G653</f>
        <v>5.1361541684122332E-2</v>
      </c>
      <c r="BP633" s="131">
        <f t="shared" ref="BP633" si="11797">H633/H653</f>
        <v>7.1202864967347804E-2</v>
      </c>
      <c r="BQ633" s="132">
        <f t="shared" ref="BQ633" si="11798">I633/I653</f>
        <v>5.0482594078733324E-2</v>
      </c>
      <c r="BR633" s="129">
        <f t="shared" ref="BR633" si="11799">J633/J653</f>
        <v>3.6450974851653009E-2</v>
      </c>
      <c r="BS633" s="130">
        <f t="shared" ref="BS633" si="11800">K633/K653</f>
        <v>0.12583745994756773</v>
      </c>
      <c r="BT633" s="131">
        <f t="shared" ref="BT633" si="11801">L633/L653</f>
        <v>3.0232792502267458E-2</v>
      </c>
      <c r="BU633" s="129">
        <f t="shared" ref="BU633" si="11802">M633/M653</f>
        <v>0.11259560460838416</v>
      </c>
      <c r="BV633" s="133">
        <f t="shared" ref="BV633" si="11803">N633/N653</f>
        <v>5.6723851687880467E-2</v>
      </c>
      <c r="BW633" s="134">
        <f t="shared" ref="BW633" si="11804">O633/O653</f>
        <v>9.4680460011552808E-2</v>
      </c>
      <c r="BX633" s="129">
        <f t="shared" ref="BX633" si="11805">P633/P653</f>
        <v>7.7840344484928783E-2</v>
      </c>
      <c r="BY633" s="130">
        <f t="shared" ref="BY633" si="11806">Q633/Q653</f>
        <v>8.0046898315924112E-2</v>
      </c>
      <c r="BZ633" s="131">
        <f t="shared" ref="BZ633" si="11807">R633/R653</f>
        <v>8.2259320128016608E-2</v>
      </c>
      <c r="CA633" s="132">
        <f t="shared" ref="CA633" si="11808">S633/S653</f>
        <v>5.9349936682144368E-2</v>
      </c>
      <c r="CB633" s="129">
        <f t="shared" ref="CB633" si="11809">T633/T653</f>
        <v>3.3411033411033408E-2</v>
      </c>
      <c r="CC633" s="130">
        <f t="shared" ref="CC633" si="11810">U633/U653</f>
        <v>0.15753887762001353</v>
      </c>
      <c r="CD633" s="131">
        <f t="shared" ref="CD633" si="11811">V633/V653</f>
        <v>3.8213083431898824E-2</v>
      </c>
      <c r="CE633" s="132">
        <f t="shared" ref="CE633" si="11812">W633/W653</f>
        <v>7.8792026691761483E-2</v>
      </c>
      <c r="CF633" s="129">
        <f t="shared" ref="CF633" si="11813">X633/X653</f>
        <v>6.9935111751982693E-2</v>
      </c>
      <c r="CG633" s="130">
        <f t="shared" ref="CG633" si="11814">Y633/Y653</f>
        <v>0.1120886855534049</v>
      </c>
      <c r="CH633" s="131">
        <f t="shared" ref="CH633" si="11815">Z633/Z653</f>
        <v>7.6322874883235345E-2</v>
      </c>
      <c r="CI633" s="129">
        <f t="shared" ref="CI633" si="11816">AA633/AA653</f>
        <v>5.9755587565633567E-2</v>
      </c>
      <c r="CJ633" s="135">
        <f t="shared" ref="CJ633" si="11817">AB633/AB653</f>
        <v>6.8449075476397225E-2</v>
      </c>
      <c r="CK633" s="136">
        <f t="shared" ref="CK633" si="11818">AC633/AC653</f>
        <v>7.2067148418786989E-2</v>
      </c>
    </row>
    <row r="634" spans="1:89" ht="14" thickBot="1" x14ac:dyDescent="0.2">
      <c r="A634" s="137" t="s">
        <v>21</v>
      </c>
      <c r="B634" s="189">
        <v>1176</v>
      </c>
      <c r="C634" s="190">
        <v>549</v>
      </c>
      <c r="D634" s="191">
        <v>382</v>
      </c>
      <c r="E634" s="192">
        <v>386</v>
      </c>
      <c r="F634" s="189">
        <v>1230</v>
      </c>
      <c r="G634" s="193">
        <v>512</v>
      </c>
      <c r="H634" s="191">
        <v>1290</v>
      </c>
      <c r="I634" s="192">
        <v>841</v>
      </c>
      <c r="J634" s="189">
        <v>122</v>
      </c>
      <c r="K634" s="193">
        <v>395</v>
      </c>
      <c r="L634" s="191">
        <v>307</v>
      </c>
      <c r="M634" s="189">
        <v>995</v>
      </c>
      <c r="N634" s="194">
        <v>920</v>
      </c>
      <c r="O634" s="195">
        <v>1458</v>
      </c>
      <c r="P634" s="189">
        <v>651</v>
      </c>
      <c r="Q634" s="193">
        <v>583</v>
      </c>
      <c r="R634" s="191">
        <v>938</v>
      </c>
      <c r="S634" s="192">
        <v>569</v>
      </c>
      <c r="T634" s="189">
        <v>93</v>
      </c>
      <c r="U634" s="193">
        <v>345</v>
      </c>
      <c r="V634" s="191">
        <v>487</v>
      </c>
      <c r="W634" s="192">
        <v>825</v>
      </c>
      <c r="X634" s="189">
        <v>636</v>
      </c>
      <c r="Y634" s="193">
        <v>487</v>
      </c>
      <c r="Z634" s="191">
        <v>1329</v>
      </c>
      <c r="AA634" s="189">
        <v>1103</v>
      </c>
      <c r="AB634" s="172">
        <f t="shared" si="11708"/>
        <v>9561</v>
      </c>
      <c r="AC634" s="173">
        <f t="shared" si="11709"/>
        <v>9048</v>
      </c>
      <c r="AE634" s="272" t="s">
        <v>85</v>
      </c>
      <c r="BI634" s="137" t="s">
        <v>21</v>
      </c>
      <c r="BJ634" s="129">
        <f>B634/B653</f>
        <v>7.8181092939768645E-2</v>
      </c>
      <c r="BK634" s="130">
        <f t="shared" ref="BK634" si="11819">C634/C653</f>
        <v>3.5449086330470718E-2</v>
      </c>
      <c r="BL634" s="131">
        <f t="shared" ref="BL634" si="11820">D634/D653</f>
        <v>6.667830336882527E-2</v>
      </c>
      <c r="BM634" s="132">
        <f t="shared" ref="BM634" si="11821">E634/E653</f>
        <v>5.9733828536056952E-2</v>
      </c>
      <c r="BN634" s="129">
        <f t="shared" ref="BN634" si="11822">F634/F653</f>
        <v>7.4239497827136652E-2</v>
      </c>
      <c r="BO634" s="130">
        <f t="shared" ref="BO634" si="11823">G634/G653</f>
        <v>4.2899036447423544E-2</v>
      </c>
      <c r="BP634" s="131">
        <f t="shared" ref="BP634" si="11824">H634/H653</f>
        <v>6.7937644828312618E-2</v>
      </c>
      <c r="BQ634" s="132">
        <f t="shared" ref="BQ634" si="11825">I634/I653</f>
        <v>4.5602429237609807E-2</v>
      </c>
      <c r="BR634" s="129">
        <f t="shared" ref="BR634" si="11826">J634/J653</f>
        <v>3.4473014975981917E-2</v>
      </c>
      <c r="BS634" s="130">
        <f t="shared" ref="BS634" si="11827">K634/K653</f>
        <v>0.11505971453539178</v>
      </c>
      <c r="BT634" s="131">
        <f t="shared" ref="BT634" si="11828">L634/L653</f>
        <v>3.0938224327320366E-2</v>
      </c>
      <c r="BU634" s="129">
        <f t="shared" ref="BU634" si="11829">M634/M653</f>
        <v>9.6330719333914225E-2</v>
      </c>
      <c r="BV634" s="133">
        <f t="shared" ref="BV634" si="11830">N634/N653</f>
        <v>5.09131156613171E-2</v>
      </c>
      <c r="BW634" s="134">
        <f t="shared" ref="BW634" si="11831">O634/O653</f>
        <v>7.6563566664916247E-2</v>
      </c>
      <c r="BX634" s="129">
        <f t="shared" ref="BX634" si="11832">P634/P653</f>
        <v>7.1878105332891684E-2</v>
      </c>
      <c r="BY634" s="130">
        <f t="shared" ref="BY634" si="11833">Q634/Q653</f>
        <v>6.2140268599445748E-2</v>
      </c>
      <c r="BZ634" s="131">
        <f t="shared" ref="BZ634" si="11834">R634/R653</f>
        <v>8.1134849926476946E-2</v>
      </c>
      <c r="CA634" s="132">
        <f t="shared" ref="CA634" si="11835">S634/S653</f>
        <v>4.8037146475306033E-2</v>
      </c>
      <c r="CB634" s="129">
        <f t="shared" ref="CB634" si="11836">T634/T653</f>
        <v>3.6130536130536128E-2</v>
      </c>
      <c r="CC634" s="130">
        <f t="shared" ref="CC634" si="11837">U634/U653</f>
        <v>0.11663286004056796</v>
      </c>
      <c r="CD634" s="131">
        <f t="shared" ref="CD634" si="11838">V634/V653</f>
        <v>4.4308980074606499E-2</v>
      </c>
      <c r="CE634" s="132">
        <f t="shared" ref="CE634" si="11839">W634/W653</f>
        <v>7.0579177004020874E-2</v>
      </c>
      <c r="CF634" s="129">
        <f t="shared" ref="CF634" si="11840">X634/X653</f>
        <v>7.6423936553713046E-2</v>
      </c>
      <c r="CG634" s="130">
        <f t="shared" ref="CG634" si="11841">Y634/Y653</f>
        <v>8.5694175611472814E-2</v>
      </c>
      <c r="CH634" s="131">
        <f t="shared" ref="CH634" si="11842">Z634/Z653</f>
        <v>7.3025990439035113E-2</v>
      </c>
      <c r="CI634" s="129">
        <f t="shared" ref="CI634" si="11843">AA634/AA653</f>
        <v>5.1252265229310909E-2</v>
      </c>
      <c r="CJ634" s="135">
        <f t="shared" ref="CJ634" si="11844">AB634/AB653</f>
        <v>6.4356535611154869E-2</v>
      </c>
      <c r="CK634" s="136">
        <f t="shared" ref="CK634" si="11845">AC634/AC653</f>
        <v>6.1048924154403578E-2</v>
      </c>
    </row>
    <row r="635" spans="1:89" ht="15" thickTop="1" thickBot="1" x14ac:dyDescent="0.2">
      <c r="A635" s="146" t="s">
        <v>22</v>
      </c>
      <c r="B635" s="196">
        <v>1187</v>
      </c>
      <c r="C635" s="197">
        <v>882</v>
      </c>
      <c r="D635" s="198">
        <v>367</v>
      </c>
      <c r="E635" s="199">
        <v>337</v>
      </c>
      <c r="F635" s="196">
        <v>1441</v>
      </c>
      <c r="G635" s="200">
        <v>459</v>
      </c>
      <c r="H635" s="198">
        <v>1420</v>
      </c>
      <c r="I635" s="199">
        <v>953</v>
      </c>
      <c r="J635" s="196">
        <v>163</v>
      </c>
      <c r="K635" s="200">
        <v>410</v>
      </c>
      <c r="L635" s="198">
        <v>335</v>
      </c>
      <c r="M635" s="196">
        <v>1081</v>
      </c>
      <c r="N635" s="201">
        <v>1028</v>
      </c>
      <c r="O635" s="202">
        <v>1518</v>
      </c>
      <c r="P635" s="196">
        <v>604</v>
      </c>
      <c r="Q635" s="200">
        <v>653</v>
      </c>
      <c r="R635" s="198">
        <v>946</v>
      </c>
      <c r="S635" s="199">
        <v>662</v>
      </c>
      <c r="T635" s="196">
        <v>97</v>
      </c>
      <c r="U635" s="200">
        <v>251</v>
      </c>
      <c r="V635" s="198">
        <v>467</v>
      </c>
      <c r="W635" s="199">
        <v>910</v>
      </c>
      <c r="X635" s="196">
        <v>536</v>
      </c>
      <c r="Y635" s="200">
        <v>412</v>
      </c>
      <c r="Z635" s="198">
        <v>1296</v>
      </c>
      <c r="AA635" s="196">
        <v>1372</v>
      </c>
      <c r="AB635" s="172">
        <f t="shared" si="11708"/>
        <v>9887</v>
      </c>
      <c r="AC635" s="173">
        <f t="shared" si="11709"/>
        <v>9900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7.8912378673048802E-2</v>
      </c>
      <c r="BK635" s="130">
        <f t="shared" ref="BK635" si="11846">C635/C653</f>
        <v>5.6950991153870992E-2</v>
      </c>
      <c r="BL635" s="131">
        <f t="shared" ref="BL635" si="11847">D635/D653</f>
        <v>6.406004538313842E-2</v>
      </c>
      <c r="BM635" s="132">
        <f t="shared" ref="BM635" si="11848">E635/E653</f>
        <v>5.2151036830702567E-2</v>
      </c>
      <c r="BN635" s="129">
        <f t="shared" ref="BN635" si="11849">F635/F653</f>
        <v>8.6974891356832451E-2</v>
      </c>
      <c r="BO635" s="130">
        <f t="shared" ref="BO635" si="11850">G635/G653</f>
        <v>3.8458315877670714E-2</v>
      </c>
      <c r="BP635" s="131">
        <f t="shared" ref="BP635" si="11851">H635/H653</f>
        <v>7.4784074152096064E-2</v>
      </c>
      <c r="BQ635" s="132">
        <f t="shared" ref="BQ635" si="11852">I635/I653</f>
        <v>5.1675523262119077E-2</v>
      </c>
      <c r="BR635" s="129">
        <f t="shared" ref="BR635" si="11853">J635/J653</f>
        <v>4.6058208533484038E-2</v>
      </c>
      <c r="BS635" s="130">
        <f t="shared" ref="BS635" si="11854">K635/K653</f>
        <v>0.11942907078357122</v>
      </c>
      <c r="BT635" s="131">
        <f t="shared" ref="BT635" si="11855">L635/L653</f>
        <v>3.3759951627531995E-2</v>
      </c>
      <c r="BU635" s="129">
        <f t="shared" ref="BU635" si="11856">M635/M653</f>
        <v>0.10465679155775003</v>
      </c>
      <c r="BV635" s="133">
        <f t="shared" ref="BV635" si="11857">N635/N653</f>
        <v>5.6889872717210847E-2</v>
      </c>
      <c r="BW635" s="134">
        <f t="shared" ref="BW635" si="11858">O635/O653</f>
        <v>7.9714330725200858E-2</v>
      </c>
      <c r="BX635" s="129">
        <f t="shared" ref="BX635" si="11859">P635/P653</f>
        <v>6.6688749033896433E-2</v>
      </c>
      <c r="BY635" s="130">
        <f t="shared" ref="BY635" si="11860">Q635/Q653</f>
        <v>6.9601364314645059E-2</v>
      </c>
      <c r="BZ635" s="131">
        <f t="shared" ref="BZ635" si="11861">R635/R653</f>
        <v>8.1826831588962895E-2</v>
      </c>
      <c r="CA635" s="132">
        <f t="shared" ref="CA635" si="11862">S635/S653</f>
        <v>5.588856057408189E-2</v>
      </c>
      <c r="CB635" s="129">
        <f t="shared" ref="CB635" si="11863">T635/T653</f>
        <v>3.7684537684537688E-2</v>
      </c>
      <c r="CC635" s="130">
        <f t="shared" ref="CC635" si="11864">U635/U653</f>
        <v>8.485463150777553E-2</v>
      </c>
      <c r="CD635" s="131">
        <f t="shared" ref="CD635" si="11865">V635/V653</f>
        <v>4.2489309434992267E-2</v>
      </c>
      <c r="CE635" s="132">
        <f t="shared" ref="CE635" si="11866">W635/W653</f>
        <v>7.7850970998374541E-2</v>
      </c>
      <c r="CF635" s="129">
        <f t="shared" ref="CF635" si="11867">X635/X653</f>
        <v>6.4407594328286466E-2</v>
      </c>
      <c r="CG635" s="130">
        <f t="shared" ref="CG635" si="11868">Y635/Y653</f>
        <v>7.2496920640506779E-2</v>
      </c>
      <c r="CH635" s="131">
        <f t="shared" ref="CH635" si="11869">Z635/Z653</f>
        <v>7.1212703994724985E-2</v>
      </c>
      <c r="CI635" s="129">
        <f t="shared" ref="CI635" si="11870">AA635/AA653</f>
        <v>6.3751684401282468E-2</v>
      </c>
      <c r="CJ635" s="135">
        <f t="shared" ref="CJ635" si="11871">AB635/AB653</f>
        <v>6.6550890867847309E-2</v>
      </c>
      <c r="CK635" s="136">
        <f t="shared" ref="CK635" si="11872">AC635/AC653</f>
        <v>6.6797562901038401E-2</v>
      </c>
    </row>
    <row r="636" spans="1:89" ht="15" thickTop="1" thickBot="1" x14ac:dyDescent="0.2">
      <c r="A636" s="137" t="s">
        <v>23</v>
      </c>
      <c r="B636" s="189">
        <v>886</v>
      </c>
      <c r="C636" s="190">
        <v>652</v>
      </c>
      <c r="D636" s="191">
        <v>345</v>
      </c>
      <c r="E636" s="192">
        <v>334</v>
      </c>
      <c r="F636" s="189">
        <v>1096</v>
      </c>
      <c r="G636" s="193">
        <v>428</v>
      </c>
      <c r="H636" s="191">
        <v>1099</v>
      </c>
      <c r="I636" s="192">
        <v>1019</v>
      </c>
      <c r="J636" s="189">
        <v>188</v>
      </c>
      <c r="K636" s="193">
        <v>373</v>
      </c>
      <c r="L636" s="191">
        <v>367</v>
      </c>
      <c r="M636" s="189">
        <v>905</v>
      </c>
      <c r="N636" s="194">
        <v>896</v>
      </c>
      <c r="O636" s="195">
        <v>1410</v>
      </c>
      <c r="P636" s="189">
        <v>517</v>
      </c>
      <c r="Q636" s="193">
        <v>500</v>
      </c>
      <c r="R636" s="191">
        <v>824</v>
      </c>
      <c r="S636" s="192">
        <v>604</v>
      </c>
      <c r="T636" s="189">
        <v>104</v>
      </c>
      <c r="U636" s="193">
        <v>168</v>
      </c>
      <c r="V636" s="191">
        <v>493</v>
      </c>
      <c r="W636" s="192">
        <v>725</v>
      </c>
      <c r="X636" s="189">
        <v>496</v>
      </c>
      <c r="Y636" s="193">
        <v>288</v>
      </c>
      <c r="Z636" s="191">
        <v>1047</v>
      </c>
      <c r="AA636" s="189">
        <v>1323</v>
      </c>
      <c r="AB636" s="172">
        <f t="shared" si="11708"/>
        <v>8358</v>
      </c>
      <c r="AC636" s="173">
        <f t="shared" si="11709"/>
        <v>8729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5.8901741789655633E-2</v>
      </c>
      <c r="BK636" s="130">
        <f t="shared" ref="BK636" si="11873">C636/C653</f>
        <v>4.2099825660231162E-2</v>
      </c>
      <c r="BL636" s="131">
        <f t="shared" ref="BL636" si="11874">D636/D653</f>
        <v>6.0219933670797698E-2</v>
      </c>
      <c r="BM636" s="132">
        <f t="shared" ref="BM636" si="11875">E636/E653</f>
        <v>5.1686784277313526E-2</v>
      </c>
      <c r="BN636" s="129">
        <f t="shared" ref="BN636" si="11876">F636/F653</f>
        <v>6.6151617576050217E-2</v>
      </c>
      <c r="BO636" s="130">
        <f t="shared" ref="BO636" si="11877">G636/G653</f>
        <v>3.5860913280268122E-2</v>
      </c>
      <c r="BP636" s="131">
        <f t="shared" ref="BP636" si="11878">H636/H653</f>
        <v>5.7878660206446178E-2</v>
      </c>
      <c r="BQ636" s="132">
        <f t="shared" ref="BQ636" si="11879">I636/I653</f>
        <v>5.5254310812276324E-2</v>
      </c>
      <c r="BR636" s="129">
        <f t="shared" ref="BR636" si="11880">J636/J653</f>
        <v>5.3122350946595086E-2</v>
      </c>
      <c r="BS636" s="130">
        <f t="shared" ref="BS636" si="11881">K636/K653</f>
        <v>0.10865132537139528</v>
      </c>
      <c r="BT636" s="131">
        <f t="shared" ref="BT636" si="11882">L636/L653</f>
        <v>3.6984782827773857E-2</v>
      </c>
      <c r="BU636" s="129">
        <f t="shared" ref="BU636" si="11883">M636/M653</f>
        <v>8.7617387936876762E-2</v>
      </c>
      <c r="BV636" s="133">
        <f t="shared" ref="BV636" si="11884">N636/N653</f>
        <v>4.9584947426674048E-2</v>
      </c>
      <c r="BW636" s="134">
        <f t="shared" ref="BW636" si="11885">O636/O653</f>
        <v>7.4042955416688552E-2</v>
      </c>
      <c r="BX636" s="129">
        <f t="shared" ref="BX636" si="11886">P636/P653</f>
        <v>5.7082919288947778E-2</v>
      </c>
      <c r="BY636" s="130">
        <f t="shared" ref="BY636" si="11887">Q636/Q653</f>
        <v>5.3293540822852273E-2</v>
      </c>
      <c r="BZ636" s="131">
        <f t="shared" ref="BZ636" si="11888">R636/R653</f>
        <v>7.1274111236052248E-2</v>
      </c>
      <c r="CA636" s="132">
        <f t="shared" ref="CA636" si="11889">S636/S653</f>
        <v>5.0991979738286196E-2</v>
      </c>
      <c r="CB636" s="129">
        <f t="shared" ref="CB636" si="11890">T636/T653</f>
        <v>4.0404040404040407E-2</v>
      </c>
      <c r="CC636" s="130">
        <f t="shared" ref="CC636" si="11891">U636/U653</f>
        <v>5.6795131845841784E-2</v>
      </c>
      <c r="CD636" s="131">
        <f t="shared" ref="CD636" si="11892">V636/V653</f>
        <v>4.4854881266490766E-2</v>
      </c>
      <c r="CE636" s="132">
        <f t="shared" ref="CE636" si="11893">W636/W653</f>
        <v>6.202412524595774E-2</v>
      </c>
      <c r="CF636" s="129">
        <f t="shared" ref="CF636" si="11894">X636/X653</f>
        <v>5.9601057438115834E-2</v>
      </c>
      <c r="CG636" s="130">
        <f t="shared" ref="CG636" si="11895">Y636/Y653</f>
        <v>5.067745908850959E-2</v>
      </c>
      <c r="CH636" s="131">
        <f t="shared" ref="CH636" si="11896">Z636/Z653</f>
        <v>5.7530633551294029E-2</v>
      </c>
      <c r="CI636" s="129">
        <f t="shared" ref="CI636" si="11897">AA636/AA653</f>
        <v>6.1474838529808097E-2</v>
      </c>
      <c r="CJ636" s="135">
        <f t="shared" ref="CJ636" si="11898">AB636/AB653</f>
        <v>5.6258960844894082E-2</v>
      </c>
      <c r="CK636" s="136">
        <f t="shared" ref="CK636" si="11899">AC636/AC653</f>
        <v>5.8896558238703454E-2</v>
      </c>
    </row>
    <row r="637" spans="1:89" ht="14" thickTop="1" x14ac:dyDescent="0.15">
      <c r="A637" s="146" t="s">
        <v>24</v>
      </c>
      <c r="B637" s="203">
        <v>851</v>
      </c>
      <c r="C637" s="197">
        <v>842</v>
      </c>
      <c r="D637" s="198">
        <v>331</v>
      </c>
      <c r="E637" s="199">
        <v>336</v>
      </c>
      <c r="F637" s="196">
        <v>1027</v>
      </c>
      <c r="G637" s="200">
        <v>432</v>
      </c>
      <c r="H637" s="198">
        <v>1056</v>
      </c>
      <c r="I637" s="199">
        <v>867</v>
      </c>
      <c r="J637" s="196">
        <v>198</v>
      </c>
      <c r="K637" s="200">
        <v>258</v>
      </c>
      <c r="L637" s="198">
        <v>407</v>
      </c>
      <c r="M637" s="196">
        <v>749</v>
      </c>
      <c r="N637" s="201">
        <v>881</v>
      </c>
      <c r="O637" s="204">
        <v>1094</v>
      </c>
      <c r="P637" s="196">
        <v>521</v>
      </c>
      <c r="Q637" s="200">
        <v>418</v>
      </c>
      <c r="R637" s="198">
        <v>831</v>
      </c>
      <c r="S637" s="199">
        <v>617</v>
      </c>
      <c r="T637" s="196">
        <v>126</v>
      </c>
      <c r="U637" s="200">
        <v>180</v>
      </c>
      <c r="V637" s="198">
        <v>453</v>
      </c>
      <c r="W637" s="205">
        <v>842</v>
      </c>
      <c r="X637" s="196">
        <v>401</v>
      </c>
      <c r="Y637" s="200">
        <v>270</v>
      </c>
      <c r="Z637" s="198">
        <v>1075</v>
      </c>
      <c r="AA637" s="196">
        <v>1348</v>
      </c>
      <c r="AB637" s="172">
        <f t="shared" si="11708"/>
        <v>8158</v>
      </c>
      <c r="AC637" s="173">
        <f t="shared" si="11709"/>
        <v>8253</v>
      </c>
      <c r="AE637" s="275" t="str">
        <f>$AE$17</f>
        <v>17:00 - 17:59</v>
      </c>
      <c r="AF637" s="126">
        <f t="shared" ref="AF637:AU639" si="11900">SUMIF($A$9:$A$32,$AE637,B$629:B$652)</f>
        <v>841</v>
      </c>
      <c r="AG637" s="186">
        <f t="shared" si="11900"/>
        <v>1687</v>
      </c>
      <c r="AH637" s="127">
        <f t="shared" si="11900"/>
        <v>472</v>
      </c>
      <c r="AI637" s="180">
        <f t="shared" si="11900"/>
        <v>609</v>
      </c>
      <c r="AJ637" s="126">
        <f t="shared" si="11900"/>
        <v>896</v>
      </c>
      <c r="AK637" s="128">
        <f t="shared" si="11900"/>
        <v>1323</v>
      </c>
      <c r="AL637" s="127">
        <f t="shared" si="11900"/>
        <v>1217</v>
      </c>
      <c r="AM637" s="180">
        <f t="shared" si="11900"/>
        <v>1759</v>
      </c>
      <c r="AN637" s="126">
        <f t="shared" si="11900"/>
        <v>435</v>
      </c>
      <c r="AO637" s="128">
        <f t="shared" si="11900"/>
        <v>112</v>
      </c>
      <c r="AP637" s="127">
        <f t="shared" si="11900"/>
        <v>1124</v>
      </c>
      <c r="AQ637" s="126">
        <f t="shared" si="11900"/>
        <v>415</v>
      </c>
      <c r="AR637" s="179">
        <f t="shared" si="11900"/>
        <v>1695</v>
      </c>
      <c r="AS637" s="181">
        <f t="shared" si="11900"/>
        <v>1092</v>
      </c>
      <c r="AT637" s="126">
        <f t="shared" si="11900"/>
        <v>785</v>
      </c>
      <c r="AU637" s="128">
        <f t="shared" si="11900"/>
        <v>723</v>
      </c>
      <c r="AV637" s="127">
        <f t="shared" ref="AP637:BE639" si="11901">SUMIF($A$9:$A$32,$AE637,R$629:R$652)</f>
        <v>667</v>
      </c>
      <c r="AW637" s="180">
        <f t="shared" si="11901"/>
        <v>1053</v>
      </c>
      <c r="AX637" s="126">
        <f t="shared" si="11901"/>
        <v>391</v>
      </c>
      <c r="AY637" s="128">
        <f t="shared" si="11901"/>
        <v>95</v>
      </c>
      <c r="AZ637" s="127">
        <f t="shared" si="11901"/>
        <v>1173</v>
      </c>
      <c r="BA637" s="180">
        <f t="shared" si="11901"/>
        <v>645</v>
      </c>
      <c r="BB637" s="126">
        <f t="shared" si="11901"/>
        <v>862</v>
      </c>
      <c r="BC637" s="128">
        <f t="shared" si="11901"/>
        <v>344</v>
      </c>
      <c r="BD637" s="184">
        <f t="shared" si="11901"/>
        <v>1382</v>
      </c>
      <c r="BE637" s="185">
        <f t="shared" si="11901"/>
        <v>1840</v>
      </c>
      <c r="BF637" s="170">
        <f>AF637+AH637+AJ637+AL637+AN637+AP637+AR637+AT637+AV637+AX637+AZ637+BB637+BD637</f>
        <v>11940</v>
      </c>
      <c r="BG637" s="171">
        <f>AG637+AI637+AK637+AM637+AO637+AQ637+AS637+AU637+AW637+AY637+BA637+BC637+BE637</f>
        <v>11697</v>
      </c>
      <c r="BI637" s="146" t="s">
        <v>24</v>
      </c>
      <c r="BJ637" s="129">
        <f>B637/B653</f>
        <v>5.657492354740061E-2</v>
      </c>
      <c r="BK637" s="130">
        <f t="shared" ref="BK637" si="11902">C637/C653</f>
        <v>5.436817976367276E-2</v>
      </c>
      <c r="BL637" s="131">
        <f t="shared" ref="BL637" si="11903">D637/D653</f>
        <v>5.7776226217489964E-2</v>
      </c>
      <c r="BM637" s="132">
        <f t="shared" ref="BM637" si="11904">E637/E653</f>
        <v>5.1996285979572884E-2</v>
      </c>
      <c r="BN637" s="129">
        <f t="shared" ref="BN637" si="11905">F637/F653</f>
        <v>6.1986962819893771E-2</v>
      </c>
      <c r="BO637" s="130">
        <f t="shared" ref="BO637" si="11906">G637/G653</f>
        <v>3.6196062002513615E-2</v>
      </c>
      <c r="BP637" s="131">
        <f t="shared" ref="BP637" si="11907">H637/H653</f>
        <v>5.5614072045502422E-2</v>
      </c>
      <c r="BQ637" s="132">
        <f t="shared" ref="BQ637" si="11908">I637/I653</f>
        <v>4.7012254636156596E-2</v>
      </c>
      <c r="BR637" s="129">
        <f t="shared" ref="BR637" si="11909">J637/J653</f>
        <v>5.5948007911839501E-2</v>
      </c>
      <c r="BS637" s="130">
        <f t="shared" ref="BS637" si="11910">K637/K653</f>
        <v>7.5152927468686279E-2</v>
      </c>
      <c r="BT637" s="131">
        <f t="shared" ref="BT637" si="11911">L637/L653</f>
        <v>4.1015821828076185E-2</v>
      </c>
      <c r="BU637" s="129">
        <f t="shared" ref="BU637" si="11912">M637/M653</f>
        <v>7.2514280182011809E-2</v>
      </c>
      <c r="BV637" s="133">
        <f t="shared" ref="BV637" si="11913">N637/N653</f>
        <v>4.8754842280022137E-2</v>
      </c>
      <c r="BW637" s="134">
        <f t="shared" ref="BW637" si="11914">O637/O653</f>
        <v>5.7448931365856222E-2</v>
      </c>
      <c r="BX637" s="129">
        <f t="shared" ref="BX637" si="11915">P637/P653</f>
        <v>5.7524566633543113E-2</v>
      </c>
      <c r="BY637" s="130">
        <f t="shared" ref="BY637" si="11916">Q637/Q653</f>
        <v>4.4553400127904499E-2</v>
      </c>
      <c r="BZ637" s="131">
        <f t="shared" ref="BZ637" si="11917">R637/R653</f>
        <v>7.1879595190727452E-2</v>
      </c>
      <c r="CA637" s="132">
        <f t="shared" ref="CA637" si="11918">S637/S653</f>
        <v>5.2089489235964542E-2</v>
      </c>
      <c r="CB637" s="129">
        <f t="shared" ref="CB637" si="11919">T637/T653</f>
        <v>4.8951048951048952E-2</v>
      </c>
      <c r="CC637" s="130">
        <f t="shared" ref="CC637" si="11920">U637/U653</f>
        <v>6.0851926977687626E-2</v>
      </c>
      <c r="CD637" s="131">
        <f t="shared" ref="CD637" si="11921">V637/V653</f>
        <v>4.1215539987262302E-2</v>
      </c>
      <c r="CE637" s="132">
        <f t="shared" ref="CE637" si="11922">W637/W653</f>
        <v>7.203353580289161E-2</v>
      </c>
      <c r="CF637" s="129">
        <f t="shared" ref="CF637" si="11923">X637/X653</f>
        <v>4.8185532323960584E-2</v>
      </c>
      <c r="CG637" s="130">
        <f t="shared" ref="CG637" si="11924">Y637/Y653</f>
        <v>4.7510117895477738E-2</v>
      </c>
      <c r="CH637" s="131">
        <f t="shared" ref="CH637" si="11925">Z637/Z653</f>
        <v>5.9069179625254133E-2</v>
      </c>
      <c r="CI637" s="129">
        <f t="shared" ref="CI637" si="11926">AA637/AA653</f>
        <v>6.2636494586682773E-2</v>
      </c>
      <c r="CJ637" s="135">
        <f t="shared" ref="CJ637" si="11927">AB637/AB653</f>
        <v>5.491273062606436E-2</v>
      </c>
      <c r="CK637" s="136">
        <f t="shared" ref="CK637" si="11928">AC637/AC653</f>
        <v>5.5684877436592922E-2</v>
      </c>
    </row>
    <row r="638" spans="1:89" x14ac:dyDescent="0.15">
      <c r="A638" s="137" t="s">
        <v>25</v>
      </c>
      <c r="B638" s="206">
        <v>812</v>
      </c>
      <c r="C638" s="190">
        <v>885</v>
      </c>
      <c r="D638" s="191">
        <v>350</v>
      </c>
      <c r="E638" s="192">
        <v>343</v>
      </c>
      <c r="F638" s="189">
        <v>1030</v>
      </c>
      <c r="G638" s="193">
        <v>440</v>
      </c>
      <c r="H638" s="191">
        <v>1072</v>
      </c>
      <c r="I638" s="192">
        <v>976</v>
      </c>
      <c r="J638" s="189">
        <v>218</v>
      </c>
      <c r="K638" s="190">
        <v>169</v>
      </c>
      <c r="L638" s="191">
        <v>437</v>
      </c>
      <c r="M638" s="189">
        <v>703</v>
      </c>
      <c r="N638" s="194">
        <v>912</v>
      </c>
      <c r="O638" s="207">
        <v>1063</v>
      </c>
      <c r="P638" s="189">
        <v>456</v>
      </c>
      <c r="Q638" s="190">
        <v>424</v>
      </c>
      <c r="R638" s="191">
        <v>733</v>
      </c>
      <c r="S638" s="192">
        <v>557</v>
      </c>
      <c r="T638" s="198">
        <v>114</v>
      </c>
      <c r="U638" s="189">
        <v>155</v>
      </c>
      <c r="V638" s="191">
        <v>532</v>
      </c>
      <c r="W638" s="208">
        <v>768</v>
      </c>
      <c r="X638" s="189">
        <v>413</v>
      </c>
      <c r="Y638" s="193">
        <v>246</v>
      </c>
      <c r="Z638" s="191">
        <v>1131</v>
      </c>
      <c r="AA638" s="189">
        <v>1346</v>
      </c>
      <c r="AB638" s="172">
        <f t="shared" si="11708"/>
        <v>8210</v>
      </c>
      <c r="AC638" s="173">
        <f t="shared" si="11709"/>
        <v>8075</v>
      </c>
      <c r="AE638" s="277" t="str">
        <f>$AE$18</f>
        <v>18:00 - 18:59</v>
      </c>
      <c r="AF638" s="126">
        <f t="shared" si="11900"/>
        <v>791</v>
      </c>
      <c r="AG638" s="190">
        <f t="shared" si="11900"/>
        <v>1498</v>
      </c>
      <c r="AH638" s="191">
        <f t="shared" si="11900"/>
        <v>313</v>
      </c>
      <c r="AI638" s="192">
        <f t="shared" si="11900"/>
        <v>517</v>
      </c>
      <c r="AJ638" s="278">
        <f t="shared" si="11900"/>
        <v>622</v>
      </c>
      <c r="AK638" s="193">
        <f t="shared" si="11900"/>
        <v>1210</v>
      </c>
      <c r="AL638" s="191">
        <f t="shared" si="11900"/>
        <v>1233</v>
      </c>
      <c r="AM638" s="192">
        <f t="shared" si="11900"/>
        <v>1654</v>
      </c>
      <c r="AN638" s="278">
        <f t="shared" si="11900"/>
        <v>287</v>
      </c>
      <c r="AO638" s="193">
        <f t="shared" si="11900"/>
        <v>99</v>
      </c>
      <c r="AP638" s="191">
        <f t="shared" si="11901"/>
        <v>1138</v>
      </c>
      <c r="AQ638" s="278">
        <f t="shared" si="11901"/>
        <v>382</v>
      </c>
      <c r="AR638" s="194">
        <f t="shared" si="11901"/>
        <v>1480</v>
      </c>
      <c r="AS638" s="195">
        <f t="shared" si="11901"/>
        <v>1004</v>
      </c>
      <c r="AT638" s="278">
        <f t="shared" si="11901"/>
        <v>617</v>
      </c>
      <c r="AU638" s="193">
        <f t="shared" si="11901"/>
        <v>716</v>
      </c>
      <c r="AV638" s="191">
        <f t="shared" si="11901"/>
        <v>630</v>
      </c>
      <c r="AW638" s="192">
        <f t="shared" si="11901"/>
        <v>1066</v>
      </c>
      <c r="AX638" s="278">
        <f t="shared" si="11901"/>
        <v>292</v>
      </c>
      <c r="AY638" s="193">
        <f t="shared" si="11901"/>
        <v>60</v>
      </c>
      <c r="AZ638" s="191">
        <f t="shared" si="11901"/>
        <v>1091</v>
      </c>
      <c r="BA638" s="192">
        <f t="shared" si="11901"/>
        <v>655</v>
      </c>
      <c r="BB638" s="278">
        <f t="shared" si="11901"/>
        <v>694</v>
      </c>
      <c r="BC638" s="193">
        <f t="shared" si="11901"/>
        <v>320</v>
      </c>
      <c r="BD638" s="191">
        <f t="shared" si="11901"/>
        <v>1070</v>
      </c>
      <c r="BE638" s="278">
        <f t="shared" si="11901"/>
        <v>1675</v>
      </c>
      <c r="BF638" s="172">
        <f>SUM(AF638,AH638,AJ638,AL638,AN638,AP638,AR638,AT638,AV638,AX638,AZ638,BB638,BD638)</f>
        <v>10258</v>
      </c>
      <c r="BG638" s="173">
        <f>SUM(AG638,AI638,AK638,AM638,AO638,AQ638,AS638,AU638,AW638,AY638,BA638,BC638,BE638)</f>
        <v>10856</v>
      </c>
      <c r="BI638" s="137" t="s">
        <v>25</v>
      </c>
      <c r="BJ638" s="129">
        <f>B638/B653</f>
        <v>5.3982183220316449E-2</v>
      </c>
      <c r="BK638" s="130">
        <f t="shared" ref="BK638" si="11929">C638/C653</f>
        <v>5.7144702008135859E-2</v>
      </c>
      <c r="BL638" s="131">
        <f t="shared" ref="BL638" si="11930">D638/D653</f>
        <v>6.1092686332693318E-2</v>
      </c>
      <c r="BM638" s="132">
        <f t="shared" ref="BM638" si="11931">E638/E653</f>
        <v>5.3079541937480657E-2</v>
      </c>
      <c r="BN638" s="129">
        <f t="shared" ref="BN638" si="11932">F638/F653</f>
        <v>6.2168034765813618E-2</v>
      </c>
      <c r="BO638" s="130">
        <f t="shared" ref="BO638" si="11933">G638/G653</f>
        <v>3.6866359447004608E-2</v>
      </c>
      <c r="BP638" s="131">
        <f t="shared" ref="BP638" si="11934">H638/H653</f>
        <v>5.6456709500737307E-2</v>
      </c>
      <c r="BQ638" s="132">
        <f t="shared" ref="BQ638" si="11935">I638/I653</f>
        <v>5.2922676499295086E-2</v>
      </c>
      <c r="BR638" s="129">
        <f t="shared" ref="BR638" si="11936">J638/J653</f>
        <v>6.1599321842328345E-2</v>
      </c>
      <c r="BS638" s="130">
        <f t="shared" ref="BS638" si="11937">K638/K653</f>
        <v>4.9228080396154963E-2</v>
      </c>
      <c r="BT638" s="131">
        <f t="shared" ref="BT638" si="11938">L638/L653</f>
        <v>4.4039101078302931E-2</v>
      </c>
      <c r="BU638" s="129">
        <f t="shared" ref="BU638" si="11939">M638/M653</f>
        <v>6.8060799690192658E-2</v>
      </c>
      <c r="BV638" s="133">
        <f t="shared" ref="BV638" si="11940">N638/N653</f>
        <v>5.0470392916436083E-2</v>
      </c>
      <c r="BW638" s="134">
        <f t="shared" ref="BW638" si="11941">O638/O653</f>
        <v>5.5821036601375836E-2</v>
      </c>
      <c r="BX638" s="129">
        <f t="shared" ref="BX638" si="11942">P638/P653</f>
        <v>5.0347797283868831E-2</v>
      </c>
      <c r="BY638" s="130">
        <f t="shared" ref="BY638" si="11943">Q638/Q653</f>
        <v>4.5192922617778727E-2</v>
      </c>
      <c r="BZ638" s="131">
        <f t="shared" ref="BZ638" si="11944">R638/R653</f>
        <v>6.3402819825274626E-2</v>
      </c>
      <c r="CA638" s="132">
        <f t="shared" ref="CA638" si="11945">S638/S653</f>
        <v>4.702406078514141E-2</v>
      </c>
      <c r="CB638" s="129">
        <f t="shared" ref="CB638" si="11946">T638/T653</f>
        <v>4.4289044289044288E-2</v>
      </c>
      <c r="CC638" s="130">
        <f t="shared" ref="CC638" si="11947">U638/U653</f>
        <v>5.2400270453008789E-2</v>
      </c>
      <c r="CD638" s="131">
        <f t="shared" ref="CD638" si="11948">V638/V653</f>
        <v>4.8403239013738511E-2</v>
      </c>
      <c r="CE638" s="132">
        <f t="shared" ref="CE638" si="11949">W638/W653</f>
        <v>6.5702797501924884E-2</v>
      </c>
      <c r="CF638" s="129">
        <f t="shared" ref="CF638" si="11950">X638/X653</f>
        <v>4.9627493391011773E-2</v>
      </c>
      <c r="CG638" s="130">
        <f t="shared" ref="CG638" si="11951">Y638/Y653</f>
        <v>4.3286996304768607E-2</v>
      </c>
      <c r="CH638" s="131">
        <f t="shared" ref="CH638" si="11952">Z638/Z653</f>
        <v>6.2146271773174347E-2</v>
      </c>
      <c r="CI638" s="129">
        <f t="shared" ref="CI638" si="11953">AA638/AA653</f>
        <v>6.2543562102132799E-2</v>
      </c>
      <c r="CJ638" s="135">
        <f t="shared" ref="CJ638" si="11954">AB638/AB653</f>
        <v>5.5262750482960088E-2</v>
      </c>
      <c r="CK638" s="136">
        <f t="shared" ref="CK638" si="11955">AC638/AC653</f>
        <v>5.4483870750089404E-2</v>
      </c>
    </row>
    <row r="639" spans="1:89" ht="14" thickBot="1" x14ac:dyDescent="0.2">
      <c r="A639" s="146" t="s">
        <v>26</v>
      </c>
      <c r="B639" s="203">
        <v>735</v>
      </c>
      <c r="C639" s="197">
        <v>938</v>
      </c>
      <c r="D639" s="198">
        <v>254</v>
      </c>
      <c r="E639" s="199">
        <v>406</v>
      </c>
      <c r="F639" s="196">
        <v>911</v>
      </c>
      <c r="G639" s="200">
        <v>557</v>
      </c>
      <c r="H639" s="198">
        <v>1017</v>
      </c>
      <c r="I639" s="199">
        <v>1087</v>
      </c>
      <c r="J639" s="196">
        <v>162</v>
      </c>
      <c r="K639" s="197">
        <v>196</v>
      </c>
      <c r="L639" s="198">
        <v>450</v>
      </c>
      <c r="M639" s="196">
        <v>593</v>
      </c>
      <c r="N639" s="201">
        <v>924</v>
      </c>
      <c r="O639" s="204">
        <v>936</v>
      </c>
      <c r="P639" s="196">
        <v>489</v>
      </c>
      <c r="Q639" s="197">
        <v>427</v>
      </c>
      <c r="R639" s="198">
        <v>655</v>
      </c>
      <c r="S639" s="199">
        <v>590</v>
      </c>
      <c r="T639" s="196">
        <v>136</v>
      </c>
      <c r="U639" s="200">
        <v>153</v>
      </c>
      <c r="V639" s="198">
        <v>610</v>
      </c>
      <c r="W639" s="205">
        <v>607</v>
      </c>
      <c r="X639" s="196">
        <v>419</v>
      </c>
      <c r="Y639" s="200">
        <v>225</v>
      </c>
      <c r="Z639" s="198">
        <v>1054</v>
      </c>
      <c r="AA639" s="196">
        <v>1258</v>
      </c>
      <c r="AB639" s="172">
        <f t="shared" si="11708"/>
        <v>7816</v>
      </c>
      <c r="AC639" s="173">
        <f t="shared" si="11709"/>
        <v>7973</v>
      </c>
      <c r="AE639" s="275">
        <f>$AE$19</f>
        <v>0</v>
      </c>
      <c r="AF639" s="126">
        <f t="shared" si="11900"/>
        <v>0</v>
      </c>
      <c r="AG639" s="197">
        <f t="shared" si="11900"/>
        <v>0</v>
      </c>
      <c r="AH639" s="198">
        <f t="shared" si="11900"/>
        <v>0</v>
      </c>
      <c r="AI639" s="199">
        <f t="shared" si="11900"/>
        <v>0</v>
      </c>
      <c r="AJ639" s="196">
        <f t="shared" si="11900"/>
        <v>0</v>
      </c>
      <c r="AK639" s="200">
        <f t="shared" si="11900"/>
        <v>0</v>
      </c>
      <c r="AL639" s="198">
        <f t="shared" si="11900"/>
        <v>0</v>
      </c>
      <c r="AM639" s="199">
        <f t="shared" si="11900"/>
        <v>0</v>
      </c>
      <c r="AN639" s="196">
        <f t="shared" si="11900"/>
        <v>0</v>
      </c>
      <c r="AO639" s="200">
        <f t="shared" si="11900"/>
        <v>0</v>
      </c>
      <c r="AP639" s="198">
        <f t="shared" si="11901"/>
        <v>0</v>
      </c>
      <c r="AQ639" s="196">
        <f t="shared" si="11901"/>
        <v>0</v>
      </c>
      <c r="AR639" s="201">
        <f t="shared" si="11901"/>
        <v>0</v>
      </c>
      <c r="AS639" s="202">
        <f t="shared" si="11901"/>
        <v>0</v>
      </c>
      <c r="AT639" s="196">
        <f t="shared" si="11901"/>
        <v>0</v>
      </c>
      <c r="AU639" s="200">
        <f t="shared" si="11901"/>
        <v>0</v>
      </c>
      <c r="AV639" s="198">
        <f t="shared" si="11901"/>
        <v>0</v>
      </c>
      <c r="AW639" s="199">
        <f t="shared" si="11901"/>
        <v>0</v>
      </c>
      <c r="AX639" s="196">
        <f t="shared" si="11901"/>
        <v>0</v>
      </c>
      <c r="AY639" s="200">
        <f t="shared" si="11901"/>
        <v>0</v>
      </c>
      <c r="AZ639" s="198">
        <f t="shared" si="11901"/>
        <v>0</v>
      </c>
      <c r="BA639" s="199">
        <f t="shared" si="11901"/>
        <v>0</v>
      </c>
      <c r="BB639" s="196">
        <f t="shared" si="11901"/>
        <v>0</v>
      </c>
      <c r="BC639" s="200">
        <f t="shared" si="11901"/>
        <v>0</v>
      </c>
      <c r="BD639" s="198">
        <f t="shared" si="11901"/>
        <v>0</v>
      </c>
      <c r="BE639" s="196">
        <f t="shared" si="11901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4.8863183087355405E-2</v>
      </c>
      <c r="BK639" s="130">
        <f t="shared" ref="BK639" si="11956">C639/C653</f>
        <v>6.0566927100148514E-2</v>
      </c>
      <c r="BL639" s="131">
        <f t="shared" ref="BL639" si="11957">D639/D653</f>
        <v>4.4335835224297432E-2</v>
      </c>
      <c r="BM639" s="132">
        <f t="shared" ref="BM639" si="11958">E639/E653</f>
        <v>6.2828845558650578E-2</v>
      </c>
      <c r="BN639" s="129">
        <f t="shared" ref="BN639" si="11959">F639/F653</f>
        <v>5.4985514244326412E-2</v>
      </c>
      <c r="BO639" s="130">
        <f t="shared" ref="BO639" si="11960">G639/G653</f>
        <v>4.6669459572685382E-2</v>
      </c>
      <c r="BP639" s="131">
        <f t="shared" ref="BP639" si="11961">H639/H653</f>
        <v>5.3560143248367387E-2</v>
      </c>
      <c r="BQ639" s="132">
        <f t="shared" ref="BQ639" si="11962">I639/I653</f>
        <v>5.8941546470014101E-2</v>
      </c>
      <c r="BR639" s="129">
        <f t="shared" ref="BR639" si="11963">J639/J653</f>
        <v>4.577564283695959E-2</v>
      </c>
      <c r="BS639" s="130">
        <f t="shared" ref="BS639" si="11964">K639/K653</f>
        <v>5.709292164287795E-2</v>
      </c>
      <c r="BT639" s="131">
        <f t="shared" ref="BT639" si="11965">L639/L653</f>
        <v>4.5349188753401187E-2</v>
      </c>
      <c r="BU639" s="129">
        <f t="shared" ref="BU639" si="11966">M639/M653</f>
        <v>5.741117242714687E-2</v>
      </c>
      <c r="BV639" s="133">
        <f t="shared" ref="BV639" si="11967">N639/N653</f>
        <v>5.1134477033757612E-2</v>
      </c>
      <c r="BW639" s="134">
        <f t="shared" ref="BW639" si="11968">O639/O653</f>
        <v>4.9151919340440053E-2</v>
      </c>
      <c r="BX639" s="129">
        <f t="shared" ref="BX639" si="11969">P639/P653</f>
        <v>5.3991387876780393E-2</v>
      </c>
      <c r="BY639" s="130">
        <f t="shared" ref="BY639" si="11970">Q639/Q653</f>
        <v>4.5512683862715841E-2</v>
      </c>
      <c r="BZ639" s="131">
        <f t="shared" ref="BZ639" si="11971">R639/R653</f>
        <v>5.6655998616036672E-2</v>
      </c>
      <c r="CA639" s="132">
        <f t="shared" ref="CA639" si="11972">S639/S653</f>
        <v>4.9810046433094134E-2</v>
      </c>
      <c r="CB639" s="129">
        <f t="shared" ref="CB639" si="11973">T639/T653</f>
        <v>5.2836052836052839E-2</v>
      </c>
      <c r="CC639" s="130">
        <f t="shared" ref="CC639" si="11974">U639/U653</f>
        <v>5.1724137931034482E-2</v>
      </c>
      <c r="CD639" s="131">
        <f t="shared" ref="CD639" si="11975">V639/V653</f>
        <v>5.5499954508234008E-2</v>
      </c>
      <c r="CE639" s="132">
        <f t="shared" ref="CE639" si="11976">W639/W653</f>
        <v>5.1929164171443234E-2</v>
      </c>
      <c r="CF639" s="129">
        <f t="shared" ref="CF639" si="11977">X639/X653</f>
        <v>5.0348473924537368E-2</v>
      </c>
      <c r="CG639" s="130">
        <f t="shared" ref="CG639" si="11978">Y639/Y653</f>
        <v>3.959176491289812E-2</v>
      </c>
      <c r="CH639" s="131">
        <f t="shared" ref="CH639" si="11979">Z639/Z653</f>
        <v>5.7915270069784051E-2</v>
      </c>
      <c r="CI639" s="129">
        <f t="shared" ref="CI639" si="11980">AA639/AA653</f>
        <v>5.8454532781933924E-2</v>
      </c>
      <c r="CJ639" s="135">
        <f t="shared" ref="CJ639" si="11981">AB639/AB653</f>
        <v>5.261067695186554E-2</v>
      </c>
      <c r="CK639" s="136">
        <f t="shared" ref="CK639" si="11982">AC639/AC653</f>
        <v>5.3795653435351427E-2</v>
      </c>
    </row>
    <row r="640" spans="1:89" ht="15" thickTop="1" thickBot="1" x14ac:dyDescent="0.2">
      <c r="A640" s="137" t="s">
        <v>27</v>
      </c>
      <c r="B640" s="206">
        <v>661</v>
      </c>
      <c r="C640" s="190">
        <v>901</v>
      </c>
      <c r="D640" s="191">
        <v>274</v>
      </c>
      <c r="E640" s="192">
        <v>341</v>
      </c>
      <c r="F640" s="189">
        <v>765</v>
      </c>
      <c r="G640" s="193">
        <v>600</v>
      </c>
      <c r="H640" s="191">
        <v>1044</v>
      </c>
      <c r="I640" s="192">
        <v>1014</v>
      </c>
      <c r="J640" s="189">
        <v>257</v>
      </c>
      <c r="K640" s="190">
        <v>156</v>
      </c>
      <c r="L640" s="191">
        <v>556</v>
      </c>
      <c r="M640" s="189">
        <v>512</v>
      </c>
      <c r="N640" s="194">
        <v>947</v>
      </c>
      <c r="O640" s="207">
        <v>943</v>
      </c>
      <c r="P640" s="189">
        <v>507</v>
      </c>
      <c r="Q640" s="190">
        <v>400</v>
      </c>
      <c r="R640" s="191">
        <v>693</v>
      </c>
      <c r="S640" s="192">
        <v>627</v>
      </c>
      <c r="T640" s="189">
        <v>168</v>
      </c>
      <c r="U640" s="193">
        <v>110</v>
      </c>
      <c r="V640" s="191">
        <v>587</v>
      </c>
      <c r="W640" s="208">
        <v>695</v>
      </c>
      <c r="X640" s="189">
        <v>397</v>
      </c>
      <c r="Y640" s="193">
        <v>259</v>
      </c>
      <c r="Z640" s="191">
        <v>1187</v>
      </c>
      <c r="AA640" s="189">
        <v>1464</v>
      </c>
      <c r="AB640" s="172">
        <f t="shared" si="11708"/>
        <v>8043</v>
      </c>
      <c r="AC640" s="173">
        <f t="shared" si="11709"/>
        <v>8022</v>
      </c>
      <c r="AE640" s="269" t="s">
        <v>13</v>
      </c>
      <c r="AF640" s="20">
        <f t="shared" ref="AF640:BG640" si="11983">SUM(AF637:AF639)</f>
        <v>1632</v>
      </c>
      <c r="AG640" s="21">
        <f t="shared" si="11983"/>
        <v>3185</v>
      </c>
      <c r="AH640" s="20">
        <f t="shared" si="11983"/>
        <v>785</v>
      </c>
      <c r="AI640" s="21">
        <f t="shared" si="11983"/>
        <v>1126</v>
      </c>
      <c r="AJ640" s="20">
        <f t="shared" si="11983"/>
        <v>1518</v>
      </c>
      <c r="AK640" s="21">
        <f t="shared" si="11983"/>
        <v>2533</v>
      </c>
      <c r="AL640" s="20">
        <f t="shared" si="11983"/>
        <v>2450</v>
      </c>
      <c r="AM640" s="21">
        <f t="shared" si="11983"/>
        <v>3413</v>
      </c>
      <c r="AN640" s="20">
        <f t="shared" si="11983"/>
        <v>722</v>
      </c>
      <c r="AO640" s="21">
        <f t="shared" si="11983"/>
        <v>211</v>
      </c>
      <c r="AP640" s="20">
        <f t="shared" si="11983"/>
        <v>2262</v>
      </c>
      <c r="AQ640" s="21">
        <f t="shared" si="11983"/>
        <v>797</v>
      </c>
      <c r="AR640" s="20">
        <f t="shared" si="11983"/>
        <v>3175</v>
      </c>
      <c r="AS640" s="21">
        <f t="shared" si="11983"/>
        <v>2096</v>
      </c>
      <c r="AT640" s="20">
        <f t="shared" si="11983"/>
        <v>1402</v>
      </c>
      <c r="AU640" s="21">
        <f t="shared" si="11983"/>
        <v>1439</v>
      </c>
      <c r="AV640" s="20">
        <f t="shared" si="11983"/>
        <v>1297</v>
      </c>
      <c r="AW640" s="21">
        <f t="shared" si="11983"/>
        <v>2119</v>
      </c>
      <c r="AX640" s="20">
        <f t="shared" si="11983"/>
        <v>683</v>
      </c>
      <c r="AY640" s="21">
        <f t="shared" si="11983"/>
        <v>155</v>
      </c>
      <c r="AZ640" s="20">
        <f t="shared" si="11983"/>
        <v>2264</v>
      </c>
      <c r="BA640" s="21">
        <f t="shared" si="11983"/>
        <v>1300</v>
      </c>
      <c r="BB640" s="20">
        <f t="shared" si="11983"/>
        <v>1556</v>
      </c>
      <c r="BC640" s="21">
        <f t="shared" si="11983"/>
        <v>664</v>
      </c>
      <c r="BD640" s="20">
        <f t="shared" si="11983"/>
        <v>2452</v>
      </c>
      <c r="BE640" s="21">
        <f t="shared" si="11983"/>
        <v>3515</v>
      </c>
      <c r="BF640" s="174">
        <f t="shared" si="11983"/>
        <v>22198</v>
      </c>
      <c r="BG640" s="175">
        <f t="shared" si="11983"/>
        <v>22553</v>
      </c>
      <c r="BI640" s="137" t="s">
        <v>27</v>
      </c>
      <c r="BJ640" s="129">
        <f>B640/B653</f>
        <v>4.3943624518016221E-2</v>
      </c>
      <c r="BK640" s="130">
        <f t="shared" ref="BK640" si="11984">C640/C653</f>
        <v>5.8177826564215149E-2</v>
      </c>
      <c r="BL640" s="131">
        <f t="shared" ref="BL640" si="11985">D640/D653</f>
        <v>4.7826845871879908E-2</v>
      </c>
      <c r="BM640" s="132">
        <f t="shared" ref="BM640" si="11986">E640/E653</f>
        <v>5.2770040235221291E-2</v>
      </c>
      <c r="BN640" s="129">
        <f t="shared" ref="BN640" si="11987">F640/F653</f>
        <v>4.6173346209560602E-2</v>
      </c>
      <c r="BO640" s="130">
        <f t="shared" ref="BO640" si="11988">G640/G653</f>
        <v>5.0272308336824466E-2</v>
      </c>
      <c r="BP640" s="131">
        <f t="shared" ref="BP640" si="11989">H640/H653</f>
        <v>5.4982093954076258E-2</v>
      </c>
      <c r="BQ640" s="132">
        <f t="shared" ref="BQ640" si="11990">I640/I653</f>
        <v>5.4983190543325018E-2</v>
      </c>
      <c r="BR640" s="129">
        <f t="shared" ref="BR640" si="11991">J640/J653</f>
        <v>7.261938400678157E-2</v>
      </c>
      <c r="BS640" s="130">
        <f t="shared" ref="BS640" si="11992">K640/K653</f>
        <v>4.5441304981066126E-2</v>
      </c>
      <c r="BT640" s="131">
        <f t="shared" ref="BT640" si="11993">L640/L653</f>
        <v>5.6031442104202356E-2</v>
      </c>
      <c r="BU640" s="129">
        <f t="shared" ref="BU640" si="11994">M640/M653</f>
        <v>4.956917416981315E-2</v>
      </c>
      <c r="BV640" s="133">
        <f t="shared" ref="BV640" si="11995">N640/N653</f>
        <v>5.2407304925290533E-2</v>
      </c>
      <c r="BW640" s="134">
        <f t="shared" ref="BW640" si="11996">O640/O653</f>
        <v>4.9519508480806593E-2</v>
      </c>
      <c r="BX640" s="129">
        <f t="shared" ref="BX640" si="11997">P640/P653</f>
        <v>5.5978800927459424E-2</v>
      </c>
      <c r="BY640" s="130">
        <f t="shared" ref="BY640" si="11998">Q640/Q653</f>
        <v>4.2634832658281815E-2</v>
      </c>
      <c r="BZ640" s="131">
        <f t="shared" ref="BZ640" si="11999">R640/R653</f>
        <v>5.9942911512844907E-2</v>
      </c>
      <c r="CA640" s="132">
        <f t="shared" ref="CA640" si="12000">S640/S653</f>
        <v>5.2933727311101728E-2</v>
      </c>
      <c r="CB640" s="129">
        <f t="shared" ref="CB640" si="12001">T640/T653</f>
        <v>6.5268065268065265E-2</v>
      </c>
      <c r="CC640" s="130">
        <f t="shared" ref="CC640" si="12002">U640/U653</f>
        <v>3.7187288708586883E-2</v>
      </c>
      <c r="CD640" s="131">
        <f t="shared" ref="CD640" si="12003">V640/V653</f>
        <v>5.3407333272677646E-2</v>
      </c>
      <c r="CE640" s="132">
        <f t="shared" ref="CE640" si="12004">W640/W653</f>
        <v>5.9457609718538799E-2</v>
      </c>
      <c r="CF640" s="129">
        <f t="shared" ref="CF640" si="12005">X640/X653</f>
        <v>4.7704878634943521E-2</v>
      </c>
      <c r="CG640" s="130">
        <f t="shared" ref="CG640" si="12006">Y640/Y653</f>
        <v>4.5574520499736051E-2</v>
      </c>
      <c r="CH640" s="131">
        <f t="shared" ref="CH640" si="12007">Z640/Z653</f>
        <v>6.5223363921094568E-2</v>
      </c>
      <c r="CI640" s="129">
        <f t="shared" ref="CI640" si="12008">AA640/AA653</f>
        <v>6.8026578690581291E-2</v>
      </c>
      <c r="CJ640" s="135">
        <f t="shared" ref="CJ640" si="12009">AB640/AB653</f>
        <v>5.4138648250237273E-2</v>
      </c>
      <c r="CK640" s="136">
        <f t="shared" ref="CK640" si="12010">AC640/AC653</f>
        <v>5.4126267635568687E-2</v>
      </c>
    </row>
    <row r="641" spans="1:89" ht="14" thickTop="1" x14ac:dyDescent="0.15">
      <c r="A641" s="146" t="s">
        <v>28</v>
      </c>
      <c r="B641" s="203">
        <v>704</v>
      </c>
      <c r="C641" s="197">
        <v>1090</v>
      </c>
      <c r="D641" s="198">
        <v>290</v>
      </c>
      <c r="E641" s="199">
        <v>428</v>
      </c>
      <c r="F641" s="196">
        <v>790</v>
      </c>
      <c r="G641" s="200">
        <v>726</v>
      </c>
      <c r="H641" s="198">
        <v>1060</v>
      </c>
      <c r="I641" s="199">
        <v>1239</v>
      </c>
      <c r="J641" s="196">
        <v>288</v>
      </c>
      <c r="K641" s="197">
        <v>127</v>
      </c>
      <c r="L641" s="198">
        <v>726</v>
      </c>
      <c r="M641" s="196">
        <v>450</v>
      </c>
      <c r="N641" s="201">
        <v>1179</v>
      </c>
      <c r="O641" s="204">
        <v>903</v>
      </c>
      <c r="P641" s="196">
        <v>555</v>
      </c>
      <c r="Q641" s="197">
        <v>440</v>
      </c>
      <c r="R641" s="198">
        <v>619</v>
      </c>
      <c r="S641" s="199">
        <v>689</v>
      </c>
      <c r="T641" s="196">
        <v>200</v>
      </c>
      <c r="U641" s="200">
        <v>93</v>
      </c>
      <c r="V641" s="198">
        <v>728</v>
      </c>
      <c r="W641" s="205">
        <v>671</v>
      </c>
      <c r="X641" s="196">
        <v>437</v>
      </c>
      <c r="Y641" s="200">
        <v>254</v>
      </c>
      <c r="Z641" s="198">
        <v>1191</v>
      </c>
      <c r="AA641" s="196">
        <v>1370</v>
      </c>
      <c r="AB641" s="172">
        <f t="shared" si="11708"/>
        <v>8767</v>
      </c>
      <c r="AC641" s="173">
        <f t="shared" si="11709"/>
        <v>8480</v>
      </c>
      <c r="BI641" s="146" t="s">
        <v>28</v>
      </c>
      <c r="BJ641" s="129">
        <f>B641/B653</f>
        <v>4.6802286929929528E-2</v>
      </c>
      <c r="BK641" s="130">
        <f t="shared" ref="BK641" si="12011">C641/C653</f>
        <v>7.0381610382901791E-2</v>
      </c>
      <c r="BL641" s="131">
        <f t="shared" ref="BL641" si="12012">D641/D653</f>
        <v>5.0619654389945888E-2</v>
      </c>
      <c r="BM641" s="132">
        <f t="shared" ref="BM641" si="12013">E641/E653</f>
        <v>6.6233364283503557E-2</v>
      </c>
      <c r="BN641" s="129">
        <f t="shared" ref="BN641" si="12014">F641/F653</f>
        <v>4.7682279092225978E-2</v>
      </c>
      <c r="BO641" s="130">
        <f t="shared" ref="BO641" si="12015">G641/G653</f>
        <v>6.0829493087557605E-2</v>
      </c>
      <c r="BP641" s="131">
        <f t="shared" ref="BP641" si="12016">H641/H653</f>
        <v>5.5824731409311143E-2</v>
      </c>
      <c r="BQ641" s="132">
        <f t="shared" ref="BQ641" si="12017">I641/I653</f>
        <v>6.7183602646133822E-2</v>
      </c>
      <c r="BR641" s="129">
        <f t="shared" ref="BR641" si="12018">J641/J653</f>
        <v>8.137892059903927E-2</v>
      </c>
      <c r="BS641" s="130">
        <f t="shared" ref="BS641" si="12019">K641/K653</f>
        <v>3.6993882901252551E-2</v>
      </c>
      <c r="BT641" s="131">
        <f t="shared" ref="BT641" si="12020">L641/L653</f>
        <v>7.3163357855487249E-2</v>
      </c>
      <c r="BU641" s="129">
        <f t="shared" ref="BU641" si="12021">M641/M653</f>
        <v>4.3566656985187337E-2</v>
      </c>
      <c r="BV641" s="133">
        <f t="shared" ref="BV641" si="12022">N641/N653</f>
        <v>6.524626452684007E-2</v>
      </c>
      <c r="BW641" s="134">
        <f t="shared" ref="BW641" si="12023">O641/O653</f>
        <v>4.7418999107283519E-2</v>
      </c>
      <c r="BX641" s="129">
        <f t="shared" ref="BX641" si="12024">P641/P653</f>
        <v>6.1278569062603511E-2</v>
      </c>
      <c r="BY641" s="130">
        <f t="shared" ref="BY641" si="12025">Q641/Q653</f>
        <v>4.689831592411E-2</v>
      </c>
      <c r="BZ641" s="131">
        <f t="shared" ref="BZ641" si="12026">R641/R653</f>
        <v>5.3542081134849928E-2</v>
      </c>
      <c r="CA641" s="132">
        <f t="shared" ref="CA641" si="12027">S641/S653</f>
        <v>5.8168003376952299E-2</v>
      </c>
      <c r="CB641" s="129">
        <f t="shared" ref="CB641" si="12028">T641/T653</f>
        <v>7.7700077700077697E-2</v>
      </c>
      <c r="CC641" s="130">
        <f t="shared" ref="CC641" si="12029">U641/U653</f>
        <v>3.1440162271805273E-2</v>
      </c>
      <c r="CD641" s="131">
        <f t="shared" ref="CD641" si="12030">V641/V653</f>
        <v>6.6236011281957968E-2</v>
      </c>
      <c r="CE641" s="132">
        <f t="shared" ref="CE641" si="12031">W641/W653</f>
        <v>5.7404397296603647E-2</v>
      </c>
      <c r="CF641" s="129">
        <f t="shared" ref="CF641" si="12032">X641/X653</f>
        <v>5.2511415525114152E-2</v>
      </c>
      <c r="CG641" s="130">
        <f t="shared" ref="CG641" si="12033">Y641/Y653</f>
        <v>4.4694703501671651E-2</v>
      </c>
      <c r="CH641" s="131">
        <f t="shared" ref="CH641" si="12034">Z641/Z653</f>
        <v>6.5443156217374579E-2</v>
      </c>
      <c r="CI641" s="129">
        <f t="shared" ref="CI641" si="12035">AA641/AA653</f>
        <v>6.3658751916732495E-2</v>
      </c>
      <c r="CJ641" s="135">
        <f t="shared" ref="CJ641" si="12036">AB641/AB653</f>
        <v>5.901200164240087E-2</v>
      </c>
      <c r="CK641" s="136">
        <f t="shared" ref="CK641" si="12037">AC641/AC653</f>
        <v>5.72164983233137E-2</v>
      </c>
    </row>
    <row r="642" spans="1:89" x14ac:dyDescent="0.15">
      <c r="A642" s="137" t="s">
        <v>29</v>
      </c>
      <c r="B642" s="206">
        <v>709</v>
      </c>
      <c r="C642" s="190">
        <v>1422</v>
      </c>
      <c r="D642" s="191">
        <v>404</v>
      </c>
      <c r="E642" s="192">
        <v>487</v>
      </c>
      <c r="F642" s="189">
        <v>815</v>
      </c>
      <c r="G642" s="193">
        <v>1077</v>
      </c>
      <c r="H642" s="191">
        <v>1182</v>
      </c>
      <c r="I642" s="192">
        <v>1494</v>
      </c>
      <c r="J642" s="189">
        <v>317</v>
      </c>
      <c r="K642" s="190">
        <v>111</v>
      </c>
      <c r="L642" s="191">
        <v>992</v>
      </c>
      <c r="M642" s="189">
        <v>481</v>
      </c>
      <c r="N642" s="194">
        <v>1380</v>
      </c>
      <c r="O642" s="207">
        <v>946</v>
      </c>
      <c r="P642" s="189">
        <v>738</v>
      </c>
      <c r="Q642" s="190">
        <v>467</v>
      </c>
      <c r="R642" s="191">
        <v>744</v>
      </c>
      <c r="S642" s="192">
        <v>833</v>
      </c>
      <c r="T642" s="189">
        <v>328</v>
      </c>
      <c r="U642" s="193">
        <v>90</v>
      </c>
      <c r="V642" s="191">
        <v>790</v>
      </c>
      <c r="W642" s="208">
        <v>671</v>
      </c>
      <c r="X642" s="189">
        <v>677</v>
      </c>
      <c r="Y642" s="193">
        <v>251</v>
      </c>
      <c r="Z642" s="191">
        <v>1326</v>
      </c>
      <c r="AA642" s="189">
        <v>1282</v>
      </c>
      <c r="AB642" s="172">
        <f t="shared" si="11708"/>
        <v>10402</v>
      </c>
      <c r="AC642" s="173">
        <f t="shared" si="11709"/>
        <v>9612</v>
      </c>
      <c r="BI642" s="137" t="s">
        <v>29</v>
      </c>
      <c r="BJ642" s="129">
        <f>B642/B653</f>
        <v>4.713468953596596E-2</v>
      </c>
      <c r="BK642" s="130">
        <f t="shared" ref="BK642" si="12038">C642/C653</f>
        <v>9.1818944921547102E-2</v>
      </c>
      <c r="BL642" s="131">
        <f t="shared" ref="BL642" si="12039">D642/D653</f>
        <v>7.0518415081165992E-2</v>
      </c>
      <c r="BM642" s="132">
        <f t="shared" ref="BM642" si="12040">E642/E653</f>
        <v>7.5363664500154748E-2</v>
      </c>
      <c r="BN642" s="129">
        <f t="shared" ref="BN642" si="12041">F642/F653</f>
        <v>4.9191211974891354E-2</v>
      </c>
      <c r="BO642" s="130">
        <f t="shared" ref="BO642" si="12042">G642/G653</f>
        <v>9.0238793464599912E-2</v>
      </c>
      <c r="BP642" s="131">
        <f t="shared" ref="BP642" si="12043">H642/H653</f>
        <v>6.2249842005477146E-2</v>
      </c>
      <c r="BQ642" s="132">
        <f t="shared" ref="BQ642" si="12044">I642/I653</f>
        <v>8.1010736362650465E-2</v>
      </c>
      <c r="BR642" s="129">
        <f t="shared" ref="BR642" si="12045">J642/J653</f>
        <v>8.9573325798248088E-2</v>
      </c>
      <c r="BS642" s="130">
        <f t="shared" ref="BS642" si="12046">K642/K653</f>
        <v>3.2333236236527819E-2</v>
      </c>
      <c r="BT642" s="131">
        <f t="shared" ref="BT642" si="12047">L642/L653</f>
        <v>9.9969767207497728E-2</v>
      </c>
      <c r="BU642" s="129">
        <f t="shared" ref="BU642" si="12048">M642/M653</f>
        <v>4.6567915577500243E-2</v>
      </c>
      <c r="BV642" s="133">
        <f t="shared" ref="BV642" si="12049">N642/N653</f>
        <v>7.6369673491975654E-2</v>
      </c>
      <c r="BW642" s="134">
        <f t="shared" ref="BW642" si="12050">O642/O653</f>
        <v>4.9677046683820829E-2</v>
      </c>
      <c r="BX642" s="129">
        <f t="shared" ref="BX642" si="12051">P642/P653</f>
        <v>8.1483935077840339E-2</v>
      </c>
      <c r="BY642" s="130">
        <f t="shared" ref="BY642" si="12052">Q642/Q653</f>
        <v>4.9776167128544019E-2</v>
      </c>
      <c r="BZ642" s="131">
        <f t="shared" ref="BZ642" si="12053">R642/R653</f>
        <v>6.4354294611192797E-2</v>
      </c>
      <c r="CA642" s="132">
        <f t="shared" ref="CA642" si="12054">S642/S653</f>
        <v>7.0325031658927811E-2</v>
      </c>
      <c r="CB642" s="129">
        <f t="shared" ref="CB642" si="12055">T642/T653</f>
        <v>0.12742812742812742</v>
      </c>
      <c r="CC642" s="130">
        <f t="shared" ref="CC642" si="12056">U642/U653</f>
        <v>3.0425963488843813E-2</v>
      </c>
      <c r="CD642" s="131">
        <f t="shared" ref="CD642" si="12057">V642/V653</f>
        <v>7.1876990264762075E-2</v>
      </c>
      <c r="CE642" s="132">
        <f t="shared" ref="CE642" si="12058">W642/W653</f>
        <v>5.7404397296603647E-2</v>
      </c>
      <c r="CF642" s="129">
        <f t="shared" ref="CF642" si="12059">X642/X653</f>
        <v>8.1350636866137943E-2</v>
      </c>
      <c r="CG642" s="130">
        <f t="shared" ref="CG642" si="12060">Y642/Y653</f>
        <v>4.4166813302833008E-2</v>
      </c>
      <c r="CH642" s="131">
        <f t="shared" ref="CH642" si="12061">Z642/Z653</f>
        <v>7.2861146216825101E-2</v>
      </c>
      <c r="CI642" s="129">
        <f t="shared" ref="CI642" si="12062">AA642/AA653</f>
        <v>5.956972259653362E-2</v>
      </c>
      <c r="CJ642" s="135">
        <f t="shared" ref="CJ642" si="12063">AB642/AB653</f>
        <v>7.001743368133384E-2</v>
      </c>
      <c r="CK642" s="136">
        <f t="shared" ref="CK642" si="12064">AC642/AC653</f>
        <v>6.4854361071190011E-2</v>
      </c>
    </row>
    <row r="643" spans="1:89" x14ac:dyDescent="0.15">
      <c r="A643" s="146" t="s">
        <v>30</v>
      </c>
      <c r="B643" s="203">
        <v>841</v>
      </c>
      <c r="C643" s="197">
        <v>1687</v>
      </c>
      <c r="D643" s="198">
        <v>472</v>
      </c>
      <c r="E643" s="199">
        <v>609</v>
      </c>
      <c r="F643" s="196">
        <v>896</v>
      </c>
      <c r="G643" s="200">
        <v>1323</v>
      </c>
      <c r="H643" s="198">
        <v>1217</v>
      </c>
      <c r="I643" s="199">
        <v>1759</v>
      </c>
      <c r="J643" s="196">
        <v>435</v>
      </c>
      <c r="K643" s="197">
        <v>112</v>
      </c>
      <c r="L643" s="198">
        <v>1124</v>
      </c>
      <c r="M643" s="196">
        <v>415</v>
      </c>
      <c r="N643" s="201">
        <v>1695</v>
      </c>
      <c r="O643" s="204">
        <v>1092</v>
      </c>
      <c r="P643" s="196">
        <v>785</v>
      </c>
      <c r="Q643" s="197">
        <v>723</v>
      </c>
      <c r="R643" s="198">
        <v>667</v>
      </c>
      <c r="S643" s="199">
        <v>1053</v>
      </c>
      <c r="T643" s="196">
        <v>391</v>
      </c>
      <c r="U643" s="200">
        <v>95</v>
      </c>
      <c r="V643" s="198">
        <v>1173</v>
      </c>
      <c r="W643" s="205">
        <v>645</v>
      </c>
      <c r="X643" s="196">
        <v>862</v>
      </c>
      <c r="Y643" s="200">
        <v>344</v>
      </c>
      <c r="Z643" s="198">
        <v>1382</v>
      </c>
      <c r="AA643" s="196">
        <v>1840</v>
      </c>
      <c r="AB643" s="172">
        <f t="shared" si="11708"/>
        <v>11940</v>
      </c>
      <c r="AC643" s="173">
        <f t="shared" si="11709"/>
        <v>11697</v>
      </c>
      <c r="BI643" s="146" t="s">
        <v>30</v>
      </c>
      <c r="BJ643" s="129">
        <f>B643/B653</f>
        <v>5.5910118335327746E-2</v>
      </c>
      <c r="BK643" s="130">
        <f t="shared" ref="BK643" si="12065">C643/C653</f>
        <v>0.10893007038161039</v>
      </c>
      <c r="BL643" s="131">
        <f t="shared" ref="BL643" si="12066">D643/D653</f>
        <v>8.2387851282946414E-2</v>
      </c>
      <c r="BM643" s="132">
        <f t="shared" ref="BM643" si="12067">E643/E653</f>
        <v>9.4243268337975861E-2</v>
      </c>
      <c r="BN643" s="129">
        <f t="shared" ref="BN643" si="12068">F643/F653</f>
        <v>5.4080154514727183E-2</v>
      </c>
      <c r="BO643" s="130">
        <f t="shared" ref="BO643" si="12069">G643/G653</f>
        <v>0.11085043988269795</v>
      </c>
      <c r="BP643" s="131">
        <f t="shared" ref="BP643" si="12070">H643/H653</f>
        <v>6.409311143880346E-2</v>
      </c>
      <c r="BQ643" s="132">
        <f t="shared" ref="BQ643" si="12071">I643/I653</f>
        <v>9.5380110617069733E-2</v>
      </c>
      <c r="BR643" s="129">
        <f t="shared" ref="BR643" si="12072">J643/J653</f>
        <v>0.12291607798813224</v>
      </c>
      <c r="BS643" s="130">
        <f t="shared" ref="BS643" si="12073">K643/K653</f>
        <v>3.2624526653073117E-2</v>
      </c>
      <c r="BT643" s="131">
        <f t="shared" ref="BT643" si="12074">L643/L653</f>
        <v>0.11327219590849541</v>
      </c>
      <c r="BU643" s="129">
        <f t="shared" ref="BU643" si="12075">M643/M653</f>
        <v>4.0178139219672768E-2</v>
      </c>
      <c r="BV643" s="133">
        <f t="shared" ref="BV643" si="12076">N643/N653</f>
        <v>9.3801881571665746E-2</v>
      </c>
      <c r="BW643" s="134">
        <f t="shared" ref="BW643" si="12077">O643/O653</f>
        <v>5.7343905897180067E-2</v>
      </c>
      <c r="BX643" s="129">
        <f t="shared" ref="BX643" si="12078">P643/P653</f>
        <v>8.667329137683559E-2</v>
      </c>
      <c r="BY643" s="130">
        <f t="shared" ref="BY643" si="12079">Q643/Q653</f>
        <v>7.7062460029844376E-2</v>
      </c>
      <c r="BZ643" s="131">
        <f t="shared" ref="BZ643" si="12080">R643/R653</f>
        <v>5.7693971109765589E-2</v>
      </c>
      <c r="CA643" s="132">
        <f t="shared" ref="CA643" si="12081">S643/S653</f>
        <v>8.8898269311945971E-2</v>
      </c>
      <c r="CB643" s="129">
        <f t="shared" ref="CB643" si="12082">T643/T653</f>
        <v>0.1519036519036519</v>
      </c>
      <c r="CC643" s="130">
        <f t="shared" ref="CC643" si="12083">U643/U653</f>
        <v>3.211629479377958E-2</v>
      </c>
      <c r="CD643" s="131">
        <f t="shared" ref="CD643" si="12084">V643/V653</f>
        <v>0.10672368301337458</v>
      </c>
      <c r="CE643" s="132">
        <f t="shared" ref="CE643" si="12085">W643/W653</f>
        <v>5.5180083839507232E-2</v>
      </c>
      <c r="CF643" s="129">
        <f t="shared" ref="CF643" si="12086">X643/X653</f>
        <v>0.10358086998317712</v>
      </c>
      <c r="CG643" s="130">
        <f t="shared" ref="CG643" si="12087">Y643/Y653</f>
        <v>6.0531409466830902E-2</v>
      </c>
      <c r="CH643" s="131">
        <f t="shared" ref="CH643" si="12088">Z643/Z653</f>
        <v>7.5938238364745322E-2</v>
      </c>
      <c r="CI643" s="129">
        <f t="shared" ref="CI643" si="12089">AA643/AA653</f>
        <v>8.5497885785976488E-2</v>
      </c>
      <c r="CJ643" s="135">
        <f t="shared" ref="CJ643" si="12090">AB643/AB653</f>
        <v>8.0369944064134405E-2</v>
      </c>
      <c r="CK643" s="136">
        <f t="shared" ref="CK643" si="12091">AC643/AC653</f>
        <v>7.8922332651863242E-2</v>
      </c>
    </row>
    <row r="644" spans="1:89" x14ac:dyDescent="0.15">
      <c r="A644" s="137" t="s">
        <v>31</v>
      </c>
      <c r="B644" s="206">
        <v>791</v>
      </c>
      <c r="C644" s="190">
        <v>1498</v>
      </c>
      <c r="D644" s="191">
        <v>313</v>
      </c>
      <c r="E644" s="192">
        <v>517</v>
      </c>
      <c r="F644" s="189">
        <v>622</v>
      </c>
      <c r="G644" s="193">
        <v>1210</v>
      </c>
      <c r="H644" s="191">
        <v>1233</v>
      </c>
      <c r="I644" s="192">
        <v>1654</v>
      </c>
      <c r="J644" s="189">
        <v>287</v>
      </c>
      <c r="K644" s="190">
        <v>99</v>
      </c>
      <c r="L644" s="191">
        <v>1138</v>
      </c>
      <c r="M644" s="189">
        <v>382</v>
      </c>
      <c r="N644" s="194">
        <v>1480</v>
      </c>
      <c r="O644" s="207">
        <v>1004</v>
      </c>
      <c r="P644" s="189">
        <v>617</v>
      </c>
      <c r="Q644" s="190">
        <v>716</v>
      </c>
      <c r="R644" s="191">
        <v>630</v>
      </c>
      <c r="S644" s="192">
        <v>1066</v>
      </c>
      <c r="T644" s="189">
        <v>292</v>
      </c>
      <c r="U644" s="193">
        <v>60</v>
      </c>
      <c r="V644" s="191">
        <v>1091</v>
      </c>
      <c r="W644" s="208">
        <v>655</v>
      </c>
      <c r="X644" s="189">
        <v>694</v>
      </c>
      <c r="Y644" s="193">
        <v>320</v>
      </c>
      <c r="Z644" s="191">
        <v>1070</v>
      </c>
      <c r="AA644" s="189">
        <v>1675</v>
      </c>
      <c r="AB644" s="172">
        <f t="shared" si="11708"/>
        <v>10258</v>
      </c>
      <c r="AC644" s="173">
        <f t="shared" si="11709"/>
        <v>10856</v>
      </c>
      <c r="BI644" s="137" t="s">
        <v>31</v>
      </c>
      <c r="BJ644" s="129">
        <f>B644/B653</f>
        <v>5.2586092274963435E-2</v>
      </c>
      <c r="BK644" s="130">
        <f t="shared" ref="BK644" si="12092">C644/C653</f>
        <v>9.6726286562923744E-2</v>
      </c>
      <c r="BL644" s="131">
        <f t="shared" ref="BL644" si="12093">D644/D653</f>
        <v>5.4634316634665739E-2</v>
      </c>
      <c r="BM644" s="132">
        <f t="shared" ref="BM644" si="12094">E644/E653</f>
        <v>8.0006190034045188E-2</v>
      </c>
      <c r="BN644" s="129">
        <f t="shared" ref="BN644" si="12095">F644/F653</f>
        <v>3.7542250120714632E-2</v>
      </c>
      <c r="BO644" s="130">
        <f t="shared" ref="BO644" si="12096">G644/G653</f>
        <v>0.10138248847926268</v>
      </c>
      <c r="BP644" s="131">
        <f t="shared" ref="BP644" si="12097">H644/H653</f>
        <v>6.4935748894038345E-2</v>
      </c>
      <c r="BQ644" s="132">
        <f t="shared" ref="BQ644" si="12098">I644/I653</f>
        <v>8.9686584969092292E-2</v>
      </c>
      <c r="BR644" s="129">
        <f t="shared" ref="BR644" si="12099">J644/J653</f>
        <v>8.1096354902514836E-2</v>
      </c>
      <c r="BS644" s="130">
        <f t="shared" ref="BS644" si="12100">K644/K653</f>
        <v>2.8837751237984269E-2</v>
      </c>
      <c r="BT644" s="131">
        <f t="shared" ref="BT644" si="12101">L644/L653</f>
        <v>0.11468305955860122</v>
      </c>
      <c r="BU644" s="129">
        <f t="shared" ref="BU644" si="12102">M644/M653</f>
        <v>3.698325104075903E-2</v>
      </c>
      <c r="BV644" s="133">
        <f t="shared" ref="BV644" si="12103">N644/N653</f>
        <v>8.1903707802988376E-2</v>
      </c>
      <c r="BW644" s="134">
        <f t="shared" ref="BW644" si="12104">O644/O653</f>
        <v>5.2722785275429292E-2</v>
      </c>
      <c r="BX644" s="129">
        <f t="shared" ref="BX644" si="12105">P644/P653</f>
        <v>6.8124102903831293E-2</v>
      </c>
      <c r="BY644" s="130">
        <f t="shared" ref="BY644" si="12106">Q644/Q653</f>
        <v>7.6316350458324453E-2</v>
      </c>
      <c r="BZ644" s="131">
        <f t="shared" ref="BZ644" si="12107">R644/R653</f>
        <v>5.44935559207681E-2</v>
      </c>
      <c r="CA644" s="132">
        <f t="shared" ref="CA644" si="12108">S644/S653</f>
        <v>8.9995778809624311E-2</v>
      </c>
      <c r="CB644" s="129">
        <f t="shared" ref="CB644" si="12109">T644/T653</f>
        <v>0.11344211344211344</v>
      </c>
      <c r="CC644" s="130">
        <f t="shared" ref="CC644" si="12110">U644/U653</f>
        <v>2.0283975659229209E-2</v>
      </c>
      <c r="CD644" s="131">
        <f t="shared" ref="CD644" si="12111">V644/V653</f>
        <v>9.926303339095624E-2</v>
      </c>
      <c r="CE644" s="132">
        <f t="shared" ref="CE644" si="12112">W644/W653</f>
        <v>5.6035589015313546E-2</v>
      </c>
      <c r="CF644" s="129">
        <f t="shared" ref="CF644" si="12113">X644/X653</f>
        <v>8.3393415044460462E-2</v>
      </c>
      <c r="CG644" s="130">
        <f t="shared" ref="CG644" si="12114">Y644/Y653</f>
        <v>5.6308287876121764E-2</v>
      </c>
      <c r="CH644" s="131">
        <f t="shared" ref="CH644" si="12115">Z644/Z653</f>
        <v>5.8794439254904116E-2</v>
      </c>
      <c r="CI644" s="129">
        <f t="shared" ref="CI644" si="12116">AA644/AA653</f>
        <v>7.7830955810603591E-2</v>
      </c>
      <c r="CJ644" s="135">
        <f t="shared" ref="CJ644" si="12117">AB644/AB653</f>
        <v>6.9048147923776448E-2</v>
      </c>
      <c r="CK644" s="136">
        <f t="shared" ref="CK644" si="12118">AC644/AC653</f>
        <v>7.324791341956291E-2</v>
      </c>
    </row>
    <row r="645" spans="1:89" x14ac:dyDescent="0.15">
      <c r="A645" s="146" t="s">
        <v>32</v>
      </c>
      <c r="B645" s="203">
        <v>778</v>
      </c>
      <c r="C645" s="197">
        <v>1269</v>
      </c>
      <c r="D645" s="198">
        <v>228</v>
      </c>
      <c r="E645" s="199">
        <v>445</v>
      </c>
      <c r="F645" s="196">
        <v>601</v>
      </c>
      <c r="G645" s="200">
        <v>1149</v>
      </c>
      <c r="H645" s="198">
        <v>1053</v>
      </c>
      <c r="I645" s="199">
        <v>1426</v>
      </c>
      <c r="J645" s="196">
        <v>290</v>
      </c>
      <c r="K645" s="197">
        <v>74</v>
      </c>
      <c r="L645" s="198">
        <v>856</v>
      </c>
      <c r="M645" s="196">
        <v>304</v>
      </c>
      <c r="N645" s="201">
        <v>1242</v>
      </c>
      <c r="O645" s="204">
        <v>1023</v>
      </c>
      <c r="P645" s="196">
        <v>473</v>
      </c>
      <c r="Q645" s="197">
        <v>667</v>
      </c>
      <c r="R645" s="198">
        <v>495</v>
      </c>
      <c r="S645" s="199">
        <v>885</v>
      </c>
      <c r="T645" s="196">
        <v>160</v>
      </c>
      <c r="U645" s="200">
        <v>46</v>
      </c>
      <c r="V645" s="198">
        <v>1014</v>
      </c>
      <c r="W645" s="205">
        <v>514</v>
      </c>
      <c r="X645" s="196">
        <v>489</v>
      </c>
      <c r="Y645" s="200">
        <v>316</v>
      </c>
      <c r="Z645" s="198">
        <v>794</v>
      </c>
      <c r="AA645" s="196">
        <v>1398</v>
      </c>
      <c r="AB645" s="172">
        <f t="shared" si="11708"/>
        <v>8473</v>
      </c>
      <c r="AC645" s="173">
        <f t="shared" si="11709"/>
        <v>9516</v>
      </c>
      <c r="BI645" s="146" t="s">
        <v>32</v>
      </c>
      <c r="BJ645" s="129">
        <f>B645/B653</f>
        <v>5.1721845499268712E-2</v>
      </c>
      <c r="BK645" s="130">
        <f t="shared" ref="BK645" si="12119">C645/C653</f>
        <v>8.1939691354038877E-2</v>
      </c>
      <c r="BL645" s="131">
        <f t="shared" ref="BL645" si="12120">D645/D653</f>
        <v>3.9797521382440214E-2</v>
      </c>
      <c r="BM645" s="132">
        <f t="shared" ref="BM645" si="12121">E645/E653</f>
        <v>6.8864128752708142E-2</v>
      </c>
      <c r="BN645" s="129">
        <f t="shared" ref="BN645" si="12122">F645/F653</f>
        <v>3.6274746499275715E-2</v>
      </c>
      <c r="BO645" s="130">
        <f t="shared" ref="BO645" si="12123">G645/G653</f>
        <v>9.6271470465018855E-2</v>
      </c>
      <c r="BP645" s="131">
        <f t="shared" ref="BP645" si="12124">H645/H653</f>
        <v>5.5456077522645884E-2</v>
      </c>
      <c r="BQ645" s="132">
        <f t="shared" ref="BQ645" si="12125">I645/I653</f>
        <v>7.7323500704912701E-2</v>
      </c>
      <c r="BR645" s="129">
        <f t="shared" ref="BR645" si="12126">J645/J653</f>
        <v>8.1944051992088165E-2</v>
      </c>
      <c r="BS645" s="130">
        <f t="shared" ref="BS645" si="12127">K645/K653</f>
        <v>2.1555490824351878E-2</v>
      </c>
      <c r="BT645" s="131">
        <f t="shared" ref="BT645" si="12128">L645/L653</f>
        <v>8.6264234606469814E-2</v>
      </c>
      <c r="BU645" s="129">
        <f t="shared" ref="BU645" si="12129">M645/M653</f>
        <v>2.9431697163326557E-2</v>
      </c>
      <c r="BV645" s="133">
        <f t="shared" ref="BV645" si="12130">N645/N653</f>
        <v>6.8732706142778086E-2</v>
      </c>
      <c r="BW645" s="134">
        <f t="shared" ref="BW645" si="12131">O645/O653</f>
        <v>5.3720527227852755E-2</v>
      </c>
      <c r="BX645" s="129">
        <f t="shared" ref="BX645" si="12132">P645/P653</f>
        <v>5.2224798498399026E-2</v>
      </c>
      <c r="BY645" s="130">
        <f t="shared" ref="BY645" si="12133">Q645/Q653</f>
        <v>7.1093583457684933E-2</v>
      </c>
      <c r="BZ645" s="131">
        <f t="shared" ref="BZ645" si="12134">R645/R653</f>
        <v>4.2816365366317791E-2</v>
      </c>
      <c r="CA645" s="132">
        <f t="shared" ref="CA645" si="12135">S645/S653</f>
        <v>7.4715069649641197E-2</v>
      </c>
      <c r="CB645" s="129">
        <f t="shared" ref="CB645" si="12136">T645/T653</f>
        <v>6.216006216006216E-2</v>
      </c>
      <c r="CC645" s="130">
        <f t="shared" ref="CC645" si="12137">U645/U653</f>
        <v>1.555104800540906E-2</v>
      </c>
      <c r="CD645" s="131">
        <f t="shared" ref="CD645" si="12138">V645/V653</f>
        <v>9.2257301428441449E-2</v>
      </c>
      <c r="CE645" s="132">
        <f t="shared" ref="CE645" si="12139">W645/W653</f>
        <v>4.3972966036444523E-2</v>
      </c>
      <c r="CF645" s="129">
        <f t="shared" ref="CF645" si="12140">X645/X653</f>
        <v>5.8759913482335974E-2</v>
      </c>
      <c r="CG645" s="130">
        <f t="shared" ref="CG645" si="12141">Y645/Y653</f>
        <v>5.5604434277670242E-2</v>
      </c>
      <c r="CH645" s="131">
        <f t="shared" ref="CH645" si="12142">Z645/Z653</f>
        <v>4.3628770811583055E-2</v>
      </c>
      <c r="CI645" s="129">
        <f t="shared" ref="CI645" si="12143">AA645/AA653</f>
        <v>6.4959806700432138E-2</v>
      </c>
      <c r="CJ645" s="135">
        <f t="shared" ref="CJ645" si="12144">AB645/AB653</f>
        <v>5.7033043220721176E-2</v>
      </c>
      <c r="CK645" s="136">
        <f t="shared" ref="CK645" si="12145">AC645/AC653</f>
        <v>6.4206627127907215E-2</v>
      </c>
    </row>
    <row r="646" spans="1:89" x14ac:dyDescent="0.15">
      <c r="A646" s="137" t="s">
        <v>33</v>
      </c>
      <c r="B646" s="206">
        <v>772</v>
      </c>
      <c r="C646" s="190">
        <v>968</v>
      </c>
      <c r="D646" s="191">
        <v>161</v>
      </c>
      <c r="E646" s="192">
        <v>399</v>
      </c>
      <c r="F646" s="189">
        <v>466</v>
      </c>
      <c r="G646" s="193">
        <v>949</v>
      </c>
      <c r="H646" s="191">
        <v>902</v>
      </c>
      <c r="I646" s="192">
        <v>1185</v>
      </c>
      <c r="J646" s="189">
        <v>221</v>
      </c>
      <c r="K646" s="190">
        <v>52</v>
      </c>
      <c r="L646" s="191">
        <v>743</v>
      </c>
      <c r="M646" s="189">
        <v>286</v>
      </c>
      <c r="N646" s="194">
        <v>1217</v>
      </c>
      <c r="O646" s="207">
        <v>884</v>
      </c>
      <c r="P646" s="189">
        <v>324</v>
      </c>
      <c r="Q646" s="190">
        <v>515</v>
      </c>
      <c r="R646" s="191">
        <v>458</v>
      </c>
      <c r="S646" s="192">
        <v>730</v>
      </c>
      <c r="T646" s="189">
        <v>102</v>
      </c>
      <c r="U646" s="193">
        <v>90</v>
      </c>
      <c r="V646" s="191">
        <v>840</v>
      </c>
      <c r="W646" s="208">
        <v>439</v>
      </c>
      <c r="X646" s="189">
        <v>317</v>
      </c>
      <c r="Y646" s="193">
        <v>247</v>
      </c>
      <c r="Z646" s="191">
        <v>619</v>
      </c>
      <c r="AA646" s="189">
        <v>888</v>
      </c>
      <c r="AB646" s="172">
        <f t="shared" si="11708"/>
        <v>7142</v>
      </c>
      <c r="AC646" s="173">
        <f t="shared" si="11709"/>
        <v>7632</v>
      </c>
      <c r="BI646" s="137" t="s">
        <v>33</v>
      </c>
      <c r="BJ646" s="129">
        <f>B646/B653</f>
        <v>5.1322962372024994E-2</v>
      </c>
      <c r="BK646" s="130">
        <f t="shared" ref="BK646" si="12146">C646/C653</f>
        <v>6.250403564279719E-2</v>
      </c>
      <c r="BL646" s="131">
        <f t="shared" ref="BL646" si="12147">D646/D653</f>
        <v>2.8102635713038924E-2</v>
      </c>
      <c r="BM646" s="132">
        <f t="shared" ref="BM646" si="12148">E646/E653</f>
        <v>6.1745589600742806E-2</v>
      </c>
      <c r="BN646" s="129">
        <f t="shared" ref="BN646" si="12149">F646/F653</f>
        <v>2.8126508932882665E-2</v>
      </c>
      <c r="BO646" s="130">
        <f t="shared" ref="BO646" si="12150">G646/G653</f>
        <v>7.9514034352744026E-2</v>
      </c>
      <c r="BP646" s="131">
        <f t="shared" ref="BP646" si="12151">H646/H653</f>
        <v>4.7503686538866656E-2</v>
      </c>
      <c r="BQ646" s="132">
        <f t="shared" ref="BQ646" si="12152">I646/I653</f>
        <v>6.4255503741459705E-2</v>
      </c>
      <c r="BR646" s="129">
        <f t="shared" ref="BR646" si="12153">J646/J653</f>
        <v>6.2447018931901667E-2</v>
      </c>
      <c r="BS646" s="130">
        <f t="shared" ref="BS646" si="12154">K646/K653</f>
        <v>1.5147101660355374E-2</v>
      </c>
      <c r="BT646" s="131">
        <f t="shared" ref="BT646" si="12155">L646/L653</f>
        <v>7.4876549430615738E-2</v>
      </c>
      <c r="BU646" s="129">
        <f t="shared" ref="BU646" si="12156">M646/M653</f>
        <v>2.7689030883919063E-2</v>
      </c>
      <c r="BV646" s="133">
        <f t="shared" ref="BV646" si="12157">N646/N653</f>
        <v>6.7349197565024901E-2</v>
      </c>
      <c r="BW646" s="134">
        <f t="shared" ref="BW646" si="12158">O646/O653</f>
        <v>4.6421257154860056E-2</v>
      </c>
      <c r="BX646" s="129">
        <f t="shared" ref="BX646" si="12159">P646/P653</f>
        <v>3.5773434912222589E-2</v>
      </c>
      <c r="BY646" s="130">
        <f t="shared" ref="BY646" si="12160">Q646/Q653</f>
        <v>5.4892347047537836E-2</v>
      </c>
      <c r="BZ646" s="131">
        <f t="shared" ref="BZ646" si="12161">R646/R653</f>
        <v>3.9615950177320301E-2</v>
      </c>
      <c r="CA646" s="132">
        <f t="shared" ref="CA646" si="12162">S646/S653</f>
        <v>6.1629379485014776E-2</v>
      </c>
      <c r="CB646" s="129">
        <f t="shared" ref="CB646" si="12163">T646/T653</f>
        <v>3.9627039627039624E-2</v>
      </c>
      <c r="CC646" s="130">
        <f t="shared" ref="CC646" si="12164">U646/U653</f>
        <v>3.0425963488843813E-2</v>
      </c>
      <c r="CD646" s="131">
        <f t="shared" ref="CD646" si="12165">V646/V653</f>
        <v>7.6426166863797648E-2</v>
      </c>
      <c r="CE646" s="132">
        <f t="shared" ref="CE646" si="12166">W646/W653</f>
        <v>3.7556677217897169E-2</v>
      </c>
      <c r="CF646" s="129">
        <f t="shared" ref="CF646" si="12167">X646/X653</f>
        <v>3.8091804854602257E-2</v>
      </c>
      <c r="CG646" s="130">
        <f t="shared" ref="CG646" si="12168">Y646/Y653</f>
        <v>4.3462959704381486E-2</v>
      </c>
      <c r="CH646" s="131">
        <f t="shared" ref="CH646" si="12169">Z646/Z653</f>
        <v>3.4012857849332383E-2</v>
      </c>
      <c r="CI646" s="129">
        <f t="shared" ref="CI646" si="12170">AA646/AA653</f>
        <v>4.1262023140188654E-2</v>
      </c>
      <c r="CJ646" s="135">
        <f t="shared" ref="CJ646" si="12171">AB646/AB653</f>
        <v>4.8073881114409377E-2</v>
      </c>
      <c r="CK646" s="136">
        <f t="shared" ref="CK646" si="12172">AC646/AC653</f>
        <v>5.1494848490982327E-2</v>
      </c>
    </row>
    <row r="647" spans="1:89" x14ac:dyDescent="0.15">
      <c r="A647" s="146" t="s">
        <v>34</v>
      </c>
      <c r="B647" s="203">
        <v>253</v>
      </c>
      <c r="C647" s="197">
        <v>538</v>
      </c>
      <c r="D647" s="198">
        <v>96</v>
      </c>
      <c r="E647" s="199">
        <v>265</v>
      </c>
      <c r="F647" s="196">
        <v>235</v>
      </c>
      <c r="G647" s="200">
        <v>624</v>
      </c>
      <c r="H647" s="198">
        <v>479</v>
      </c>
      <c r="I647" s="199">
        <v>700</v>
      </c>
      <c r="J647" s="196">
        <v>85</v>
      </c>
      <c r="K647" s="197">
        <v>48</v>
      </c>
      <c r="L647" s="198">
        <v>512</v>
      </c>
      <c r="M647" s="196">
        <v>202</v>
      </c>
      <c r="N647" s="201">
        <v>628</v>
      </c>
      <c r="O647" s="204">
        <v>667</v>
      </c>
      <c r="P647" s="196">
        <v>249</v>
      </c>
      <c r="Q647" s="197">
        <v>429</v>
      </c>
      <c r="R647" s="198">
        <v>346</v>
      </c>
      <c r="S647" s="199">
        <v>464</v>
      </c>
      <c r="T647" s="196">
        <v>77</v>
      </c>
      <c r="U647" s="200">
        <v>89</v>
      </c>
      <c r="V647" s="198">
        <v>665</v>
      </c>
      <c r="W647" s="205">
        <v>348</v>
      </c>
      <c r="X647" s="196">
        <v>187</v>
      </c>
      <c r="Y647" s="200">
        <v>283</v>
      </c>
      <c r="Z647" s="198">
        <v>501</v>
      </c>
      <c r="AA647" s="196">
        <v>686</v>
      </c>
      <c r="AB647" s="172">
        <f t="shared" si="11708"/>
        <v>4313</v>
      </c>
      <c r="AC647" s="173">
        <f t="shared" si="11709"/>
        <v>5343</v>
      </c>
      <c r="BI647" s="146" t="s">
        <v>34</v>
      </c>
      <c r="BJ647" s="129">
        <f>B647/B653</f>
        <v>1.6819571865443424E-2</v>
      </c>
      <c r="BK647" s="130">
        <f t="shared" ref="BK647" si="12173">C647/C653</f>
        <v>3.4738813198166206E-2</v>
      </c>
      <c r="BL647" s="131">
        <f t="shared" ref="BL647" si="12174">D647/D653</f>
        <v>1.6756851108395882E-2</v>
      </c>
      <c r="BM647" s="132">
        <f t="shared" ref="BM647" si="12175">E647/E653</f>
        <v>4.1008975549365521E-2</v>
      </c>
      <c r="BN647" s="129">
        <f t="shared" ref="BN647" si="12176">F647/F653</f>
        <v>1.4183969097054563E-2</v>
      </c>
      <c r="BO647" s="130">
        <f t="shared" ref="BO647" si="12177">G647/G653</f>
        <v>5.2283200670297444E-2</v>
      </c>
      <c r="BP647" s="131">
        <f t="shared" ref="BP647" si="12178">H647/H653</f>
        <v>2.5226458816094376E-2</v>
      </c>
      <c r="BQ647" s="132">
        <f t="shared" ref="BQ647" si="12179">I647/I653</f>
        <v>3.7956837653182952E-2</v>
      </c>
      <c r="BR647" s="129">
        <f t="shared" ref="BR647" si="12180">J647/J653</f>
        <v>2.4018084204577565E-2</v>
      </c>
      <c r="BS647" s="130">
        <f t="shared" ref="BS647" si="12181">K647/K653</f>
        <v>1.3981939994174191E-2</v>
      </c>
      <c r="BT647" s="131">
        <f t="shared" ref="BT647" si="12182">L647/L653</f>
        <v>5.1597299203869795E-2</v>
      </c>
      <c r="BU647" s="129">
        <f t="shared" ref="BU647" si="12183">M647/M653</f>
        <v>1.9556588246684093E-2</v>
      </c>
      <c r="BV647" s="133">
        <f t="shared" ref="BV647" si="12184">N647/N653</f>
        <v>3.4753735473159936E-2</v>
      </c>
      <c r="BW647" s="134">
        <f t="shared" ref="BW647" si="12185">O647/O653</f>
        <v>3.502599380349735E-2</v>
      </c>
      <c r="BX647" s="129">
        <f t="shared" ref="BX647" si="12186">P647/P653</f>
        <v>2.7492547201059953E-2</v>
      </c>
      <c r="BY647" s="130">
        <f t="shared" ref="BY647" si="12187">Q647/Q653</f>
        <v>4.5725858026007246E-2</v>
      </c>
      <c r="BZ647" s="131">
        <f t="shared" ref="BZ647" si="12188">R647/R653</f>
        <v>2.9928206902517084E-2</v>
      </c>
      <c r="CA647" s="132">
        <f t="shared" ref="CA647" si="12189">S647/S653</f>
        <v>3.9172646686365553E-2</v>
      </c>
      <c r="CB647" s="129">
        <f t="shared" ref="CB647" si="12190">T647/T653</f>
        <v>2.9914529914529916E-2</v>
      </c>
      <c r="CC647" s="130">
        <f t="shared" ref="CC647" si="12191">U647/U653</f>
        <v>3.0087897227856659E-2</v>
      </c>
      <c r="CD647" s="131">
        <f t="shared" ref="CD647" si="12192">V647/V653</f>
        <v>6.0504048767173142E-2</v>
      </c>
      <c r="CE647" s="132">
        <f t="shared" ref="CE647" si="12193">W647/W653</f>
        <v>2.9771580118059714E-2</v>
      </c>
      <c r="CF647" s="129">
        <f t="shared" ref="CF647" si="12194">X647/X653</f>
        <v>2.2470559961547704E-2</v>
      </c>
      <c r="CG647" s="130">
        <f t="shared" ref="CG647" si="12195">Y647/Y653</f>
        <v>4.9797642090445189E-2</v>
      </c>
      <c r="CH647" s="131">
        <f t="shared" ref="CH647" si="12196">Z647/Z653</f>
        <v>2.7528985109071927E-2</v>
      </c>
      <c r="CI647" s="129">
        <f t="shared" ref="CI647" si="12197">AA647/AA653</f>
        <v>3.1875842200641234E-2</v>
      </c>
      <c r="CJ647" s="135">
        <f t="shared" ref="CJ647" si="12198">AB647/AB653</f>
        <v>2.9031454669062956E-2</v>
      </c>
      <c r="CK647" s="136">
        <f t="shared" ref="CK647" si="12199">AC647/AC653</f>
        <v>3.605044228083315E-2</v>
      </c>
    </row>
    <row r="648" spans="1:89" x14ac:dyDescent="0.15">
      <c r="A648" s="137" t="s">
        <v>35</v>
      </c>
      <c r="B648" s="206">
        <v>0</v>
      </c>
      <c r="C648" s="190">
        <v>268</v>
      </c>
      <c r="D648" s="191">
        <v>0</v>
      </c>
      <c r="E648" s="192">
        <v>167</v>
      </c>
      <c r="F648" s="189">
        <v>10</v>
      </c>
      <c r="G648" s="193">
        <v>366</v>
      </c>
      <c r="H648" s="191">
        <v>71</v>
      </c>
      <c r="I648" s="192">
        <v>397</v>
      </c>
      <c r="J648" s="189">
        <v>11</v>
      </c>
      <c r="K648" s="190">
        <v>31</v>
      </c>
      <c r="L648" s="191">
        <v>358</v>
      </c>
      <c r="M648" s="189">
        <v>24</v>
      </c>
      <c r="N648" s="194">
        <v>115</v>
      </c>
      <c r="O648" s="207">
        <v>125</v>
      </c>
      <c r="P648" s="189">
        <v>43</v>
      </c>
      <c r="Q648" s="190">
        <v>80</v>
      </c>
      <c r="R648" s="191">
        <v>50</v>
      </c>
      <c r="S648" s="192">
        <v>52</v>
      </c>
      <c r="T648" s="189">
        <v>6</v>
      </c>
      <c r="U648" s="193">
        <v>12</v>
      </c>
      <c r="V648" s="191">
        <v>143</v>
      </c>
      <c r="W648" s="208">
        <v>28</v>
      </c>
      <c r="X648" s="189">
        <v>9</v>
      </c>
      <c r="Y648" s="193">
        <v>27</v>
      </c>
      <c r="Z648" s="191">
        <v>45</v>
      </c>
      <c r="AA648" s="189">
        <v>74</v>
      </c>
      <c r="AB648" s="172">
        <f t="shared" si="11708"/>
        <v>861</v>
      </c>
      <c r="AC648" s="173">
        <f t="shared" si="11709"/>
        <v>1651</v>
      </c>
      <c r="BI648" s="137" t="s">
        <v>35</v>
      </c>
      <c r="BJ648" s="129">
        <f>B648/B653</f>
        <v>0</v>
      </c>
      <c r="BK648" s="130">
        <f t="shared" ref="BK648" si="12200">C648/C653</f>
        <v>1.7304836314328147E-2</v>
      </c>
      <c r="BL648" s="131">
        <f t="shared" ref="BL648" si="12201">D648/D653</f>
        <v>0</v>
      </c>
      <c r="BM648" s="132">
        <f t="shared" ref="BM648" si="12202">E648/E653</f>
        <v>2.5843392138656763E-2</v>
      </c>
      <c r="BN648" s="129">
        <f t="shared" ref="BN648" si="12203">F648/F653</f>
        <v>6.0357315306615159E-4</v>
      </c>
      <c r="BO648" s="130">
        <f t="shared" ref="BO648" si="12204">G648/G653</f>
        <v>3.0666108085462926E-2</v>
      </c>
      <c r="BP648" s="131">
        <f t="shared" ref="BP648" si="12205">H648/H653</f>
        <v>3.7392037076048028E-3</v>
      </c>
      <c r="BQ648" s="132">
        <f t="shared" ref="BQ648" si="12206">I648/I653</f>
        <v>2.152694935473376E-2</v>
      </c>
      <c r="BR648" s="129">
        <f t="shared" ref="BR648" si="12207">J648/J653</f>
        <v>3.1082226617688614E-3</v>
      </c>
      <c r="BS648" s="130">
        <f t="shared" ref="BS648" si="12208">K648/K653</f>
        <v>9.030002912904166E-3</v>
      </c>
      <c r="BT648" s="131">
        <f t="shared" ref="BT648" si="12209">L648/L653</f>
        <v>3.6077799052705833E-2</v>
      </c>
      <c r="BU648" s="129">
        <f t="shared" ref="BU648" si="12210">M648/M653</f>
        <v>2.3235550392099913E-3</v>
      </c>
      <c r="BV648" s="133">
        <f t="shared" ref="BV648" si="12211">N648/N653</f>
        <v>6.3641394576646375E-3</v>
      </c>
      <c r="BW648" s="134">
        <f t="shared" ref="BW648" si="12212">O648/O653</f>
        <v>6.5640917922596227E-3</v>
      </c>
      <c r="BX648" s="129">
        <f t="shared" ref="BX648" si="12213">P648/P653</f>
        <v>4.7477089543999113E-3</v>
      </c>
      <c r="BY648" s="130">
        <f t="shared" ref="BY648" si="12214">Q648/Q653</f>
        <v>8.5269665316563634E-3</v>
      </c>
      <c r="BZ648" s="131">
        <f t="shared" ref="BZ648" si="12215">R648/R653</f>
        <v>4.3248853905371509E-3</v>
      </c>
      <c r="CA648" s="132">
        <f t="shared" ref="CA648" si="12216">S648/S653</f>
        <v>4.3900379907133814E-3</v>
      </c>
      <c r="CB648" s="129">
        <f t="shared" ref="CB648" si="12217">T648/T653</f>
        <v>2.331002331002331E-3</v>
      </c>
      <c r="CC648" s="130">
        <f t="shared" ref="CC648" si="12218">U648/U653</f>
        <v>4.0567951318458417E-3</v>
      </c>
      <c r="CD648" s="131">
        <f t="shared" ref="CD648" si="12219">V648/V653</f>
        <v>1.3010645073241744E-2</v>
      </c>
      <c r="CE648" s="132">
        <f t="shared" ref="CE648" si="12220">W648/W653</f>
        <v>2.395414492257678E-3</v>
      </c>
      <c r="CF648" s="129">
        <f t="shared" ref="CF648" si="12221">X648/X653</f>
        <v>1.0814708002883922E-3</v>
      </c>
      <c r="CG648" s="130">
        <f t="shared" ref="CG648" si="12222">Y648/Y653</f>
        <v>4.7510117895477738E-3</v>
      </c>
      <c r="CH648" s="131">
        <f t="shared" ref="CH648" si="12223">Z648/Z653</f>
        <v>2.4726633331501732E-3</v>
      </c>
      <c r="CI648" s="129">
        <f t="shared" ref="CI648" si="12224">AA648/AA653</f>
        <v>3.4385019283490544E-3</v>
      </c>
      <c r="CJ648" s="135">
        <f t="shared" ref="CJ648" si="12225">AB648/AB653</f>
        <v>5.7955210920619532E-3</v>
      </c>
      <c r="CK648" s="136">
        <f t="shared" ref="CK648" si="12226">AC648/AC653</f>
        <v>1.1139674378748929E-2</v>
      </c>
    </row>
    <row r="649" spans="1:89" x14ac:dyDescent="0.15">
      <c r="A649" s="146" t="s">
        <v>36</v>
      </c>
      <c r="B649" s="203">
        <v>0</v>
      </c>
      <c r="C649" s="197">
        <v>24</v>
      </c>
      <c r="D649" s="198">
        <v>0</v>
      </c>
      <c r="E649" s="199">
        <v>1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708"/>
        <v>0</v>
      </c>
      <c r="AC649" s="173">
        <f t="shared" si="11709"/>
        <v>25</v>
      </c>
      <c r="BI649" s="146" t="s">
        <v>36</v>
      </c>
      <c r="BJ649" s="129">
        <f>B649/B653</f>
        <v>0</v>
      </c>
      <c r="BK649" s="130">
        <f t="shared" ref="BK649" si="12227">C649/C653</f>
        <v>1.5496868341189384E-3</v>
      </c>
      <c r="BL649" s="131">
        <f t="shared" ref="BL649" si="12228">D649/D653</f>
        <v>0</v>
      </c>
      <c r="BM649" s="132">
        <f t="shared" ref="BM649" si="12229">E649/E653</f>
        <v>1.5475085112968121E-4</v>
      </c>
      <c r="BN649" s="129">
        <f t="shared" ref="BN649" si="12230">F649/F653</f>
        <v>0</v>
      </c>
      <c r="BO649" s="130">
        <f t="shared" ref="BO649" si="12231">G649/G653</f>
        <v>0</v>
      </c>
      <c r="BP649" s="131">
        <f t="shared" ref="BP649" si="12232">H649/H653</f>
        <v>0</v>
      </c>
      <c r="BQ649" s="132">
        <f t="shared" ref="BQ649" si="12233">I649/I653</f>
        <v>0</v>
      </c>
      <c r="BR649" s="129">
        <f t="shared" ref="BR649" si="12234">J649/J653</f>
        <v>0</v>
      </c>
      <c r="BS649" s="130">
        <f t="shared" ref="BS649" si="12235">K649/K653</f>
        <v>0</v>
      </c>
      <c r="BT649" s="131">
        <f t="shared" ref="BT649" si="12236">L649/L653</f>
        <v>0</v>
      </c>
      <c r="BU649" s="129">
        <f t="shared" ref="BU649" si="12237">M649/M653</f>
        <v>0</v>
      </c>
      <c r="BV649" s="133">
        <f t="shared" ref="BV649" si="12238">N649/N653</f>
        <v>0</v>
      </c>
      <c r="BW649" s="134">
        <f t="shared" ref="BW649" si="12239">O649/O653</f>
        <v>0</v>
      </c>
      <c r="BX649" s="129">
        <f t="shared" ref="BX649" si="12240">P649/P653</f>
        <v>0</v>
      </c>
      <c r="BY649" s="130">
        <f t="shared" ref="BY649" si="12241">Q649/Q653</f>
        <v>0</v>
      </c>
      <c r="BZ649" s="131">
        <f t="shared" ref="BZ649" si="12242">R649/R653</f>
        <v>0</v>
      </c>
      <c r="CA649" s="132">
        <f t="shared" ref="CA649" si="12243">S649/S653</f>
        <v>0</v>
      </c>
      <c r="CB649" s="129">
        <f t="shared" ref="CB649" si="12244">T649/T653</f>
        <v>0</v>
      </c>
      <c r="CC649" s="130">
        <f t="shared" ref="CC649" si="12245">U649/U653</f>
        <v>0</v>
      </c>
      <c r="CD649" s="131">
        <f t="shared" ref="CD649" si="12246">V649/V653</f>
        <v>0</v>
      </c>
      <c r="CE649" s="132">
        <f t="shared" ref="CE649" si="12247">W649/W653</f>
        <v>0</v>
      </c>
      <c r="CF649" s="129">
        <f t="shared" ref="CF649" si="12248">X649/X653</f>
        <v>0</v>
      </c>
      <c r="CG649" s="130">
        <f t="shared" ref="CG649" si="12249">Y649/Y653</f>
        <v>0</v>
      </c>
      <c r="CH649" s="131">
        <f t="shared" ref="CH649" si="12250">Z649/Z653</f>
        <v>0</v>
      </c>
      <c r="CI649" s="129">
        <f t="shared" ref="CI649" si="12251">AA649/AA653</f>
        <v>0</v>
      </c>
      <c r="CJ649" s="135">
        <f t="shared" ref="CJ649" si="12252">AB649/AB653</f>
        <v>0</v>
      </c>
      <c r="CK649" s="136">
        <f t="shared" ref="CK649" si="12253">AC649/AC653</f>
        <v>1.6868071439656162E-4</v>
      </c>
    </row>
    <row r="650" spans="1:89" x14ac:dyDescent="0.15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2">
        <f t="shared" si="11708"/>
        <v>0</v>
      </c>
      <c r="AC650" s="173">
        <f t="shared" si="11709"/>
        <v>0</v>
      </c>
      <c r="BI650" s="137" t="s">
        <v>37</v>
      </c>
      <c r="BJ650" s="129">
        <f>B650/B653</f>
        <v>0</v>
      </c>
      <c r="BK650" s="130">
        <f t="shared" ref="BK650" si="12254">C650/C653</f>
        <v>0</v>
      </c>
      <c r="BL650" s="131">
        <f t="shared" ref="BL650" si="12255">D650/D653</f>
        <v>0</v>
      </c>
      <c r="BM650" s="132">
        <f t="shared" ref="BM650" si="12256">E650/E653</f>
        <v>0</v>
      </c>
      <c r="BN650" s="129">
        <f t="shared" ref="BN650" si="12257">F650/F653</f>
        <v>0</v>
      </c>
      <c r="BO650" s="130">
        <f t="shared" ref="BO650" si="12258">G650/G653</f>
        <v>0</v>
      </c>
      <c r="BP650" s="131">
        <f t="shared" ref="BP650" si="12259">H650/H653</f>
        <v>0</v>
      </c>
      <c r="BQ650" s="132">
        <f t="shared" ref="BQ650" si="12260">I650/I653</f>
        <v>0</v>
      </c>
      <c r="BR650" s="129">
        <f t="shared" ref="BR650" si="12261">J650/J653</f>
        <v>0</v>
      </c>
      <c r="BS650" s="130">
        <f t="shared" ref="BS650" si="12262">K650/K653</f>
        <v>0</v>
      </c>
      <c r="BT650" s="131">
        <f t="shared" ref="BT650" si="12263">L650/L653</f>
        <v>0</v>
      </c>
      <c r="BU650" s="129">
        <f t="shared" ref="BU650" si="12264">M650/M653</f>
        <v>0</v>
      </c>
      <c r="BV650" s="133">
        <f t="shared" ref="BV650" si="12265">N650/N653</f>
        <v>0</v>
      </c>
      <c r="BW650" s="134">
        <f t="shared" ref="BW650" si="12266">O650/O653</f>
        <v>0</v>
      </c>
      <c r="BX650" s="129">
        <f t="shared" ref="BX650" si="12267">P650/P653</f>
        <v>0</v>
      </c>
      <c r="BY650" s="130">
        <f t="shared" ref="BY650" si="12268">Q650/Q653</f>
        <v>0</v>
      </c>
      <c r="BZ650" s="131">
        <f t="shared" ref="BZ650" si="12269">R650/R653</f>
        <v>0</v>
      </c>
      <c r="CA650" s="132">
        <f t="shared" ref="CA650" si="12270">S650/S653</f>
        <v>0</v>
      </c>
      <c r="CB650" s="129">
        <f t="shared" ref="CB650" si="12271">T650/T653</f>
        <v>0</v>
      </c>
      <c r="CC650" s="130">
        <f t="shared" ref="CC650" si="12272">U650/U653</f>
        <v>0</v>
      </c>
      <c r="CD650" s="131">
        <f t="shared" ref="CD650" si="12273">V650/V653</f>
        <v>0</v>
      </c>
      <c r="CE650" s="132">
        <f t="shared" ref="CE650" si="12274">W650/W653</f>
        <v>0</v>
      </c>
      <c r="CF650" s="129">
        <f t="shared" ref="CF650" si="12275">X650/X653</f>
        <v>0</v>
      </c>
      <c r="CG650" s="130">
        <f t="shared" ref="CG650" si="12276">Y650/Y653</f>
        <v>0</v>
      </c>
      <c r="CH650" s="131">
        <f t="shared" ref="CH650" si="12277">Z650/Z653</f>
        <v>0</v>
      </c>
      <c r="CI650" s="129">
        <f t="shared" ref="CI650" si="12278">AA650/AA653</f>
        <v>0</v>
      </c>
      <c r="CJ650" s="135">
        <f t="shared" ref="CJ650" si="12279">AB650/AB653</f>
        <v>0</v>
      </c>
      <c r="CK650" s="136">
        <f t="shared" ref="CK650" si="12280">AC650/AC653</f>
        <v>0</v>
      </c>
    </row>
    <row r="651" spans="1:89" x14ac:dyDescent="0.15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>
        <f t="shared" si="11708"/>
        <v>0</v>
      </c>
      <c r="AC651" s="173">
        <f t="shared" si="11709"/>
        <v>0</v>
      </c>
      <c r="BI651" s="146" t="s">
        <v>38</v>
      </c>
      <c r="BJ651" s="129">
        <f>B651/B653</f>
        <v>0</v>
      </c>
      <c r="BK651" s="130">
        <f t="shared" ref="BK651" si="12281">C651/C653</f>
        <v>0</v>
      </c>
      <c r="BL651" s="131">
        <f t="shared" ref="BL651" si="12282">D651/D653</f>
        <v>0</v>
      </c>
      <c r="BM651" s="132">
        <f t="shared" ref="BM651" si="12283">E651/E653</f>
        <v>0</v>
      </c>
      <c r="BN651" s="129">
        <f t="shared" ref="BN651" si="12284">F651/F653</f>
        <v>0</v>
      </c>
      <c r="BO651" s="130">
        <f t="shared" ref="BO651" si="12285">G651/G653</f>
        <v>0</v>
      </c>
      <c r="BP651" s="131">
        <f t="shared" ref="BP651" si="12286">H651/H653</f>
        <v>0</v>
      </c>
      <c r="BQ651" s="132">
        <f t="shared" ref="BQ651" si="12287">I651/I653</f>
        <v>0</v>
      </c>
      <c r="BR651" s="129">
        <f t="shared" ref="BR651" si="12288">J651/J653</f>
        <v>0</v>
      </c>
      <c r="BS651" s="130">
        <f t="shared" ref="BS651" si="12289">K651/K653</f>
        <v>0</v>
      </c>
      <c r="BT651" s="131">
        <f t="shared" ref="BT651" si="12290">L651/L653</f>
        <v>0</v>
      </c>
      <c r="BU651" s="129">
        <f t="shared" ref="BU651" si="12291">M651/M653</f>
        <v>0</v>
      </c>
      <c r="BV651" s="133">
        <f t="shared" ref="BV651" si="12292">N651/N653</f>
        <v>0</v>
      </c>
      <c r="BW651" s="134">
        <f t="shared" ref="BW651" si="12293">O651/O653</f>
        <v>0</v>
      </c>
      <c r="BX651" s="129">
        <f t="shared" ref="BX651" si="12294">P651/P653</f>
        <v>0</v>
      </c>
      <c r="BY651" s="130">
        <f t="shared" ref="BY651" si="12295">Q651/Q653</f>
        <v>0</v>
      </c>
      <c r="BZ651" s="131">
        <f t="shared" ref="BZ651" si="12296">R651/R653</f>
        <v>0</v>
      </c>
      <c r="CA651" s="132">
        <f t="shared" ref="CA651" si="12297">S651/S653</f>
        <v>0</v>
      </c>
      <c r="CB651" s="129">
        <f t="shared" ref="CB651" si="12298">T651/T653</f>
        <v>0</v>
      </c>
      <c r="CC651" s="130">
        <f t="shared" ref="CC651" si="12299">U651/U653</f>
        <v>0</v>
      </c>
      <c r="CD651" s="131">
        <f t="shared" ref="CD651" si="12300">V651/V653</f>
        <v>0</v>
      </c>
      <c r="CE651" s="132">
        <f t="shared" ref="CE651" si="12301">W651/W653</f>
        <v>0</v>
      </c>
      <c r="CF651" s="129">
        <f t="shared" ref="CF651" si="12302">X651/X653</f>
        <v>0</v>
      </c>
      <c r="CG651" s="130">
        <f t="shared" ref="CG651" si="12303">Y651/Y653</f>
        <v>0</v>
      </c>
      <c r="CH651" s="131">
        <f t="shared" ref="CH651" si="12304">Z651/Z653</f>
        <v>0</v>
      </c>
      <c r="CI651" s="129">
        <f t="shared" ref="CI651" si="12305">AA651/AA653</f>
        <v>0</v>
      </c>
      <c r="CJ651" s="135">
        <f t="shared" ref="CJ651" si="12306">AB651/AB653</f>
        <v>0</v>
      </c>
      <c r="CK651" s="136">
        <f t="shared" ref="CK651" si="12307">AC651/AC653</f>
        <v>0</v>
      </c>
    </row>
    <row r="652" spans="1:89" ht="14" thickBot="1" x14ac:dyDescent="0.2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>
        <f t="shared" si="11708"/>
        <v>0</v>
      </c>
      <c r="AC652" s="173">
        <f t="shared" si="11709"/>
        <v>0</v>
      </c>
      <c r="BI652" s="137" t="s">
        <v>39</v>
      </c>
      <c r="BJ652" s="129">
        <f>B652/B653</f>
        <v>0</v>
      </c>
      <c r="BK652" s="130">
        <f t="shared" ref="BK652" si="12308">C652/C653</f>
        <v>0</v>
      </c>
      <c r="BL652" s="131">
        <f t="shared" ref="BL652" si="12309">D652/D653</f>
        <v>0</v>
      </c>
      <c r="BM652" s="132">
        <f t="shared" ref="BM652" si="12310">E652/E653</f>
        <v>0</v>
      </c>
      <c r="BN652" s="129">
        <f t="shared" ref="BN652" si="12311">F652/F653</f>
        <v>0</v>
      </c>
      <c r="BO652" s="130">
        <f t="shared" ref="BO652" si="12312">G652/G653</f>
        <v>0</v>
      </c>
      <c r="BP652" s="131">
        <f t="shared" ref="BP652" si="12313">H652/H653</f>
        <v>0</v>
      </c>
      <c r="BQ652" s="132">
        <f t="shared" ref="BQ652" si="12314">I652/I653</f>
        <v>0</v>
      </c>
      <c r="BR652" s="129">
        <f t="shared" ref="BR652" si="12315">J652/J653</f>
        <v>0</v>
      </c>
      <c r="BS652" s="130">
        <f t="shared" ref="BS652" si="12316">K652/K653</f>
        <v>0</v>
      </c>
      <c r="BT652" s="131">
        <f t="shared" ref="BT652" si="12317">L652/L653</f>
        <v>0</v>
      </c>
      <c r="BU652" s="129">
        <f t="shared" ref="BU652" si="12318">M652/M653</f>
        <v>0</v>
      </c>
      <c r="BV652" s="133">
        <f t="shared" ref="BV652" si="12319">N652/N653</f>
        <v>0</v>
      </c>
      <c r="BW652" s="134">
        <f t="shared" ref="BW652" si="12320">O652/O653</f>
        <v>0</v>
      </c>
      <c r="BX652" s="129">
        <f t="shared" ref="BX652" si="12321">P652/P653</f>
        <v>0</v>
      </c>
      <c r="BY652" s="130">
        <f t="shared" ref="BY652" si="12322">Q652/Q653</f>
        <v>0</v>
      </c>
      <c r="BZ652" s="131">
        <f t="shared" ref="BZ652" si="12323">R652/R653</f>
        <v>0</v>
      </c>
      <c r="CA652" s="132">
        <f t="shared" ref="CA652" si="12324">S652/S653</f>
        <v>0</v>
      </c>
      <c r="CB652" s="129">
        <f t="shared" ref="CB652" si="12325">T652/T653</f>
        <v>0</v>
      </c>
      <c r="CC652" s="130">
        <f t="shared" ref="CC652" si="12326">U652/U653</f>
        <v>0</v>
      </c>
      <c r="CD652" s="131">
        <f t="shared" ref="CD652" si="12327">V652/V653</f>
        <v>0</v>
      </c>
      <c r="CE652" s="132">
        <f t="shared" ref="CE652" si="12328">W652/W653</f>
        <v>0</v>
      </c>
      <c r="CF652" s="129">
        <f t="shared" ref="CF652" si="12329">X652/X653</f>
        <v>0</v>
      </c>
      <c r="CG652" s="130">
        <f t="shared" ref="CG652" si="12330">Y652/Y653</f>
        <v>0</v>
      </c>
      <c r="CH652" s="131">
        <f t="shared" ref="CH652" si="12331">Z652/Z653</f>
        <v>0</v>
      </c>
      <c r="CI652" s="129">
        <f t="shared" ref="CI652" si="12332">AA652/AA653</f>
        <v>0</v>
      </c>
      <c r="CJ652" s="135">
        <f t="shared" ref="CJ652" si="12333">AB652/AB653</f>
        <v>0</v>
      </c>
      <c r="CK652" s="136">
        <f t="shared" ref="CK652" si="12334">AC652/AC653</f>
        <v>0</v>
      </c>
    </row>
    <row r="653" spans="1:89" ht="15" thickTop="1" thickBot="1" x14ac:dyDescent="0.2">
      <c r="A653" s="269" t="s">
        <v>13</v>
      </c>
      <c r="B653" s="20">
        <f t="shared" ref="B653:AA653" si="12335">SUM(B630:B652)</f>
        <v>15042</v>
      </c>
      <c r="C653" s="21">
        <f t="shared" si="12335"/>
        <v>15487</v>
      </c>
      <c r="D653" s="20">
        <f t="shared" si="12335"/>
        <v>5729</v>
      </c>
      <c r="E653" s="21">
        <f t="shared" si="12335"/>
        <v>6462</v>
      </c>
      <c r="F653" s="20">
        <f t="shared" si="12335"/>
        <v>16568</v>
      </c>
      <c r="G653" s="21">
        <f t="shared" si="12335"/>
        <v>11935</v>
      </c>
      <c r="H653" s="20">
        <f t="shared" si="12335"/>
        <v>18988</v>
      </c>
      <c r="I653" s="21">
        <f t="shared" si="12335"/>
        <v>18442</v>
      </c>
      <c r="J653" s="20">
        <f t="shared" si="12335"/>
        <v>3539</v>
      </c>
      <c r="K653" s="21">
        <f t="shared" si="12335"/>
        <v>3433</v>
      </c>
      <c r="L653" s="20">
        <f t="shared" si="12335"/>
        <v>9923</v>
      </c>
      <c r="M653" s="21">
        <f t="shared" si="12335"/>
        <v>10329</v>
      </c>
      <c r="N653" s="20">
        <f t="shared" si="12335"/>
        <v>18070</v>
      </c>
      <c r="O653" s="21">
        <f t="shared" si="12335"/>
        <v>19043</v>
      </c>
      <c r="P653" s="20">
        <f t="shared" si="12335"/>
        <v>9057</v>
      </c>
      <c r="Q653" s="21">
        <f t="shared" si="12335"/>
        <v>9382</v>
      </c>
      <c r="R653" s="20">
        <f t="shared" si="12335"/>
        <v>11561</v>
      </c>
      <c r="S653" s="21">
        <f t="shared" si="12335"/>
        <v>11845</v>
      </c>
      <c r="T653" s="20">
        <f t="shared" si="12335"/>
        <v>2574</v>
      </c>
      <c r="U653" s="21">
        <f t="shared" si="12335"/>
        <v>2958</v>
      </c>
      <c r="V653" s="20">
        <f t="shared" si="12335"/>
        <v>10991</v>
      </c>
      <c r="W653" s="21">
        <f t="shared" si="12335"/>
        <v>11689</v>
      </c>
      <c r="X653" s="20">
        <f t="shared" si="12335"/>
        <v>8322</v>
      </c>
      <c r="Y653" s="21">
        <f t="shared" si="12335"/>
        <v>5683</v>
      </c>
      <c r="Z653" s="20">
        <f t="shared" si="12335"/>
        <v>18199</v>
      </c>
      <c r="AA653" s="21">
        <f t="shared" si="12335"/>
        <v>21521</v>
      </c>
      <c r="AB653" s="174">
        <f t="shared" ref="AB653:AC653" si="12336">SUM(AB629:AB652)</f>
        <v>148563</v>
      </c>
      <c r="AC653" s="175">
        <f t="shared" si="12336"/>
        <v>148209</v>
      </c>
      <c r="BI653" s="269" t="s">
        <v>13</v>
      </c>
      <c r="BJ653" s="155">
        <f>SUM(BJ629:BJ652)</f>
        <v>1</v>
      </c>
      <c r="BK653" s="156">
        <f t="shared" ref="BK653:CK653" si="12337">SUM(BK629:BK652)</f>
        <v>0.99999999999999989</v>
      </c>
      <c r="BL653" s="155">
        <f t="shared" si="12337"/>
        <v>0.99999999999999989</v>
      </c>
      <c r="BM653" s="156">
        <f t="shared" si="12337"/>
        <v>1</v>
      </c>
      <c r="BN653" s="155">
        <f t="shared" si="12337"/>
        <v>1.0000000000000002</v>
      </c>
      <c r="BO653" s="156">
        <f t="shared" si="12337"/>
        <v>1</v>
      </c>
      <c r="BP653" s="155">
        <f t="shared" si="12337"/>
        <v>0.99999999999999989</v>
      </c>
      <c r="BQ653" s="156">
        <f t="shared" si="12337"/>
        <v>0.99999999999999989</v>
      </c>
      <c r="BR653" s="155">
        <f t="shared" si="12337"/>
        <v>1</v>
      </c>
      <c r="BS653" s="156">
        <f t="shared" si="12337"/>
        <v>1.0000000000000002</v>
      </c>
      <c r="BT653" s="155">
        <f t="shared" si="12337"/>
        <v>0.99999999999999989</v>
      </c>
      <c r="BU653" s="156">
        <f t="shared" si="12337"/>
        <v>1</v>
      </c>
      <c r="BV653" s="155">
        <f t="shared" si="12337"/>
        <v>1</v>
      </c>
      <c r="BW653" s="156">
        <f t="shared" si="12337"/>
        <v>0.99999999999999989</v>
      </c>
      <c r="BX653" s="155">
        <f t="shared" si="12337"/>
        <v>1.0000000000000002</v>
      </c>
      <c r="BY653" s="156">
        <f t="shared" si="12337"/>
        <v>1</v>
      </c>
      <c r="BZ653" s="155">
        <f t="shared" si="12337"/>
        <v>1</v>
      </c>
      <c r="CA653" s="156">
        <f t="shared" si="12337"/>
        <v>0.99999999999999989</v>
      </c>
      <c r="CB653" s="155">
        <f t="shared" si="12337"/>
        <v>1</v>
      </c>
      <c r="CC653" s="156">
        <f t="shared" si="12337"/>
        <v>1</v>
      </c>
      <c r="CD653" s="155">
        <f t="shared" si="12337"/>
        <v>1</v>
      </c>
      <c r="CE653" s="156">
        <f t="shared" si="12337"/>
        <v>0.99999999999999989</v>
      </c>
      <c r="CF653" s="155">
        <f t="shared" si="12337"/>
        <v>1</v>
      </c>
      <c r="CG653" s="156">
        <f t="shared" si="12337"/>
        <v>1</v>
      </c>
      <c r="CH653" s="155">
        <f t="shared" si="12337"/>
        <v>1</v>
      </c>
      <c r="CI653" s="156">
        <f t="shared" si="12337"/>
        <v>1.0000000000000002</v>
      </c>
      <c r="CJ653" s="155">
        <f t="shared" si="12337"/>
        <v>1.0000000000000002</v>
      </c>
      <c r="CK653" s="156">
        <f t="shared" si="12337"/>
        <v>1</v>
      </c>
    </row>
    <row r="654" spans="1:89" ht="14" thickTop="1" x14ac:dyDescent="0.15">
      <c r="A654" s="187"/>
    </row>
    <row r="656" spans="1:89" x14ac:dyDescent="0.15">
      <c r="A656" s="296">
        <f>+A625+1</f>
        <v>44187</v>
      </c>
      <c r="B656" s="296"/>
      <c r="C656" s="296"/>
      <c r="D656" s="296"/>
      <c r="BI656" s="301">
        <f>+BI594+2</f>
        <v>44187</v>
      </c>
      <c r="BJ656" s="301"/>
      <c r="BK656" s="301"/>
      <c r="BL656" s="301"/>
    </row>
    <row r="657" spans="1:89" ht="14" thickBot="1" x14ac:dyDescent="0.2">
      <c r="AE657" s="272" t="s">
        <v>84</v>
      </c>
    </row>
    <row r="658" spans="1:89" ht="15" thickTop="1" thickBot="1" x14ac:dyDescent="0.2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 x14ac:dyDescent="0.2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 x14ac:dyDescent="0.15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1214</v>
      </c>
      <c r="AG660" s="186">
        <f t="shared" ref="AG660:AV662" si="12338">SUMIF($A$9:$A$32,$AE660,C$660:C$683)</f>
        <v>631</v>
      </c>
      <c r="AH660" s="127">
        <f t="shared" si="12338"/>
        <v>382</v>
      </c>
      <c r="AI660" s="180">
        <f t="shared" si="12338"/>
        <v>382</v>
      </c>
      <c r="AJ660" s="126">
        <f t="shared" si="12338"/>
        <v>1334</v>
      </c>
      <c r="AK660" s="128">
        <f t="shared" si="12338"/>
        <v>685</v>
      </c>
      <c r="AL660" s="127">
        <f t="shared" si="12338"/>
        <v>1367</v>
      </c>
      <c r="AM660" s="180">
        <f t="shared" si="12338"/>
        <v>981</v>
      </c>
      <c r="AN660" s="126">
        <f t="shared" si="12338"/>
        <v>126</v>
      </c>
      <c r="AO660" s="128">
        <f t="shared" si="12338"/>
        <v>393</v>
      </c>
      <c r="AP660" s="127">
        <f t="shared" si="12338"/>
        <v>472</v>
      </c>
      <c r="AQ660" s="126">
        <f t="shared" si="12338"/>
        <v>1071</v>
      </c>
      <c r="AR660" s="179">
        <f t="shared" si="12338"/>
        <v>1144</v>
      </c>
      <c r="AS660" s="181">
        <f t="shared" si="12338"/>
        <v>1570</v>
      </c>
      <c r="AT660" s="126">
        <f t="shared" si="12338"/>
        <v>753</v>
      </c>
      <c r="AU660" s="128">
        <f t="shared" si="12338"/>
        <v>682</v>
      </c>
      <c r="AV660" s="127">
        <f t="shared" si="12338"/>
        <v>935</v>
      </c>
      <c r="AW660" s="180">
        <f t="shared" ref="AW660:BE662" si="12339">SUMIF($A$9:$A$32,$AE660,S$660:S$683)</f>
        <v>734</v>
      </c>
      <c r="AX660" s="126">
        <f t="shared" si="12339"/>
        <v>132</v>
      </c>
      <c r="AY660" s="128">
        <f t="shared" si="12339"/>
        <v>426</v>
      </c>
      <c r="AZ660" s="127">
        <f t="shared" si="12339"/>
        <v>465</v>
      </c>
      <c r="BA660" s="180">
        <f t="shared" si="12339"/>
        <v>834</v>
      </c>
      <c r="BB660" s="126">
        <f t="shared" si="12339"/>
        <v>639</v>
      </c>
      <c r="BC660" s="128">
        <f t="shared" si="12339"/>
        <v>545</v>
      </c>
      <c r="BD660" s="184">
        <f t="shared" si="12339"/>
        <v>1283</v>
      </c>
      <c r="BE660" s="185">
        <f t="shared" si="12339"/>
        <v>1131</v>
      </c>
      <c r="BF660" s="170">
        <f>AF660+AH660+AJ660+AL660+AN660+AP660+AR660+AT660+AV660+AX660+AZ660+BB660+BD660</f>
        <v>10246</v>
      </c>
      <c r="BG660" s="171">
        <f>AG660+AI660+AK660+AM660+AO660+AQ660+AS660+AU660+AW660+AY660+BA660+BC660+BE660</f>
        <v>10065</v>
      </c>
      <c r="BI660" s="125" t="s">
        <v>16</v>
      </c>
      <c r="BJ660" s="129">
        <f>B660/B684</f>
        <v>0</v>
      </c>
      <c r="BK660" s="130">
        <f t="shared" ref="BK660" si="12340">C660/C684</f>
        <v>0</v>
      </c>
      <c r="BL660" s="131">
        <f t="shared" ref="BL660" si="12341">D660/D684</f>
        <v>0</v>
      </c>
      <c r="BM660" s="132">
        <f t="shared" ref="BM660" si="12342">E660/E684</f>
        <v>0</v>
      </c>
      <c r="BN660" s="129">
        <f t="shared" ref="BN660" si="12343">F660/F684</f>
        <v>0</v>
      </c>
      <c r="BO660" s="130">
        <f t="shared" ref="BO660" si="12344">G660/G684</f>
        <v>0</v>
      </c>
      <c r="BP660" s="131">
        <f t="shared" ref="BP660" si="12345">H660/H684</f>
        <v>0</v>
      </c>
      <c r="BQ660" s="132">
        <f t="shared" ref="BQ660" si="12346">I660/I684</f>
        <v>0</v>
      </c>
      <c r="BR660" s="129">
        <f t="shared" ref="BR660" si="12347">J660/J684</f>
        <v>0</v>
      </c>
      <c r="BS660" s="130">
        <f t="shared" ref="BS660" si="12348">K660/K684</f>
        <v>0</v>
      </c>
      <c r="BT660" s="131">
        <f t="shared" ref="BT660" si="12349">L660/L684</f>
        <v>0</v>
      </c>
      <c r="BU660" s="129">
        <f t="shared" ref="BU660" si="12350">M660/M684</f>
        <v>0</v>
      </c>
      <c r="BV660" s="133">
        <f t="shared" ref="BV660" si="12351">N660/N684</f>
        <v>0</v>
      </c>
      <c r="BW660" s="134">
        <f t="shared" ref="BW660" si="12352">O660/O684</f>
        <v>0</v>
      </c>
      <c r="BX660" s="129">
        <f t="shared" ref="BX660" si="12353">P660/P684</f>
        <v>0</v>
      </c>
      <c r="BY660" s="130">
        <f t="shared" ref="BY660" si="12354">Q660/Q684</f>
        <v>0</v>
      </c>
      <c r="BZ660" s="131">
        <f t="shared" ref="BZ660" si="12355">R660/R684</f>
        <v>0</v>
      </c>
      <c r="CA660" s="132">
        <f t="shared" ref="CA660" si="12356">S660/S684</f>
        <v>0</v>
      </c>
      <c r="CB660" s="129">
        <f t="shared" ref="CB660" si="12357">T660/T684</f>
        <v>0</v>
      </c>
      <c r="CC660" s="130">
        <f t="shared" ref="CC660" si="12358">U660/U684</f>
        <v>0</v>
      </c>
      <c r="CD660" s="131">
        <f t="shared" ref="CD660" si="12359">V660/V684</f>
        <v>0</v>
      </c>
      <c r="CE660" s="132">
        <f t="shared" ref="CE660" si="12360">W660/W684</f>
        <v>0</v>
      </c>
      <c r="CF660" s="129">
        <f t="shared" ref="CF660" si="12361">X660/X684</f>
        <v>0</v>
      </c>
      <c r="CG660" s="130">
        <f t="shared" ref="CG660" si="12362">Y660/Y684</f>
        <v>0</v>
      </c>
      <c r="CH660" s="131">
        <f t="shared" ref="CH660" si="12363">Z660/Z684</f>
        <v>0</v>
      </c>
      <c r="CI660" s="129">
        <f t="shared" ref="CI660" si="12364">AA660/AA684</f>
        <v>0</v>
      </c>
      <c r="CJ660" s="135">
        <f t="shared" ref="CJ660" si="12365">AB660/AB684</f>
        <v>0</v>
      </c>
      <c r="CK660" s="136">
        <f t="shared" ref="CK660" si="12366">AC660/AC684</f>
        <v>0</v>
      </c>
    </row>
    <row r="661" spans="1:89" x14ac:dyDescent="0.15">
      <c r="A661" s="137" t="s">
        <v>17</v>
      </c>
      <c r="B661" s="189">
        <v>131</v>
      </c>
      <c r="C661" s="190">
        <v>0</v>
      </c>
      <c r="D661" s="191">
        <v>52</v>
      </c>
      <c r="E661" s="192">
        <v>0</v>
      </c>
      <c r="F661" s="189">
        <v>290</v>
      </c>
      <c r="G661" s="193">
        <v>3</v>
      </c>
      <c r="H661" s="191">
        <v>167</v>
      </c>
      <c r="I661" s="192">
        <v>19</v>
      </c>
      <c r="J661" s="189">
        <v>5</v>
      </c>
      <c r="K661" s="193">
        <v>9</v>
      </c>
      <c r="L661" s="191">
        <v>12</v>
      </c>
      <c r="M661" s="189">
        <v>34</v>
      </c>
      <c r="N661" s="194">
        <v>64</v>
      </c>
      <c r="O661" s="195">
        <v>71</v>
      </c>
      <c r="P661" s="189">
        <v>18</v>
      </c>
      <c r="Q661" s="193">
        <v>33</v>
      </c>
      <c r="R661" s="191">
        <v>7</v>
      </c>
      <c r="S661" s="192">
        <v>27</v>
      </c>
      <c r="T661" s="189">
        <v>0</v>
      </c>
      <c r="U661" s="193">
        <v>12</v>
      </c>
      <c r="V661" s="191">
        <v>2</v>
      </c>
      <c r="W661" s="192">
        <v>0</v>
      </c>
      <c r="X661" s="189">
        <v>4</v>
      </c>
      <c r="Y661" s="193">
        <v>0</v>
      </c>
      <c r="Z661" s="191">
        <v>0</v>
      </c>
      <c r="AA661" s="189">
        <v>0</v>
      </c>
      <c r="AB661" s="172">
        <f t="shared" ref="AB661:AB683" si="12367">SUM(B661,D661,F661,H661,J661,L661,N661,P661,R661,T661,V661,X661,Z661)</f>
        <v>752</v>
      </c>
      <c r="AC661" s="173">
        <f t="shared" ref="AC661:AC683" si="12368">SUM(C661,E661,G661,I661,K661,M661,O661,Q661,S661,U661,W661,Y661,AA661)</f>
        <v>208</v>
      </c>
      <c r="AE661" s="277" t="str">
        <f>$AE$10</f>
        <v>08:00 - 08:59</v>
      </c>
      <c r="AF661" s="126">
        <f>SUMIF($A$9:$A$32,$AE661,B$660:B$683)</f>
        <v>1097</v>
      </c>
      <c r="AG661" s="190">
        <f t="shared" si="12338"/>
        <v>652</v>
      </c>
      <c r="AH661" s="191">
        <f t="shared" si="12338"/>
        <v>331</v>
      </c>
      <c r="AI661" s="192">
        <f t="shared" si="12338"/>
        <v>357</v>
      </c>
      <c r="AJ661" s="278">
        <f t="shared" si="12338"/>
        <v>1312</v>
      </c>
      <c r="AK661" s="193">
        <f t="shared" si="12338"/>
        <v>605</v>
      </c>
      <c r="AL661" s="191">
        <f t="shared" si="12338"/>
        <v>1294</v>
      </c>
      <c r="AM661" s="192">
        <f t="shared" si="12338"/>
        <v>949</v>
      </c>
      <c r="AN661" s="278">
        <f t="shared" si="12338"/>
        <v>116</v>
      </c>
      <c r="AO661" s="193">
        <f t="shared" si="12338"/>
        <v>407</v>
      </c>
      <c r="AP661" s="191">
        <f t="shared" si="12338"/>
        <v>419</v>
      </c>
      <c r="AQ661" s="278">
        <f t="shared" si="12338"/>
        <v>1048</v>
      </c>
      <c r="AR661" s="194">
        <f t="shared" si="12338"/>
        <v>1125</v>
      </c>
      <c r="AS661" s="195">
        <f t="shared" si="12338"/>
        <v>1550</v>
      </c>
      <c r="AT661" s="278">
        <f t="shared" si="12338"/>
        <v>678</v>
      </c>
      <c r="AU661" s="193">
        <f t="shared" si="12338"/>
        <v>591</v>
      </c>
      <c r="AV661" s="191">
        <f t="shared" si="12338"/>
        <v>933</v>
      </c>
      <c r="AW661" s="192">
        <f t="shared" si="12339"/>
        <v>695</v>
      </c>
      <c r="AX661" s="278">
        <f t="shared" si="12339"/>
        <v>147</v>
      </c>
      <c r="AY661" s="193">
        <f t="shared" si="12339"/>
        <v>293</v>
      </c>
      <c r="AZ661" s="191">
        <f t="shared" si="12339"/>
        <v>526</v>
      </c>
      <c r="BA661" s="192">
        <f t="shared" si="12339"/>
        <v>836</v>
      </c>
      <c r="BB661" s="278">
        <f t="shared" si="12339"/>
        <v>620</v>
      </c>
      <c r="BC661" s="193">
        <f t="shared" si="12339"/>
        <v>517</v>
      </c>
      <c r="BD661" s="191">
        <f t="shared" si="12339"/>
        <v>1225</v>
      </c>
      <c r="BE661" s="278">
        <f t="shared" si="12339"/>
        <v>1290</v>
      </c>
      <c r="BF661" s="172">
        <f>SUM(AF661,AH661,AJ661,AL661,AN661,AP661,AR661,AT661,AV661,AX661,AZ661,BB661,BD661)</f>
        <v>9823</v>
      </c>
      <c r="BG661" s="173">
        <f>SUM(AG661,AI661,AK661,AM661,AO661,AQ661,AS661,AU661,AW661,AY661,BA661,BC661,BE661)</f>
        <v>9790</v>
      </c>
      <c r="BI661" s="137" t="s">
        <v>17</v>
      </c>
      <c r="BJ661" s="129">
        <f>B661/B684</f>
        <v>9.7173800163192648E-3</v>
      </c>
      <c r="BK661" s="130">
        <f t="shared" ref="BK661" si="12369">C661/C684</f>
        <v>0</v>
      </c>
      <c r="BL661" s="131">
        <f t="shared" ref="BL661" si="12370">D661/D684</f>
        <v>1.0278711207748568E-2</v>
      </c>
      <c r="BM661" s="132">
        <f t="shared" ref="BM661" si="12371">E661/E684</f>
        <v>0</v>
      </c>
      <c r="BN661" s="129">
        <f t="shared" ref="BN661" si="12372">F661/F684</f>
        <v>1.920911439358813E-2</v>
      </c>
      <c r="BO661" s="130">
        <f t="shared" ref="BO661" si="12373">G661/G684</f>
        <v>2.3747328425552126E-4</v>
      </c>
      <c r="BP661" s="131">
        <f t="shared" ref="BP661" si="12374">H661/H684</f>
        <v>9.3374336035784173E-3</v>
      </c>
      <c r="BQ661" s="132">
        <f t="shared" ref="BQ661" si="12375">I661/I684</f>
        <v>1.017784443968288E-3</v>
      </c>
      <c r="BR661" s="129">
        <f t="shared" ref="BR661" si="12376">J661/J684</f>
        <v>1.4156285390713476E-3</v>
      </c>
      <c r="BS661" s="130">
        <f t="shared" ref="BS661" si="12377">K661/K684</f>
        <v>2.6801667659321023E-3</v>
      </c>
      <c r="BT661" s="131">
        <f t="shared" ref="BT661" si="12378">L661/L684</f>
        <v>1.1672016340822876E-3</v>
      </c>
      <c r="BU661" s="129">
        <f t="shared" ref="BU661" si="12379">M661/M684</f>
        <v>3.3996600339966003E-3</v>
      </c>
      <c r="BV661" s="133">
        <f t="shared" ref="BV661" si="12380">N661/N684</f>
        <v>3.5056967572304996E-3</v>
      </c>
      <c r="BW661" s="134">
        <f t="shared" ref="BW661" si="12381">O661/O684</f>
        <v>3.9254713330016035E-3</v>
      </c>
      <c r="BX661" s="129">
        <f t="shared" ref="BX661" si="12382">P661/P684</f>
        <v>1.9911504424778761E-3</v>
      </c>
      <c r="BY661" s="130">
        <f t="shared" ref="BY661" si="12383">Q661/Q684</f>
        <v>3.8560411311053984E-3</v>
      </c>
      <c r="BZ661" s="131">
        <f t="shared" ref="BZ661" si="12384">R661/R684</f>
        <v>6.0679611650485432E-4</v>
      </c>
      <c r="CA661" s="132">
        <f t="shared" ref="CA661" si="12385">S661/S684</f>
        <v>2.3883237505528529E-3</v>
      </c>
      <c r="CB661" s="129">
        <f t="shared" ref="CB661" si="12386">T661/T684</f>
        <v>0</v>
      </c>
      <c r="CC661" s="130">
        <f t="shared" ref="CC661" si="12387">U661/U684</f>
        <v>4.5819014891179842E-3</v>
      </c>
      <c r="CD661" s="131">
        <f t="shared" ref="CD661" si="12388">V661/V684</f>
        <v>1.8338529249954154E-4</v>
      </c>
      <c r="CE661" s="132">
        <f t="shared" ref="CE661" si="12389">W661/W684</f>
        <v>0</v>
      </c>
      <c r="CF661" s="129">
        <f t="shared" ref="CF661" si="12390">X661/X684</f>
        <v>4.7108703332940762E-4</v>
      </c>
      <c r="CG661" s="130">
        <f t="shared" ref="CG661" si="12391">Y661/Y684</f>
        <v>0</v>
      </c>
      <c r="CH661" s="131">
        <f t="shared" ref="CH661" si="12392">Z661/Z684</f>
        <v>0</v>
      </c>
      <c r="CI661" s="129">
        <f t="shared" ref="CI661" si="12393">AA661/AA684</f>
        <v>0</v>
      </c>
      <c r="CJ661" s="135">
        <f t="shared" ref="CJ661" si="12394">AB661/AB684</f>
        <v>5.2149430309082461E-3</v>
      </c>
      <c r="CK661" s="136">
        <f t="shared" ref="CK661" si="12395">AC661/AC684</f>
        <v>1.4455185450299875E-3</v>
      </c>
    </row>
    <row r="662" spans="1:89" ht="14" thickBot="1" x14ac:dyDescent="0.2">
      <c r="A662" s="146" t="s">
        <v>18</v>
      </c>
      <c r="B662" s="196">
        <v>636</v>
      </c>
      <c r="C662" s="197">
        <v>46</v>
      </c>
      <c r="D662" s="198">
        <v>202</v>
      </c>
      <c r="E662" s="199">
        <v>67</v>
      </c>
      <c r="F662" s="196">
        <v>986</v>
      </c>
      <c r="G662" s="200">
        <v>135</v>
      </c>
      <c r="H662" s="198">
        <v>705</v>
      </c>
      <c r="I662" s="199">
        <v>245</v>
      </c>
      <c r="J662" s="196">
        <v>47</v>
      </c>
      <c r="K662" s="200">
        <v>98</v>
      </c>
      <c r="L662" s="198">
        <v>132</v>
      </c>
      <c r="M662" s="196">
        <v>316</v>
      </c>
      <c r="N662" s="201">
        <v>505</v>
      </c>
      <c r="O662" s="202">
        <v>601</v>
      </c>
      <c r="P662" s="196">
        <v>296</v>
      </c>
      <c r="Q662" s="200">
        <v>360</v>
      </c>
      <c r="R662" s="198">
        <v>287</v>
      </c>
      <c r="S662" s="199">
        <v>298</v>
      </c>
      <c r="T662" s="196">
        <v>34</v>
      </c>
      <c r="U662" s="200">
        <v>159</v>
      </c>
      <c r="V662" s="198">
        <v>139</v>
      </c>
      <c r="W662" s="199">
        <v>418</v>
      </c>
      <c r="X662" s="196">
        <v>292</v>
      </c>
      <c r="Y662" s="200">
        <v>231</v>
      </c>
      <c r="Z662" s="198">
        <v>562</v>
      </c>
      <c r="AA662" s="196">
        <v>466</v>
      </c>
      <c r="AB662" s="172">
        <f t="shared" si="12367"/>
        <v>4823</v>
      </c>
      <c r="AC662" s="173">
        <f t="shared" si="12368"/>
        <v>3440</v>
      </c>
      <c r="AE662" s="275">
        <f>$AE$11</f>
        <v>0</v>
      </c>
      <c r="AF662" s="126">
        <f>SUMIF($A$9:$A$32,$AE662,B$660:B$683)</f>
        <v>0</v>
      </c>
      <c r="AG662" s="197">
        <f t="shared" si="12338"/>
        <v>0</v>
      </c>
      <c r="AH662" s="198">
        <f t="shared" si="12338"/>
        <v>0</v>
      </c>
      <c r="AI662" s="199">
        <f t="shared" si="12338"/>
        <v>0</v>
      </c>
      <c r="AJ662" s="196">
        <f t="shared" si="12338"/>
        <v>0</v>
      </c>
      <c r="AK662" s="200">
        <f t="shared" si="12338"/>
        <v>0</v>
      </c>
      <c r="AL662" s="198">
        <f t="shared" si="12338"/>
        <v>0</v>
      </c>
      <c r="AM662" s="199">
        <f t="shared" si="12338"/>
        <v>0</v>
      </c>
      <c r="AN662" s="196">
        <f t="shared" si="12338"/>
        <v>0</v>
      </c>
      <c r="AO662" s="200">
        <f t="shared" si="12338"/>
        <v>0</v>
      </c>
      <c r="AP662" s="198">
        <f t="shared" si="12338"/>
        <v>0</v>
      </c>
      <c r="AQ662" s="196">
        <f t="shared" si="12338"/>
        <v>0</v>
      </c>
      <c r="AR662" s="201">
        <f t="shared" si="12338"/>
        <v>0</v>
      </c>
      <c r="AS662" s="202">
        <f t="shared" si="12338"/>
        <v>0</v>
      </c>
      <c r="AT662" s="196">
        <f t="shared" si="12338"/>
        <v>0</v>
      </c>
      <c r="AU662" s="200">
        <f t="shared" si="12338"/>
        <v>0</v>
      </c>
      <c r="AV662" s="198">
        <f t="shared" si="12338"/>
        <v>0</v>
      </c>
      <c r="AW662" s="199">
        <f t="shared" si="12339"/>
        <v>0</v>
      </c>
      <c r="AX662" s="196">
        <f t="shared" si="12339"/>
        <v>0</v>
      </c>
      <c r="AY662" s="200">
        <f t="shared" si="12339"/>
        <v>0</v>
      </c>
      <c r="AZ662" s="198">
        <f t="shared" si="12339"/>
        <v>0</v>
      </c>
      <c r="BA662" s="199">
        <f t="shared" si="12339"/>
        <v>0</v>
      </c>
      <c r="BB662" s="196">
        <f t="shared" si="12339"/>
        <v>0</v>
      </c>
      <c r="BC662" s="200">
        <f t="shared" si="12339"/>
        <v>0</v>
      </c>
      <c r="BD662" s="198">
        <f t="shared" si="12339"/>
        <v>0</v>
      </c>
      <c r="BE662" s="196">
        <f t="shared" si="12339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4.7177509086862995E-2</v>
      </c>
      <c r="BK662" s="130">
        <f t="shared" ref="BK662" si="12396">C662/C684</f>
        <v>2.9346092503987242E-3</v>
      </c>
      <c r="BL662" s="131">
        <f t="shared" ref="BL662" si="12397">D662/D684</f>
        <v>3.9928839691638664E-2</v>
      </c>
      <c r="BM662" s="132">
        <f t="shared" ref="BM662" si="12398">E662/E684</f>
        <v>1.0337910816232063E-2</v>
      </c>
      <c r="BN662" s="129">
        <f t="shared" ref="BN662" si="12399">F662/F684</f>
        <v>6.5310988938199643E-2</v>
      </c>
      <c r="BO662" s="130">
        <f t="shared" ref="BO662" si="12400">G662/G684</f>
        <v>1.0686297791498456E-2</v>
      </c>
      <c r="BP662" s="131">
        <f t="shared" ref="BP662" si="12401">H662/H684</f>
        <v>3.9418507128878948E-2</v>
      </c>
      <c r="BQ662" s="132">
        <f t="shared" ref="BQ662" si="12402">I662/I684</f>
        <v>1.3124062566959502E-2</v>
      </c>
      <c r="BR662" s="129">
        <f t="shared" ref="BR662" si="12403">J662/J684</f>
        <v>1.3306908267270668E-2</v>
      </c>
      <c r="BS662" s="130">
        <f t="shared" ref="BS662" si="12404">K662/K684</f>
        <v>2.9184038117927337E-2</v>
      </c>
      <c r="BT662" s="131">
        <f t="shared" ref="BT662" si="12405">L662/L684</f>
        <v>1.2839217974905165E-2</v>
      </c>
      <c r="BU662" s="129">
        <f t="shared" ref="BU662" si="12406">M662/M684</f>
        <v>3.1596840315968405E-2</v>
      </c>
      <c r="BV662" s="133">
        <f t="shared" ref="BV662" si="12407">N662/N684</f>
        <v>2.766213847502191E-2</v>
      </c>
      <c r="BW662" s="134">
        <f t="shared" ref="BW662" si="12408">O662/O684</f>
        <v>3.3228285508929062E-2</v>
      </c>
      <c r="BX662" s="129">
        <f t="shared" ref="BX662" si="12409">P662/P684</f>
        <v>3.2743362831858407E-2</v>
      </c>
      <c r="BY662" s="130">
        <f t="shared" ref="BY662" si="12410">Q662/Q684</f>
        <v>4.2065903248422527E-2</v>
      </c>
      <c r="BZ662" s="131">
        <f t="shared" ref="BZ662" si="12411">R662/R684</f>
        <v>2.4878640776699028E-2</v>
      </c>
      <c r="CA662" s="132">
        <f t="shared" ref="CA662" si="12412">S662/S684</f>
        <v>2.6360017691287041E-2</v>
      </c>
      <c r="CB662" s="129">
        <f t="shared" ref="CB662" si="12413">T662/T684</f>
        <v>1.1544991511035654E-2</v>
      </c>
      <c r="CC662" s="130">
        <f t="shared" ref="CC662" si="12414">U662/U684</f>
        <v>6.0710194730813287E-2</v>
      </c>
      <c r="CD662" s="131">
        <f t="shared" ref="CD662" si="12415">V662/V684</f>
        <v>1.2745277828718137E-2</v>
      </c>
      <c r="CE662" s="132">
        <f t="shared" ref="CE662" si="12416">W662/W684</f>
        <v>3.793447681277793E-2</v>
      </c>
      <c r="CF662" s="129">
        <f t="shared" ref="CF662" si="12417">X662/X684</f>
        <v>3.4389353433046756E-2</v>
      </c>
      <c r="CG662" s="130">
        <f t="shared" ref="CG662" si="12418">Y662/Y684</f>
        <v>4.4474393530997303E-2</v>
      </c>
      <c r="CH662" s="131">
        <f t="shared" ref="CH662" si="12419">Z662/Z684</f>
        <v>3.1765769839475468E-2</v>
      </c>
      <c r="CI662" s="129">
        <f t="shared" ref="CI662" si="12420">AA662/AA684</f>
        <v>2.2961320522296134E-2</v>
      </c>
      <c r="CJ662" s="135">
        <f t="shared" ref="CJ662" si="12421">AB662/AB684</f>
        <v>3.3446369997434139E-2</v>
      </c>
      <c r="CK662" s="136">
        <f t="shared" ref="CK662" si="12422">AC662/AC684</f>
        <v>2.3906652860111333E-2</v>
      </c>
    </row>
    <row r="663" spans="1:89" ht="15" thickTop="1" thickBot="1" x14ac:dyDescent="0.2">
      <c r="A663" s="137" t="s">
        <v>19</v>
      </c>
      <c r="B663" s="189">
        <v>1161</v>
      </c>
      <c r="C663" s="190">
        <v>413</v>
      </c>
      <c r="D663" s="191">
        <v>361</v>
      </c>
      <c r="E663" s="192">
        <v>269</v>
      </c>
      <c r="F663" s="189">
        <v>1262</v>
      </c>
      <c r="G663" s="193">
        <v>455</v>
      </c>
      <c r="H663" s="191">
        <v>1028</v>
      </c>
      <c r="I663" s="192">
        <v>609</v>
      </c>
      <c r="J663" s="189">
        <v>85</v>
      </c>
      <c r="K663" s="193">
        <v>220</v>
      </c>
      <c r="L663" s="191">
        <v>291</v>
      </c>
      <c r="M663" s="189">
        <v>690</v>
      </c>
      <c r="N663" s="194">
        <v>939</v>
      </c>
      <c r="O663" s="195">
        <v>1228</v>
      </c>
      <c r="P663" s="189">
        <v>516</v>
      </c>
      <c r="Q663" s="193">
        <v>508</v>
      </c>
      <c r="R663" s="191">
        <v>643</v>
      </c>
      <c r="S663" s="192">
        <v>478</v>
      </c>
      <c r="T663" s="189">
        <v>94</v>
      </c>
      <c r="U663" s="193">
        <v>297</v>
      </c>
      <c r="V663" s="191">
        <v>408</v>
      </c>
      <c r="W663" s="192">
        <v>667</v>
      </c>
      <c r="X663" s="189">
        <v>499</v>
      </c>
      <c r="Y663" s="193">
        <v>428</v>
      </c>
      <c r="Z663" s="191">
        <v>923</v>
      </c>
      <c r="AA663" s="189">
        <v>963</v>
      </c>
      <c r="AB663" s="172">
        <f t="shared" si="12367"/>
        <v>8210</v>
      </c>
      <c r="AC663" s="173">
        <f t="shared" si="12368"/>
        <v>7225</v>
      </c>
      <c r="AE663" s="269" t="s">
        <v>13</v>
      </c>
      <c r="AF663" s="20">
        <f t="shared" ref="AF663:BG663" si="12423">SUM(AF660:AF662)</f>
        <v>2311</v>
      </c>
      <c r="AG663" s="21">
        <f t="shared" si="12423"/>
        <v>1283</v>
      </c>
      <c r="AH663" s="20">
        <f t="shared" si="12423"/>
        <v>713</v>
      </c>
      <c r="AI663" s="21">
        <f t="shared" si="12423"/>
        <v>739</v>
      </c>
      <c r="AJ663" s="20">
        <f t="shared" si="12423"/>
        <v>2646</v>
      </c>
      <c r="AK663" s="21">
        <f t="shared" si="12423"/>
        <v>1290</v>
      </c>
      <c r="AL663" s="20">
        <f t="shared" si="12423"/>
        <v>2661</v>
      </c>
      <c r="AM663" s="21">
        <f t="shared" si="12423"/>
        <v>1930</v>
      </c>
      <c r="AN663" s="20">
        <f t="shared" si="12423"/>
        <v>242</v>
      </c>
      <c r="AO663" s="21">
        <f t="shared" si="12423"/>
        <v>800</v>
      </c>
      <c r="AP663" s="20">
        <f t="shared" si="12423"/>
        <v>891</v>
      </c>
      <c r="AQ663" s="21">
        <f t="shared" si="12423"/>
        <v>2119</v>
      </c>
      <c r="AR663" s="20">
        <f t="shared" si="12423"/>
        <v>2269</v>
      </c>
      <c r="AS663" s="21">
        <f t="shared" si="12423"/>
        <v>3120</v>
      </c>
      <c r="AT663" s="20">
        <f t="shared" si="12423"/>
        <v>1431</v>
      </c>
      <c r="AU663" s="21">
        <f t="shared" si="12423"/>
        <v>1273</v>
      </c>
      <c r="AV663" s="20">
        <f t="shared" si="12423"/>
        <v>1868</v>
      </c>
      <c r="AW663" s="21">
        <f t="shared" si="12423"/>
        <v>1429</v>
      </c>
      <c r="AX663" s="20">
        <f t="shared" si="12423"/>
        <v>279</v>
      </c>
      <c r="AY663" s="21">
        <f t="shared" si="12423"/>
        <v>719</v>
      </c>
      <c r="AZ663" s="20">
        <f t="shared" si="12423"/>
        <v>991</v>
      </c>
      <c r="BA663" s="21">
        <f t="shared" si="12423"/>
        <v>1670</v>
      </c>
      <c r="BB663" s="20">
        <f t="shared" si="12423"/>
        <v>1259</v>
      </c>
      <c r="BC663" s="21">
        <f t="shared" si="12423"/>
        <v>1062</v>
      </c>
      <c r="BD663" s="20">
        <f t="shared" si="12423"/>
        <v>2508</v>
      </c>
      <c r="BE663" s="21">
        <f t="shared" si="12423"/>
        <v>2421</v>
      </c>
      <c r="BF663" s="174">
        <f t="shared" si="12423"/>
        <v>20069</v>
      </c>
      <c r="BG663" s="175">
        <f t="shared" si="12423"/>
        <v>19855</v>
      </c>
      <c r="BI663" s="137" t="s">
        <v>19</v>
      </c>
      <c r="BJ663" s="129">
        <f>B663/B684</f>
        <v>8.6121207625547064E-2</v>
      </c>
      <c r="BK663" s="130">
        <f t="shared" ref="BK663" si="12424">C663/C684</f>
        <v>2.6347687400318981E-2</v>
      </c>
      <c r="BL663" s="131">
        <f t="shared" ref="BL663" si="12425">D663/D684</f>
        <v>7.1357975884562164E-2</v>
      </c>
      <c r="BM663" s="132">
        <f t="shared" ref="BM663" si="12426">E663/E684</f>
        <v>4.1505940441289926E-2</v>
      </c>
      <c r="BN663" s="129">
        <f t="shared" ref="BN663" si="12427">F663/F684</f>
        <v>8.3592766774855928E-2</v>
      </c>
      <c r="BO663" s="130">
        <f t="shared" ref="BO663" si="12428">G663/G684</f>
        <v>3.6016781445420726E-2</v>
      </c>
      <c r="BP663" s="131">
        <f t="shared" ref="BP663" si="12429">H663/H684</f>
        <v>5.7478333799273133E-2</v>
      </c>
      <c r="BQ663" s="132">
        <f t="shared" ref="BQ663" si="12430">I663/I684</f>
        <v>3.2622669809299336E-2</v>
      </c>
      <c r="BR663" s="129">
        <f t="shared" ref="BR663" si="12431">J663/J684</f>
        <v>2.406568516421291E-2</v>
      </c>
      <c r="BS663" s="130">
        <f t="shared" ref="BS663" si="12432">K663/K684</f>
        <v>6.5515187611673617E-2</v>
      </c>
      <c r="BT663" s="131">
        <f t="shared" ref="BT663" si="12433">L663/L684</f>
        <v>2.8304639626495477E-2</v>
      </c>
      <c r="BU663" s="129">
        <f t="shared" ref="BU663" si="12434">M663/M684</f>
        <v>6.8993100689931003E-2</v>
      </c>
      <c r="BV663" s="133">
        <f t="shared" ref="BV663" si="12435">N663/N684</f>
        <v>5.1435144609991233E-2</v>
      </c>
      <c r="BW663" s="134">
        <f t="shared" ref="BW663" si="12436">O663/O684</f>
        <v>6.7894067562337596E-2</v>
      </c>
      <c r="BX663" s="129">
        <f t="shared" ref="BX663" si="12437">P663/P684</f>
        <v>5.7079646017699118E-2</v>
      </c>
      <c r="BY663" s="130">
        <f t="shared" ref="BY663" si="12438">Q663/Q684</f>
        <v>5.9359663472774014E-2</v>
      </c>
      <c r="BZ663" s="131">
        <f t="shared" ref="BZ663" si="12439">R663/R684</f>
        <v>5.5738557558945911E-2</v>
      </c>
      <c r="CA663" s="132">
        <f t="shared" ref="CA663" si="12440">S663/S684</f>
        <v>4.2282176028306057E-2</v>
      </c>
      <c r="CB663" s="129">
        <f t="shared" ref="CB663" si="12441">T663/T684</f>
        <v>3.1918505942275043E-2</v>
      </c>
      <c r="CC663" s="130">
        <f t="shared" ref="CC663" si="12442">U663/U684</f>
        <v>0.1134020618556701</v>
      </c>
      <c r="CD663" s="131">
        <f t="shared" ref="CD663" si="12443">V663/V684</f>
        <v>3.7410599669906473E-2</v>
      </c>
      <c r="CE663" s="132">
        <f t="shared" ref="CE663" si="12444">W663/W684</f>
        <v>6.0531808694073874E-2</v>
      </c>
      <c r="CF663" s="129">
        <f t="shared" ref="CF663" si="12445">X663/X684</f>
        <v>5.8768107407843599E-2</v>
      </c>
      <c r="CG663" s="130">
        <f t="shared" ref="CG663" si="12446">Y663/Y684</f>
        <v>8.2402772429726615E-2</v>
      </c>
      <c r="CH663" s="131">
        <f t="shared" ref="CH663" si="12447">Z663/Z684</f>
        <v>5.2170472529957046E-2</v>
      </c>
      <c r="CI663" s="129">
        <f t="shared" ref="CI663" si="12448">AA663/AA684</f>
        <v>4.7450110864745008E-2</v>
      </c>
      <c r="CJ663" s="135">
        <f t="shared" ref="CJ663" si="12449">AB663/AB684</f>
        <v>5.6934417930527524E-2</v>
      </c>
      <c r="CK663" s="136">
        <f t="shared" ref="CK663" si="12450">AC663/AC684</f>
        <v>5.0210920614623365E-2</v>
      </c>
    </row>
    <row r="664" spans="1:89" ht="14" thickTop="1" x14ac:dyDescent="0.15">
      <c r="A664" s="146" t="s">
        <v>20</v>
      </c>
      <c r="B664" s="196">
        <v>1214</v>
      </c>
      <c r="C664" s="197">
        <v>631</v>
      </c>
      <c r="D664" s="198">
        <v>382</v>
      </c>
      <c r="E664" s="199">
        <v>382</v>
      </c>
      <c r="F664" s="196">
        <v>1334</v>
      </c>
      <c r="G664" s="200">
        <v>685</v>
      </c>
      <c r="H664" s="198">
        <v>1367</v>
      </c>
      <c r="I664" s="199">
        <v>981</v>
      </c>
      <c r="J664" s="196">
        <v>126</v>
      </c>
      <c r="K664" s="200">
        <v>393</v>
      </c>
      <c r="L664" s="198">
        <v>472</v>
      </c>
      <c r="M664" s="196">
        <v>1071</v>
      </c>
      <c r="N664" s="201">
        <v>1144</v>
      </c>
      <c r="O664" s="202">
        <v>1570</v>
      </c>
      <c r="P664" s="196">
        <v>753</v>
      </c>
      <c r="Q664" s="200">
        <v>682</v>
      </c>
      <c r="R664" s="198">
        <v>935</v>
      </c>
      <c r="S664" s="199">
        <v>734</v>
      </c>
      <c r="T664" s="196">
        <v>132</v>
      </c>
      <c r="U664" s="200">
        <v>426</v>
      </c>
      <c r="V664" s="198">
        <v>465</v>
      </c>
      <c r="W664" s="199">
        <v>834</v>
      </c>
      <c r="X664" s="196">
        <v>639</v>
      </c>
      <c r="Y664" s="200">
        <v>545</v>
      </c>
      <c r="Z664" s="198">
        <v>1283</v>
      </c>
      <c r="AA664" s="196">
        <v>1131</v>
      </c>
      <c r="AB664" s="172">
        <f t="shared" si="12367"/>
        <v>10246</v>
      </c>
      <c r="AC664" s="173">
        <f t="shared" si="12368"/>
        <v>10065</v>
      </c>
      <c r="BI664" s="146" t="s">
        <v>20</v>
      </c>
      <c r="BJ664" s="129">
        <f>B664/B684</f>
        <v>9.0052666716118987E-2</v>
      </c>
      <c r="BK664" s="130">
        <f t="shared" ref="BK664" si="12451">C664/C684</f>
        <v>4.0255183413078148E-2</v>
      </c>
      <c r="BL664" s="131">
        <f t="shared" ref="BL664" si="12452">D664/D684</f>
        <v>7.5508993872306779E-2</v>
      </c>
      <c r="BM664" s="132">
        <f t="shared" ref="BM664" si="12453">E664/E684</f>
        <v>5.8941521370158928E-2</v>
      </c>
      <c r="BN664" s="129">
        <f t="shared" ref="BN664" si="12454">F664/F684</f>
        <v>8.8361926210505398E-2</v>
      </c>
      <c r="BO664" s="130">
        <f t="shared" ref="BO664" si="12455">G664/G684</f>
        <v>5.4223066571677352E-2</v>
      </c>
      <c r="BP664" s="131">
        <f t="shared" ref="BP664" si="12456">H664/H684</f>
        <v>7.6432764886776625E-2</v>
      </c>
      <c r="BQ664" s="132">
        <f t="shared" ref="BQ664" si="12457">I664/I684</f>
        <v>5.254981787015213E-2</v>
      </c>
      <c r="BR664" s="129">
        <f t="shared" ref="BR664" si="12458">J664/J684</f>
        <v>3.5673839184597961E-2</v>
      </c>
      <c r="BS664" s="130">
        <f t="shared" ref="BS664" si="12459">K664/K684</f>
        <v>0.11703394877903514</v>
      </c>
      <c r="BT664" s="131">
        <f t="shared" ref="BT664" si="12460">L664/L684</f>
        <v>4.5909930940569985E-2</v>
      </c>
      <c r="BU664" s="129">
        <f t="shared" ref="BU664" si="12461">M664/M684</f>
        <v>0.10708929107089291</v>
      </c>
      <c r="BV664" s="133">
        <f t="shared" ref="BV664" si="12462">N664/N684</f>
        <v>6.2664329535495181E-2</v>
      </c>
      <c r="BW664" s="134">
        <f t="shared" ref="BW664" si="12463">O664/O684</f>
        <v>8.6802675955105879E-2</v>
      </c>
      <c r="BX664" s="129">
        <f t="shared" ref="BX664" si="12464">P664/P684</f>
        <v>8.3296460176991147E-2</v>
      </c>
      <c r="BY664" s="130">
        <f t="shared" ref="BY664" si="12465">Q664/Q684</f>
        <v>7.9691516709511565E-2</v>
      </c>
      <c r="BZ664" s="131">
        <f t="shared" ref="BZ664" si="12466">R664/R684</f>
        <v>8.1050624133148411E-2</v>
      </c>
      <c r="CA664" s="132">
        <f t="shared" ref="CA664" si="12467">S664/S684</f>
        <v>6.4927023440955328E-2</v>
      </c>
      <c r="CB664" s="129">
        <f t="shared" ref="CB664" si="12468">T664/T684</f>
        <v>4.4821731748726654E-2</v>
      </c>
      <c r="CC664" s="130">
        <f t="shared" ref="CC664" si="12469">U664/U684</f>
        <v>0.16265750286368844</v>
      </c>
      <c r="CD664" s="131">
        <f t="shared" ref="CD664" si="12470">V664/V684</f>
        <v>4.2637080506143406E-2</v>
      </c>
      <c r="CE664" s="132">
        <f t="shared" ref="CE664" si="12471">W664/W684</f>
        <v>7.568744895181051E-2</v>
      </c>
      <c r="CF664" s="129">
        <f t="shared" ref="CF664" si="12472">X664/X684</f>
        <v>7.5256153574372861E-2</v>
      </c>
      <c r="CG664" s="130">
        <f t="shared" ref="CG664" si="12473">Y664/Y684</f>
        <v>0.10492876395841355</v>
      </c>
      <c r="CH664" s="131">
        <f t="shared" ref="CH664" si="12474">Z664/Z684</f>
        <v>7.2518652498304317E-2</v>
      </c>
      <c r="CI664" s="129">
        <f t="shared" ref="CI664" si="12475">AA664/AA684</f>
        <v>5.5728011825572799E-2</v>
      </c>
      <c r="CJ664" s="135">
        <f t="shared" ref="CJ664" si="12476">AB664/AB684</f>
        <v>7.1053598796124856E-2</v>
      </c>
      <c r="CK664" s="136">
        <f t="shared" ref="CK664" si="12477">AC664/AC684</f>
        <v>6.9947808440994352E-2</v>
      </c>
    </row>
    <row r="665" spans="1:89" ht="14" thickBot="1" x14ac:dyDescent="0.2">
      <c r="A665" s="137" t="s">
        <v>21</v>
      </c>
      <c r="B665" s="189">
        <v>1097</v>
      </c>
      <c r="C665" s="190">
        <v>652</v>
      </c>
      <c r="D665" s="191">
        <v>331</v>
      </c>
      <c r="E665" s="192">
        <v>357</v>
      </c>
      <c r="F665" s="189">
        <v>1312</v>
      </c>
      <c r="G665" s="193">
        <v>605</v>
      </c>
      <c r="H665" s="191">
        <v>1294</v>
      </c>
      <c r="I665" s="192">
        <v>949</v>
      </c>
      <c r="J665" s="189">
        <v>116</v>
      </c>
      <c r="K665" s="193">
        <v>407</v>
      </c>
      <c r="L665" s="191">
        <v>419</v>
      </c>
      <c r="M665" s="189">
        <v>1048</v>
      </c>
      <c r="N665" s="194">
        <v>1125</v>
      </c>
      <c r="O665" s="195">
        <v>1550</v>
      </c>
      <c r="P665" s="189">
        <v>678</v>
      </c>
      <c r="Q665" s="193">
        <v>591</v>
      </c>
      <c r="R665" s="191">
        <v>933</v>
      </c>
      <c r="S665" s="192">
        <v>695</v>
      </c>
      <c r="T665" s="189">
        <v>147</v>
      </c>
      <c r="U665" s="193">
        <v>293</v>
      </c>
      <c r="V665" s="191">
        <v>526</v>
      </c>
      <c r="W665" s="192">
        <v>836</v>
      </c>
      <c r="X665" s="189">
        <v>620</v>
      </c>
      <c r="Y665" s="193">
        <v>517</v>
      </c>
      <c r="Z665" s="191">
        <v>1225</v>
      </c>
      <c r="AA665" s="189">
        <v>1290</v>
      </c>
      <c r="AB665" s="172">
        <f t="shared" si="12367"/>
        <v>9823</v>
      </c>
      <c r="AC665" s="173">
        <f t="shared" si="12368"/>
        <v>9790</v>
      </c>
      <c r="AE665" s="272" t="s">
        <v>85</v>
      </c>
      <c r="BI665" s="137" t="s">
        <v>21</v>
      </c>
      <c r="BJ665" s="129">
        <f>B665/B684</f>
        <v>8.1373785327497963E-2</v>
      </c>
      <c r="BK665" s="130">
        <f t="shared" ref="BK665" si="12478">C665/C684</f>
        <v>4.1594896331738435E-2</v>
      </c>
      <c r="BL665" s="131">
        <f t="shared" ref="BL665" si="12479">D665/D684</f>
        <v>6.5427950187784148E-2</v>
      </c>
      <c r="BM665" s="132">
        <f t="shared" ref="BM665" si="12480">E665/E684</f>
        <v>5.5084091961117111E-2</v>
      </c>
      <c r="BN665" s="129">
        <f t="shared" ref="BN665" si="12481">F665/F684</f>
        <v>8.6904683049612505E-2</v>
      </c>
      <c r="BO665" s="130">
        <f t="shared" ref="BO665" si="12482">G665/G684</f>
        <v>4.7890445658196786E-2</v>
      </c>
      <c r="BP665" s="131">
        <f t="shared" ref="BP665" si="12483">H665/H684</f>
        <v>7.2351132233715407E-2</v>
      </c>
      <c r="BQ665" s="132">
        <f t="shared" ref="BQ665" si="12484">I665/I684</f>
        <v>5.0835654596100281E-2</v>
      </c>
      <c r="BR665" s="129">
        <f t="shared" ref="BR665" si="12485">J665/J684</f>
        <v>3.2842582106455263E-2</v>
      </c>
      <c r="BS665" s="130">
        <f t="shared" ref="BS665" si="12486">K665/K684</f>
        <v>0.12120309708159618</v>
      </c>
      <c r="BT665" s="131">
        <f t="shared" ref="BT665" si="12487">L665/L684</f>
        <v>4.0754790390039881E-2</v>
      </c>
      <c r="BU665" s="129">
        <f t="shared" ref="BU665" si="12488">M665/M684</f>
        <v>0.10478952104789521</v>
      </c>
      <c r="BV665" s="133">
        <f t="shared" ref="BV665" si="12489">N665/N684</f>
        <v>6.1623575810692374E-2</v>
      </c>
      <c r="BW665" s="134">
        <f t="shared" ref="BW665" si="12490">O665/O684</f>
        <v>8.5696909382429368E-2</v>
      </c>
      <c r="BX665" s="129">
        <f t="shared" ref="BX665" si="12491">P665/P684</f>
        <v>7.4999999999999997E-2</v>
      </c>
      <c r="BY665" s="130">
        <f t="shared" ref="BY665" si="12492">Q665/Q684</f>
        <v>6.9058191166160313E-2</v>
      </c>
      <c r="BZ665" s="131">
        <f t="shared" ref="BZ665" si="12493">R665/R684</f>
        <v>8.0877253814147024E-2</v>
      </c>
      <c r="CA665" s="132">
        <f t="shared" ref="CA665" si="12494">S665/S684</f>
        <v>6.1477222467934543E-2</v>
      </c>
      <c r="CB665" s="129">
        <f t="shared" ref="CB665" si="12495">T665/T684</f>
        <v>4.99151103565365E-2</v>
      </c>
      <c r="CC665" s="130">
        <f t="shared" ref="CC665" si="12496">U665/U684</f>
        <v>0.11187476135929744</v>
      </c>
      <c r="CD665" s="131">
        <f t="shared" ref="CD665" si="12497">V665/V684</f>
        <v>4.8230331927379425E-2</v>
      </c>
      <c r="CE665" s="132">
        <f t="shared" ref="CE665" si="12498">W665/W684</f>
        <v>7.586895362555586E-2</v>
      </c>
      <c r="CF665" s="129">
        <f t="shared" ref="CF665" si="12499">X665/X684</f>
        <v>7.3018490166058173E-2</v>
      </c>
      <c r="CG665" s="130">
        <f t="shared" ref="CG665" si="12500">Y665/Y684</f>
        <v>9.953792837889873E-2</v>
      </c>
      <c r="CH665" s="131">
        <f t="shared" ref="CH665" si="12501">Z665/Z684</f>
        <v>6.9240334614515037E-2</v>
      </c>
      <c r="CI665" s="129">
        <f t="shared" ref="CI665" si="12502">AA665/AA684</f>
        <v>6.3562453806356251E-2</v>
      </c>
      <c r="CJ665" s="135">
        <f t="shared" ref="CJ665" si="12503">AB665/AB684</f>
        <v>6.8120193341238963E-2</v>
      </c>
      <c r="CK665" s="136">
        <f t="shared" ref="CK665" si="12504">AC665/AC684</f>
        <v>6.803666613386336E-2</v>
      </c>
    </row>
    <row r="666" spans="1:89" ht="15" thickTop="1" thickBot="1" x14ac:dyDescent="0.2">
      <c r="A666" s="146" t="s">
        <v>22</v>
      </c>
      <c r="B666" s="196">
        <v>971</v>
      </c>
      <c r="C666" s="197">
        <v>824</v>
      </c>
      <c r="D666" s="198">
        <v>321</v>
      </c>
      <c r="E666" s="199">
        <v>312</v>
      </c>
      <c r="F666" s="196">
        <v>1458</v>
      </c>
      <c r="G666" s="200">
        <v>445</v>
      </c>
      <c r="H666" s="198">
        <v>1282</v>
      </c>
      <c r="I666" s="199">
        <v>898</v>
      </c>
      <c r="J666" s="196">
        <v>176</v>
      </c>
      <c r="K666" s="200">
        <v>384</v>
      </c>
      <c r="L666" s="198">
        <v>338</v>
      </c>
      <c r="M666" s="196">
        <v>1024</v>
      </c>
      <c r="N666" s="201">
        <v>1075</v>
      </c>
      <c r="O666" s="202">
        <v>1364</v>
      </c>
      <c r="P666" s="196">
        <v>553</v>
      </c>
      <c r="Q666" s="200">
        <v>475</v>
      </c>
      <c r="R666" s="198">
        <v>952</v>
      </c>
      <c r="S666" s="199">
        <v>618</v>
      </c>
      <c r="T666" s="196">
        <v>135</v>
      </c>
      <c r="U666" s="200">
        <v>198</v>
      </c>
      <c r="V666" s="198">
        <v>421</v>
      </c>
      <c r="W666" s="199">
        <v>849</v>
      </c>
      <c r="X666" s="196">
        <v>499</v>
      </c>
      <c r="Y666" s="200">
        <v>371</v>
      </c>
      <c r="Z666" s="198">
        <v>1189</v>
      </c>
      <c r="AA666" s="196">
        <v>1271</v>
      </c>
      <c r="AB666" s="172">
        <f t="shared" si="12367"/>
        <v>9370</v>
      </c>
      <c r="AC666" s="173">
        <f t="shared" si="12368"/>
        <v>9033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7.2027297678213781E-2</v>
      </c>
      <c r="BK666" s="130">
        <f t="shared" ref="BK666" si="12505">C666/C684</f>
        <v>5.2567783094098881E-2</v>
      </c>
      <c r="BL666" s="131">
        <f t="shared" ref="BL666" si="12506">D666/D684</f>
        <v>6.3451274955524814E-2</v>
      </c>
      <c r="BM666" s="132">
        <f t="shared" ref="BM666" si="12507">E666/E684</f>
        <v>4.8140719024841842E-2</v>
      </c>
      <c r="BN666" s="129">
        <f t="shared" ref="BN666" si="12508">F666/F684</f>
        <v>9.6575478571901699E-2</v>
      </c>
      <c r="BO666" s="130">
        <f t="shared" ref="BO666" si="12509">G666/G684</f>
        <v>3.5225203831235653E-2</v>
      </c>
      <c r="BP666" s="131">
        <f t="shared" ref="BP666" si="12510">H666/H684</f>
        <v>7.1680178920883422E-2</v>
      </c>
      <c r="BQ666" s="132">
        <f t="shared" ref="BQ666" si="12511">I666/I684</f>
        <v>4.8103706878080139E-2</v>
      </c>
      <c r="BR666" s="129">
        <f t="shared" ref="BR666" si="12512">J666/J684</f>
        <v>4.9830124575311441E-2</v>
      </c>
      <c r="BS666" s="130">
        <f t="shared" ref="BS666" si="12513">K666/K684</f>
        <v>0.11435378201310303</v>
      </c>
      <c r="BT666" s="131">
        <f t="shared" ref="BT666" si="12514">L666/L684</f>
        <v>3.2876179359984437E-2</v>
      </c>
      <c r="BU666" s="129">
        <f t="shared" ref="BU666" si="12515">M666/M684</f>
        <v>0.10238976102389762</v>
      </c>
      <c r="BV666" s="133">
        <f t="shared" ref="BV666" si="12516">N666/N684</f>
        <v>5.8884750219106045E-2</v>
      </c>
      <c r="BW666" s="134">
        <f t="shared" ref="BW666" si="12517">O666/O684</f>
        <v>7.5413280256537846E-2</v>
      </c>
      <c r="BX666" s="129">
        <f t="shared" ref="BX666" si="12518">P666/P684</f>
        <v>6.1172566371681412E-2</v>
      </c>
      <c r="BY666" s="130">
        <f t="shared" ref="BY666" si="12519">Q666/Q684</f>
        <v>5.5503622341668613E-2</v>
      </c>
      <c r="BZ666" s="131">
        <f t="shared" ref="BZ666" si="12520">R666/R684</f>
        <v>8.2524271844660199E-2</v>
      </c>
      <c r="CA666" s="132">
        <f t="shared" ref="CA666" si="12521">S666/S684</f>
        <v>5.466607695709863E-2</v>
      </c>
      <c r="CB666" s="129">
        <f t="shared" ref="CB666" si="12522">T666/T684</f>
        <v>4.5840407470288627E-2</v>
      </c>
      <c r="CC666" s="130">
        <f t="shared" ref="CC666" si="12523">U666/U684</f>
        <v>7.560137457044673E-2</v>
      </c>
      <c r="CD666" s="131">
        <f t="shared" ref="CD666" si="12524">V666/V684</f>
        <v>3.8602604071153492E-2</v>
      </c>
      <c r="CE666" s="132">
        <f t="shared" ref="CE666" si="12525">W666/W684</f>
        <v>7.7048734004900629E-2</v>
      </c>
      <c r="CF666" s="129">
        <f t="shared" ref="CF666" si="12526">X666/X684</f>
        <v>5.8768107407843599E-2</v>
      </c>
      <c r="CG666" s="130">
        <f t="shared" ref="CG666" si="12527">Y666/Y684</f>
        <v>7.1428571428571425E-2</v>
      </c>
      <c r="CH666" s="131">
        <f t="shared" ref="CH666" si="12528">Z666/Z684</f>
        <v>6.7205516617680303E-2</v>
      </c>
      <c r="CI666" s="129">
        <f t="shared" ref="CI666" si="12529">AA666/AA684</f>
        <v>6.2626262626262627E-2</v>
      </c>
      <c r="CJ666" s="135">
        <f t="shared" ref="CJ666" si="12530">AB666/AB684</f>
        <v>6.4978744946290246E-2</v>
      </c>
      <c r="CK666" s="136">
        <f t="shared" ref="CK666" si="12531">AC666/AC684</f>
        <v>6.2775812582960944E-2</v>
      </c>
    </row>
    <row r="667" spans="1:89" ht="15" thickTop="1" thickBot="1" x14ac:dyDescent="0.2">
      <c r="A667" s="137" t="s">
        <v>23</v>
      </c>
      <c r="B667" s="189">
        <v>831</v>
      </c>
      <c r="C667" s="190">
        <v>909</v>
      </c>
      <c r="D667" s="191">
        <v>298</v>
      </c>
      <c r="E667" s="192">
        <v>319</v>
      </c>
      <c r="F667" s="189">
        <v>1060</v>
      </c>
      <c r="G667" s="193">
        <v>446</v>
      </c>
      <c r="H667" s="191">
        <v>1077</v>
      </c>
      <c r="I667" s="192">
        <v>998</v>
      </c>
      <c r="J667" s="189">
        <v>182</v>
      </c>
      <c r="K667" s="193">
        <v>320</v>
      </c>
      <c r="L667" s="191">
        <v>350</v>
      </c>
      <c r="M667" s="189">
        <v>795</v>
      </c>
      <c r="N667" s="194">
        <v>807</v>
      </c>
      <c r="O667" s="195">
        <v>1389</v>
      </c>
      <c r="P667" s="189">
        <v>477</v>
      </c>
      <c r="Q667" s="193">
        <v>455</v>
      </c>
      <c r="R667" s="191">
        <v>745</v>
      </c>
      <c r="S667" s="192">
        <v>547</v>
      </c>
      <c r="T667" s="189">
        <v>121</v>
      </c>
      <c r="U667" s="193">
        <v>158</v>
      </c>
      <c r="V667" s="191">
        <v>427</v>
      </c>
      <c r="W667" s="192">
        <v>792</v>
      </c>
      <c r="X667" s="189">
        <v>433</v>
      </c>
      <c r="Y667" s="193">
        <v>282</v>
      </c>
      <c r="Z667" s="191">
        <v>1088</v>
      </c>
      <c r="AA667" s="189">
        <v>1221</v>
      </c>
      <c r="AB667" s="172">
        <f t="shared" si="12367"/>
        <v>7896</v>
      </c>
      <c r="AC667" s="173">
        <f t="shared" si="12368"/>
        <v>8631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6.1642311401231366E-2</v>
      </c>
      <c r="BK667" s="130">
        <f t="shared" ref="BK667" si="12532">C667/C684</f>
        <v>5.7990430622009571E-2</v>
      </c>
      <c r="BL667" s="131">
        <f t="shared" ref="BL667" si="12533">D667/D684</f>
        <v>5.8904921921328325E-2</v>
      </c>
      <c r="BM667" s="132">
        <f t="shared" ref="BM667" si="12534">E667/E684</f>
        <v>4.9220799259373553E-2</v>
      </c>
      <c r="BN667" s="129">
        <f t="shared" ref="BN667" si="12535">F667/F684</f>
        <v>7.0212625024839367E-2</v>
      </c>
      <c r="BO667" s="130">
        <f t="shared" ref="BO667" si="12536">G667/G684</f>
        <v>3.5304361592654161E-2</v>
      </c>
      <c r="BP667" s="131">
        <f t="shared" ref="BP667" si="12537">H667/H684</f>
        <v>6.0218059826670396E-2</v>
      </c>
      <c r="BQ667" s="132">
        <f t="shared" ref="BQ667" si="12538">I667/I684</f>
        <v>5.3460467109492177E-2</v>
      </c>
      <c r="BR667" s="129">
        <f t="shared" ref="BR667" si="12539">J667/J684</f>
        <v>5.1528878822197054E-2</v>
      </c>
      <c r="BS667" s="130">
        <f t="shared" ref="BS667" si="12540">K667/K684</f>
        <v>9.5294818344252533E-2</v>
      </c>
      <c r="BT667" s="131">
        <f t="shared" ref="BT667" si="12541">L667/L684</f>
        <v>3.4043380994066723E-2</v>
      </c>
      <c r="BU667" s="129">
        <f t="shared" ref="BU667" si="12542">M667/M684</f>
        <v>7.9492050794920513E-2</v>
      </c>
      <c r="BV667" s="133">
        <f t="shared" ref="BV667" si="12543">N667/N684</f>
        <v>4.4204645048203331E-2</v>
      </c>
      <c r="BW667" s="134">
        <f t="shared" ref="BW667" si="12544">O667/O684</f>
        <v>7.6795488472383475E-2</v>
      </c>
      <c r="BX667" s="129">
        <f t="shared" ref="BX667" si="12545">P667/P684</f>
        <v>5.2765486725663717E-2</v>
      </c>
      <c r="BY667" s="130">
        <f t="shared" ref="BY667" si="12546">Q667/Q684</f>
        <v>5.3166627716756253E-2</v>
      </c>
      <c r="BZ667" s="131">
        <f t="shared" ref="BZ667" si="12547">R667/R684</f>
        <v>6.4580443828016643E-2</v>
      </c>
      <c r="CA667" s="132">
        <f t="shared" ref="CA667" si="12548">S667/S684</f>
        <v>4.838567005749668E-2</v>
      </c>
      <c r="CB667" s="129">
        <f t="shared" ref="CB667" si="12549">T667/T684</f>
        <v>4.1086587436332769E-2</v>
      </c>
      <c r="CC667" s="130">
        <f t="shared" ref="CC667" si="12550">U667/U684</f>
        <v>6.0328369606720125E-2</v>
      </c>
      <c r="CD667" s="131">
        <f t="shared" ref="CD667" si="12551">V667/V684</f>
        <v>3.9152759948652117E-2</v>
      </c>
      <c r="CE667" s="132">
        <f t="shared" ref="CE667" si="12552">W667/W684</f>
        <v>7.1875850803158184E-2</v>
      </c>
      <c r="CF667" s="129">
        <f t="shared" ref="CF667" si="12553">X667/X684</f>
        <v>5.0995171357908375E-2</v>
      </c>
      <c r="CG667" s="130">
        <f t="shared" ref="CG667" si="12554">Y667/Y684</f>
        <v>5.429341547939931E-2</v>
      </c>
      <c r="CH667" s="131">
        <f t="shared" ref="CH667" si="12555">Z667/Z684</f>
        <v>6.1496721682116208E-2</v>
      </c>
      <c r="CI667" s="129">
        <f t="shared" ref="CI667" si="12556">AA667/AA684</f>
        <v>6.0162601626016263E-2</v>
      </c>
      <c r="CJ667" s="135">
        <f t="shared" ref="CJ667" si="12557">AB667/AB684</f>
        <v>5.4756901824536582E-2</v>
      </c>
      <c r="CK667" s="136">
        <f t="shared" ref="CK667" si="12558">AC667/AC684</f>
        <v>5.9982070010354917E-2</v>
      </c>
    </row>
    <row r="668" spans="1:89" ht="14" thickTop="1" x14ac:dyDescent="0.15">
      <c r="A668" s="146" t="s">
        <v>24</v>
      </c>
      <c r="B668" s="203">
        <v>724</v>
      </c>
      <c r="C668" s="197">
        <v>843</v>
      </c>
      <c r="D668" s="198">
        <v>281</v>
      </c>
      <c r="E668" s="199">
        <v>308</v>
      </c>
      <c r="F668" s="196">
        <v>976</v>
      </c>
      <c r="G668" s="200">
        <v>425</v>
      </c>
      <c r="H668" s="198">
        <v>996</v>
      </c>
      <c r="I668" s="199">
        <v>1007</v>
      </c>
      <c r="J668" s="196">
        <v>207</v>
      </c>
      <c r="K668" s="200">
        <v>260</v>
      </c>
      <c r="L668" s="198">
        <v>432</v>
      </c>
      <c r="M668" s="196">
        <v>710</v>
      </c>
      <c r="N668" s="201">
        <v>765</v>
      </c>
      <c r="O668" s="204">
        <v>1025</v>
      </c>
      <c r="P668" s="196">
        <v>478</v>
      </c>
      <c r="Q668" s="200">
        <v>357</v>
      </c>
      <c r="R668" s="198">
        <v>700</v>
      </c>
      <c r="S668" s="199">
        <v>547</v>
      </c>
      <c r="T668" s="196">
        <v>166</v>
      </c>
      <c r="U668" s="200">
        <v>126</v>
      </c>
      <c r="V668" s="198">
        <v>387</v>
      </c>
      <c r="W668" s="205">
        <v>736</v>
      </c>
      <c r="X668" s="196">
        <v>365</v>
      </c>
      <c r="Y668" s="200">
        <v>235</v>
      </c>
      <c r="Z668" s="198">
        <v>1034</v>
      </c>
      <c r="AA668" s="196">
        <v>1297</v>
      </c>
      <c r="AB668" s="172">
        <f t="shared" si="12367"/>
        <v>7511</v>
      </c>
      <c r="AC668" s="173">
        <f t="shared" si="12368"/>
        <v>7876</v>
      </c>
      <c r="AE668" s="275" t="str">
        <f>$AE$17</f>
        <v>17:00 - 17:59</v>
      </c>
      <c r="AF668" s="126">
        <f t="shared" ref="AF668:AU670" si="12559">SUMIF($A$9:$A$32,$AE668,B$660:B$683)</f>
        <v>763</v>
      </c>
      <c r="AG668" s="186">
        <f t="shared" si="12559"/>
        <v>1410</v>
      </c>
      <c r="AH668" s="127">
        <f t="shared" si="12559"/>
        <v>497</v>
      </c>
      <c r="AI668" s="180">
        <f t="shared" si="12559"/>
        <v>523</v>
      </c>
      <c r="AJ668" s="126">
        <f t="shared" si="12559"/>
        <v>905</v>
      </c>
      <c r="AK668" s="128">
        <f t="shared" si="12559"/>
        <v>1177</v>
      </c>
      <c r="AL668" s="127">
        <f t="shared" si="12559"/>
        <v>1288</v>
      </c>
      <c r="AM668" s="180">
        <f t="shared" si="12559"/>
        <v>1617</v>
      </c>
      <c r="AN668" s="126">
        <f t="shared" si="12559"/>
        <v>395</v>
      </c>
      <c r="AO668" s="128">
        <f t="shared" si="12559"/>
        <v>124</v>
      </c>
      <c r="AP668" s="127">
        <f t="shared" si="12559"/>
        <v>1144</v>
      </c>
      <c r="AQ668" s="126">
        <f t="shared" si="12559"/>
        <v>430</v>
      </c>
      <c r="AR668" s="179">
        <f t="shared" si="12559"/>
        <v>1749</v>
      </c>
      <c r="AS668" s="181">
        <f t="shared" si="12559"/>
        <v>1093</v>
      </c>
      <c r="AT668" s="126">
        <f t="shared" si="12559"/>
        <v>799</v>
      </c>
      <c r="AU668" s="128">
        <f t="shared" si="12559"/>
        <v>681</v>
      </c>
      <c r="AV668" s="127">
        <f t="shared" ref="AP668:BE670" si="12560">SUMIF($A$9:$A$32,$AE668,R$660:R$683)</f>
        <v>768</v>
      </c>
      <c r="AW668" s="180">
        <f t="shared" si="12560"/>
        <v>1002</v>
      </c>
      <c r="AX668" s="126">
        <f t="shared" si="12560"/>
        <v>371</v>
      </c>
      <c r="AY668" s="128">
        <f t="shared" si="12560"/>
        <v>71</v>
      </c>
      <c r="AZ668" s="127">
        <f t="shared" si="12560"/>
        <v>1156</v>
      </c>
      <c r="BA668" s="180">
        <f t="shared" si="12560"/>
        <v>723</v>
      </c>
      <c r="BB668" s="126">
        <f t="shared" si="12560"/>
        <v>866</v>
      </c>
      <c r="BC668" s="128">
        <f t="shared" si="12560"/>
        <v>272</v>
      </c>
      <c r="BD668" s="184">
        <f t="shared" si="12560"/>
        <v>1356</v>
      </c>
      <c r="BE668" s="185">
        <f t="shared" si="12560"/>
        <v>1519</v>
      </c>
      <c r="BF668" s="170">
        <f>AF668+AH668+AJ668+AL668+AN668+AP668+AR668+AT668+AV668+AX668+AZ668+BB668+BD668</f>
        <v>12057</v>
      </c>
      <c r="BG668" s="171">
        <f>AG668+AI668+AK668+AM668+AO668+AQ668+AS668+AU668+AW668+AY668+BA668+BC668+BE668</f>
        <v>10642</v>
      </c>
      <c r="BI668" s="146" t="s">
        <v>24</v>
      </c>
      <c r="BJ668" s="129">
        <f>B668/B684</f>
        <v>5.370521474668051E-2</v>
      </c>
      <c r="BK668" s="130">
        <f t="shared" ref="BK668" si="12561">C668/C684</f>
        <v>5.3779904306220094E-2</v>
      </c>
      <c r="BL668" s="131">
        <f t="shared" ref="BL668" si="12562">D668/D684</f>
        <v>5.554457402648745E-2</v>
      </c>
      <c r="BM668" s="132">
        <f t="shared" ref="BM668" si="12563">E668/E684</f>
        <v>4.7523530319395157E-2</v>
      </c>
      <c r="BN668" s="129">
        <f t="shared" ref="BN668" si="12564">F668/F684</f>
        <v>6.4648605683248331E-2</v>
      </c>
      <c r="BO668" s="130">
        <f t="shared" ref="BO668" si="12565">G668/G684</f>
        <v>3.3642048602865508E-2</v>
      </c>
      <c r="BP668" s="131">
        <f t="shared" ref="BP668" si="12566">H668/H684</f>
        <v>5.5689124965054515E-2</v>
      </c>
      <c r="BQ668" s="132">
        <f t="shared" ref="BQ668" si="12567">I668/I684</f>
        <v>5.394257553031926E-2</v>
      </c>
      <c r="BR668" s="129">
        <f t="shared" ref="BR668" si="12568">J668/J684</f>
        <v>5.8607021517553794E-2</v>
      </c>
      <c r="BS668" s="130">
        <f t="shared" ref="BS668" si="12569">K668/K684</f>
        <v>7.7427039904705175E-2</v>
      </c>
      <c r="BT668" s="131">
        <f t="shared" ref="BT668" si="12570">L668/L684</f>
        <v>4.2019258826962357E-2</v>
      </c>
      <c r="BU668" s="129">
        <f t="shared" ref="BU668" si="12571">M668/M684</f>
        <v>7.0992900709929002E-2</v>
      </c>
      <c r="BV668" s="133">
        <f t="shared" ref="BV668" si="12572">N668/N684</f>
        <v>4.1904031551270815E-2</v>
      </c>
      <c r="BW668" s="134">
        <f t="shared" ref="BW668" si="12573">O668/O684</f>
        <v>5.6670536849671035E-2</v>
      </c>
      <c r="BX668" s="129">
        <f t="shared" ref="BX668" si="12574">P668/P684</f>
        <v>5.2876106194690263E-2</v>
      </c>
      <c r="BY668" s="130">
        <f t="shared" ref="BY668" si="12575">Q668/Q684</f>
        <v>4.1715354054685676E-2</v>
      </c>
      <c r="BZ668" s="131">
        <f t="shared" ref="BZ668" si="12576">R668/R684</f>
        <v>6.0679611650485438E-2</v>
      </c>
      <c r="CA668" s="132">
        <f t="shared" ref="CA668" si="12577">S668/S684</f>
        <v>4.838567005749668E-2</v>
      </c>
      <c r="CB668" s="129">
        <f t="shared" ref="CB668" si="12578">T668/T684</f>
        <v>5.6366723259762309E-2</v>
      </c>
      <c r="CC668" s="130">
        <f t="shared" ref="CC668" si="12579">U668/U684</f>
        <v>4.8109965635738834E-2</v>
      </c>
      <c r="CD668" s="131">
        <f t="shared" ref="CD668" si="12580">V668/V684</f>
        <v>3.5485054098661289E-2</v>
      </c>
      <c r="CE668" s="132">
        <f t="shared" ref="CE668" si="12581">W668/W684</f>
        <v>6.6793719938288407E-2</v>
      </c>
      <c r="CF668" s="129">
        <f t="shared" ref="CF668" si="12582">X668/X684</f>
        <v>4.2986691791308443E-2</v>
      </c>
      <c r="CG668" s="130">
        <f t="shared" ref="CG668" si="12583">Y668/Y684</f>
        <v>4.524451289949942E-2</v>
      </c>
      <c r="CH668" s="131">
        <f t="shared" ref="CH668" si="12584">Z668/Z684</f>
        <v>5.8444494686864121E-2</v>
      </c>
      <c r="CI668" s="129">
        <f t="shared" ref="CI668" si="12585">AA668/AA684</f>
        <v>6.3907366346390743E-2</v>
      </c>
      <c r="CJ668" s="135">
        <f t="shared" ref="CJ668" si="12586">AB668/AB684</f>
        <v>5.2087017427063613E-2</v>
      </c>
      <c r="CK668" s="136">
        <f t="shared" ref="CK668" si="12587">AC668/AC684</f>
        <v>5.4735115676231641E-2</v>
      </c>
    </row>
    <row r="669" spans="1:89" x14ac:dyDescent="0.15">
      <c r="A669" s="137" t="s">
        <v>25</v>
      </c>
      <c r="B669" s="206">
        <v>672</v>
      </c>
      <c r="C669" s="190">
        <v>760</v>
      </c>
      <c r="D669" s="191">
        <v>276</v>
      </c>
      <c r="E669" s="192">
        <v>314</v>
      </c>
      <c r="F669" s="189">
        <v>801</v>
      </c>
      <c r="G669" s="193">
        <v>420</v>
      </c>
      <c r="H669" s="191">
        <v>909</v>
      </c>
      <c r="I669" s="192">
        <v>883</v>
      </c>
      <c r="J669" s="189">
        <v>190</v>
      </c>
      <c r="K669" s="190">
        <v>174</v>
      </c>
      <c r="L669" s="191">
        <v>374</v>
      </c>
      <c r="M669" s="189">
        <v>604</v>
      </c>
      <c r="N669" s="194">
        <v>839</v>
      </c>
      <c r="O669" s="207">
        <v>769</v>
      </c>
      <c r="P669" s="189">
        <v>480</v>
      </c>
      <c r="Q669" s="190">
        <v>369</v>
      </c>
      <c r="R669" s="191">
        <v>688</v>
      </c>
      <c r="S669" s="192">
        <v>478</v>
      </c>
      <c r="T669" s="198">
        <v>114</v>
      </c>
      <c r="U669" s="189">
        <v>129</v>
      </c>
      <c r="V669" s="191">
        <v>465</v>
      </c>
      <c r="W669" s="208">
        <v>702</v>
      </c>
      <c r="X669" s="189">
        <v>387</v>
      </c>
      <c r="Y669" s="193">
        <v>210</v>
      </c>
      <c r="Z669" s="191">
        <v>921</v>
      </c>
      <c r="AA669" s="189">
        <v>1201</v>
      </c>
      <c r="AB669" s="172">
        <f t="shared" si="12367"/>
        <v>7116</v>
      </c>
      <c r="AC669" s="173">
        <f t="shared" si="12368"/>
        <v>7013</v>
      </c>
      <c r="AE669" s="277" t="str">
        <f>$AE$18</f>
        <v>18:00 - 18:59</v>
      </c>
      <c r="AF669" s="126">
        <f t="shared" si="12559"/>
        <v>744</v>
      </c>
      <c r="AG669" s="190">
        <f t="shared" si="12559"/>
        <v>1741</v>
      </c>
      <c r="AH669" s="191">
        <f t="shared" si="12559"/>
        <v>327</v>
      </c>
      <c r="AI669" s="192">
        <f t="shared" si="12559"/>
        <v>586</v>
      </c>
      <c r="AJ669" s="278">
        <f t="shared" si="12559"/>
        <v>585</v>
      </c>
      <c r="AK669" s="193">
        <f t="shared" si="12559"/>
        <v>1405</v>
      </c>
      <c r="AL669" s="191">
        <f t="shared" si="12559"/>
        <v>1136</v>
      </c>
      <c r="AM669" s="192">
        <f t="shared" si="12559"/>
        <v>1755</v>
      </c>
      <c r="AN669" s="278">
        <f t="shared" si="12559"/>
        <v>352</v>
      </c>
      <c r="AO669" s="193">
        <f t="shared" si="12559"/>
        <v>107</v>
      </c>
      <c r="AP669" s="191">
        <f t="shared" si="12560"/>
        <v>1107</v>
      </c>
      <c r="AQ669" s="278">
        <f t="shared" si="12560"/>
        <v>377</v>
      </c>
      <c r="AR669" s="194">
        <f t="shared" si="12560"/>
        <v>1473</v>
      </c>
      <c r="AS669" s="195">
        <f t="shared" si="12560"/>
        <v>1027</v>
      </c>
      <c r="AT669" s="278">
        <f t="shared" si="12560"/>
        <v>664</v>
      </c>
      <c r="AU669" s="193">
        <f t="shared" si="12560"/>
        <v>615</v>
      </c>
      <c r="AV669" s="191">
        <f t="shared" si="12560"/>
        <v>576</v>
      </c>
      <c r="AW669" s="192">
        <f t="shared" si="12560"/>
        <v>987</v>
      </c>
      <c r="AX669" s="278">
        <f t="shared" si="12560"/>
        <v>361</v>
      </c>
      <c r="AY669" s="193">
        <f t="shared" si="12560"/>
        <v>74</v>
      </c>
      <c r="AZ669" s="191">
        <f t="shared" si="12560"/>
        <v>965</v>
      </c>
      <c r="BA669" s="192">
        <f t="shared" si="12560"/>
        <v>644</v>
      </c>
      <c r="BB669" s="278">
        <f t="shared" si="12560"/>
        <v>774</v>
      </c>
      <c r="BC669" s="193">
        <f t="shared" si="12560"/>
        <v>335</v>
      </c>
      <c r="BD669" s="191">
        <f t="shared" si="12560"/>
        <v>1132</v>
      </c>
      <c r="BE669" s="278">
        <f t="shared" si="12560"/>
        <v>1666</v>
      </c>
      <c r="BF669" s="172">
        <f>SUM(AF669,AH669,AJ669,AL669,AN669,AP669,AR669,AT669,AV669,AX669,AZ669,BB669,BD669)</f>
        <v>10196</v>
      </c>
      <c r="BG669" s="173">
        <f>SUM(AG669,AI669,AK669,AM669,AO669,AQ669,AS669,AU669,AW669,AY669,BA669,BC669,BE669)</f>
        <v>11319</v>
      </c>
      <c r="BI669" s="137" t="s">
        <v>25</v>
      </c>
      <c r="BJ669" s="129">
        <f>B669/B684</f>
        <v>4.9847934129515617E-2</v>
      </c>
      <c r="BK669" s="130">
        <f t="shared" ref="BK669" si="12588">C669/C684</f>
        <v>4.8484848484848485E-2</v>
      </c>
      <c r="BL669" s="131">
        <f t="shared" ref="BL669" si="12589">D669/D684</f>
        <v>5.4556236410357777E-2</v>
      </c>
      <c r="BM669" s="132">
        <f t="shared" ref="BM669" si="12590">E669/E684</f>
        <v>4.8449313377565188E-2</v>
      </c>
      <c r="BN669" s="129">
        <f t="shared" ref="BN669" si="12591">F669/F684</f>
        <v>5.3056898721600319E-2</v>
      </c>
      <c r="BO669" s="130">
        <f t="shared" ref="BO669" si="12592">G669/G684</f>
        <v>3.3246259795772976E-2</v>
      </c>
      <c r="BP669" s="131">
        <f t="shared" ref="BP669" si="12593">H669/H684</f>
        <v>5.0824713447022642E-2</v>
      </c>
      <c r="BQ669" s="132">
        <f t="shared" ref="BQ669" si="12594">I669/I684</f>
        <v>4.7300192843368331E-2</v>
      </c>
      <c r="BR669" s="129">
        <f t="shared" ref="BR669" si="12595">J669/J684</f>
        <v>5.3793884484711209E-2</v>
      </c>
      <c r="BS669" s="130">
        <f t="shared" ref="BS669" si="12596">K669/K684</f>
        <v>5.1816557474687316E-2</v>
      </c>
      <c r="BT669" s="131">
        <f t="shared" ref="BT669" si="12597">L669/L684</f>
        <v>3.6377784262231302E-2</v>
      </c>
      <c r="BU669" s="129">
        <f t="shared" ref="BU669" si="12598">M669/M684</f>
        <v>6.0393960603939603E-2</v>
      </c>
      <c r="BV669" s="133">
        <f t="shared" ref="BV669" si="12599">N669/N684</f>
        <v>4.5957493426818583E-2</v>
      </c>
      <c r="BW669" s="134">
        <f t="shared" ref="BW669" si="12600">O669/O684</f>
        <v>4.251672471941173E-2</v>
      </c>
      <c r="BX669" s="129">
        <f t="shared" ref="BX669" si="12601">P669/P684</f>
        <v>5.3097345132743362E-2</v>
      </c>
      <c r="BY669" s="130">
        <f t="shared" ref="BY669" si="12602">Q669/Q684</f>
        <v>4.3117550829633089E-2</v>
      </c>
      <c r="BZ669" s="131">
        <f t="shared" ref="BZ669" si="12603">R669/R684</f>
        <v>5.9639389736477116E-2</v>
      </c>
      <c r="CA669" s="132">
        <f t="shared" ref="CA669" si="12604">S669/S684</f>
        <v>4.2282176028306057E-2</v>
      </c>
      <c r="CB669" s="129">
        <f t="shared" ref="CB669" si="12605">T669/T684</f>
        <v>3.870967741935484E-2</v>
      </c>
      <c r="CC669" s="130">
        <f t="shared" ref="CC669" si="12606">U669/U684</f>
        <v>4.9255441008018326E-2</v>
      </c>
      <c r="CD669" s="131">
        <f t="shared" ref="CD669" si="12607">V669/V684</f>
        <v>4.2637080506143406E-2</v>
      </c>
      <c r="CE669" s="132">
        <f t="shared" ref="CE669" si="12608">W669/W684</f>
        <v>6.3708140484617481E-2</v>
      </c>
      <c r="CF669" s="129">
        <f t="shared" ref="CF669" si="12609">X669/X684</f>
        <v>4.5577670474620184E-2</v>
      </c>
      <c r="CG669" s="130">
        <f t="shared" ref="CG669" si="12610">Y669/Y684</f>
        <v>4.0431266846361183E-2</v>
      </c>
      <c r="CH669" s="131">
        <f t="shared" ref="CH669" si="12611">Z669/Z684</f>
        <v>5.2057427085688446E-2</v>
      </c>
      <c r="CI669" s="129">
        <f t="shared" ref="CI669" si="12612">AA669/AA684</f>
        <v>5.9177137225917713E-2</v>
      </c>
      <c r="CJ669" s="135">
        <f t="shared" ref="CJ669" si="12613">AB669/AB684</f>
        <v>4.9347785382903034E-2</v>
      </c>
      <c r="CK669" s="136">
        <f t="shared" ref="CK669" si="12614">AC669/AC684</f>
        <v>4.8737603636035111E-2</v>
      </c>
    </row>
    <row r="670" spans="1:89" ht="14" thickBot="1" x14ac:dyDescent="0.2">
      <c r="A670" s="146" t="s">
        <v>26</v>
      </c>
      <c r="B670" s="203">
        <v>598</v>
      </c>
      <c r="C670" s="197">
        <v>655</v>
      </c>
      <c r="D670" s="198">
        <v>234</v>
      </c>
      <c r="E670" s="199">
        <v>341</v>
      </c>
      <c r="F670" s="196">
        <v>744</v>
      </c>
      <c r="G670" s="200">
        <v>456</v>
      </c>
      <c r="H670" s="198">
        <v>1005</v>
      </c>
      <c r="I670" s="199">
        <v>858</v>
      </c>
      <c r="J670" s="196">
        <v>165</v>
      </c>
      <c r="K670" s="197">
        <v>159</v>
      </c>
      <c r="L670" s="198">
        <v>404</v>
      </c>
      <c r="M670" s="196">
        <v>578</v>
      </c>
      <c r="N670" s="201">
        <v>894</v>
      </c>
      <c r="O670" s="204">
        <v>909</v>
      </c>
      <c r="P670" s="196">
        <v>439</v>
      </c>
      <c r="Q670" s="197">
        <v>378</v>
      </c>
      <c r="R670" s="198">
        <v>698</v>
      </c>
      <c r="S670" s="199">
        <v>546</v>
      </c>
      <c r="T670" s="196">
        <v>132</v>
      </c>
      <c r="U670" s="200">
        <v>153</v>
      </c>
      <c r="V670" s="198">
        <v>468</v>
      </c>
      <c r="W670" s="205">
        <v>636</v>
      </c>
      <c r="X670" s="196">
        <v>323</v>
      </c>
      <c r="Y670" s="200">
        <v>218</v>
      </c>
      <c r="Z670" s="198">
        <v>1099</v>
      </c>
      <c r="AA670" s="196">
        <v>1109</v>
      </c>
      <c r="AB670" s="172">
        <f t="shared" si="12367"/>
        <v>7203</v>
      </c>
      <c r="AC670" s="173">
        <f t="shared" si="12368"/>
        <v>6996</v>
      </c>
      <c r="AE670" s="275">
        <f>$AE$19</f>
        <v>0</v>
      </c>
      <c r="AF670" s="126">
        <f t="shared" si="12559"/>
        <v>0</v>
      </c>
      <c r="AG670" s="197">
        <f t="shared" si="12559"/>
        <v>0</v>
      </c>
      <c r="AH670" s="198">
        <f t="shared" si="12559"/>
        <v>0</v>
      </c>
      <c r="AI670" s="199">
        <f t="shared" si="12559"/>
        <v>0</v>
      </c>
      <c r="AJ670" s="196">
        <f t="shared" si="12559"/>
        <v>0</v>
      </c>
      <c r="AK670" s="200">
        <f t="shared" si="12559"/>
        <v>0</v>
      </c>
      <c r="AL670" s="198">
        <f t="shared" si="12559"/>
        <v>0</v>
      </c>
      <c r="AM670" s="199">
        <f t="shared" si="12559"/>
        <v>0</v>
      </c>
      <c r="AN670" s="196">
        <f t="shared" si="12559"/>
        <v>0</v>
      </c>
      <c r="AO670" s="200">
        <f t="shared" si="12559"/>
        <v>0</v>
      </c>
      <c r="AP670" s="198">
        <f t="shared" si="12560"/>
        <v>0</v>
      </c>
      <c r="AQ670" s="196">
        <f t="shared" si="12560"/>
        <v>0</v>
      </c>
      <c r="AR670" s="201">
        <f t="shared" si="12560"/>
        <v>0</v>
      </c>
      <c r="AS670" s="202">
        <f t="shared" si="12560"/>
        <v>0</v>
      </c>
      <c r="AT670" s="196">
        <f t="shared" si="12560"/>
        <v>0</v>
      </c>
      <c r="AU670" s="200">
        <f t="shared" si="12560"/>
        <v>0</v>
      </c>
      <c r="AV670" s="198">
        <f t="shared" si="12560"/>
        <v>0</v>
      </c>
      <c r="AW670" s="199">
        <f t="shared" si="12560"/>
        <v>0</v>
      </c>
      <c r="AX670" s="196">
        <f t="shared" si="12560"/>
        <v>0</v>
      </c>
      <c r="AY670" s="200">
        <f t="shared" si="12560"/>
        <v>0</v>
      </c>
      <c r="AZ670" s="198">
        <f t="shared" si="12560"/>
        <v>0</v>
      </c>
      <c r="BA670" s="199">
        <f t="shared" si="12560"/>
        <v>0</v>
      </c>
      <c r="BB670" s="196">
        <f t="shared" si="12560"/>
        <v>0</v>
      </c>
      <c r="BC670" s="200">
        <f t="shared" si="12560"/>
        <v>0</v>
      </c>
      <c r="BD670" s="198">
        <f t="shared" si="12560"/>
        <v>0</v>
      </c>
      <c r="BE670" s="196">
        <f t="shared" si="12560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4.4358727097396335E-2</v>
      </c>
      <c r="BK670" s="130">
        <f t="shared" ref="BK670" si="12615">C670/C684</f>
        <v>4.1786283891547052E-2</v>
      </c>
      <c r="BL670" s="131">
        <f t="shared" ref="BL670" si="12616">D670/D684</f>
        <v>4.6254200434868553E-2</v>
      </c>
      <c r="BM670" s="132">
        <f t="shared" ref="BM670" si="12617">E670/E684</f>
        <v>5.2615337139330351E-2</v>
      </c>
      <c r="BN670" s="129">
        <f t="shared" ref="BN670" si="12618">F670/F684</f>
        <v>4.9281314168377825E-2</v>
      </c>
      <c r="BO670" s="130">
        <f t="shared" ref="BO670" si="12619">G670/G684</f>
        <v>3.6095939206839234E-2</v>
      </c>
      <c r="BP670" s="131">
        <f t="shared" ref="BP670" si="12620">H670/H684</f>
        <v>5.6192339949678503E-2</v>
      </c>
      <c r="BQ670" s="132">
        <f t="shared" ref="BQ670" si="12621">I670/I684</f>
        <v>4.596100278551532E-2</v>
      </c>
      <c r="BR670" s="129">
        <f t="shared" ref="BR670" si="12622">J670/J684</f>
        <v>4.6715741789354476E-2</v>
      </c>
      <c r="BS670" s="130">
        <f t="shared" ref="BS670" si="12623">K670/K684</f>
        <v>4.7349612864800474E-2</v>
      </c>
      <c r="BT670" s="131">
        <f t="shared" ref="BT670" si="12624">L670/L684</f>
        <v>3.9295788347437022E-2</v>
      </c>
      <c r="BU670" s="129">
        <f t="shared" ref="BU670" si="12625">M670/M684</f>
        <v>5.7794220577942208E-2</v>
      </c>
      <c r="BV670" s="133">
        <f t="shared" ref="BV670" si="12626">N670/N684</f>
        <v>4.8970201577563544E-2</v>
      </c>
      <c r="BW670" s="134">
        <f t="shared" ref="BW670" si="12627">O670/O684</f>
        <v>5.025709072814729E-2</v>
      </c>
      <c r="BX670" s="129">
        <f t="shared" ref="BX670" si="12628">P670/P684</f>
        <v>4.8561946902654869E-2</v>
      </c>
      <c r="BY670" s="130">
        <f t="shared" ref="BY670" si="12629">Q670/Q684</f>
        <v>4.4169198410843657E-2</v>
      </c>
      <c r="BZ670" s="131">
        <f t="shared" ref="BZ670" si="12630">R670/R684</f>
        <v>6.0506241331484051E-2</v>
      </c>
      <c r="CA670" s="132">
        <f t="shared" ref="CA670" si="12631">S670/S684</f>
        <v>4.8297213622291023E-2</v>
      </c>
      <c r="CB670" s="129">
        <f t="shared" ref="CB670" si="12632">T670/T684</f>
        <v>4.4821731748726654E-2</v>
      </c>
      <c r="CC670" s="130">
        <f t="shared" ref="CC670" si="12633">U670/U684</f>
        <v>5.8419243986254296E-2</v>
      </c>
      <c r="CD670" s="131">
        <f t="shared" ref="CD670" si="12634">V670/V684</f>
        <v>4.2912158444892719E-2</v>
      </c>
      <c r="CE670" s="132">
        <f t="shared" ref="CE670" si="12635">W670/W684</f>
        <v>5.771848625102096E-2</v>
      </c>
      <c r="CF670" s="129">
        <f t="shared" ref="CF670" si="12636">X670/X684</f>
        <v>3.8040277941349662E-2</v>
      </c>
      <c r="CG670" s="130">
        <f t="shared" ref="CG670" si="12637">Y670/Y684</f>
        <v>4.1971505583365425E-2</v>
      </c>
      <c r="CH670" s="131">
        <f t="shared" ref="CH670" si="12638">Z670/Z684</f>
        <v>6.2118471625593488E-2</v>
      </c>
      <c r="CI670" s="129">
        <f t="shared" ref="CI670" si="12639">AA670/AA684</f>
        <v>5.4644000985464403E-2</v>
      </c>
      <c r="CJ670" s="135">
        <f t="shared" ref="CJ670" si="12640">AB670/AB684</f>
        <v>4.9951109909085238E-2</v>
      </c>
      <c r="CK670" s="136">
        <f t="shared" ref="CK670" si="12641">AC670/AC684</f>
        <v>4.8619460293412464E-2</v>
      </c>
    </row>
    <row r="671" spans="1:89" ht="15" thickTop="1" thickBot="1" x14ac:dyDescent="0.2">
      <c r="A671" s="137" t="s">
        <v>27</v>
      </c>
      <c r="B671" s="206">
        <v>662</v>
      </c>
      <c r="C671" s="190">
        <v>1017</v>
      </c>
      <c r="D671" s="191">
        <v>320</v>
      </c>
      <c r="E671" s="192">
        <v>368</v>
      </c>
      <c r="F671" s="189">
        <v>787</v>
      </c>
      <c r="G671" s="193">
        <v>628</v>
      </c>
      <c r="H671" s="191">
        <v>969</v>
      </c>
      <c r="I671" s="192">
        <v>1132</v>
      </c>
      <c r="J671" s="189">
        <v>211</v>
      </c>
      <c r="K671" s="190">
        <v>200</v>
      </c>
      <c r="L671" s="191">
        <v>563</v>
      </c>
      <c r="M671" s="189">
        <v>533</v>
      </c>
      <c r="N671" s="194">
        <v>935</v>
      </c>
      <c r="O671" s="207">
        <v>919</v>
      </c>
      <c r="P671" s="189">
        <v>525</v>
      </c>
      <c r="Q671" s="190">
        <v>407</v>
      </c>
      <c r="R671" s="191">
        <v>686</v>
      </c>
      <c r="S671" s="192">
        <v>624</v>
      </c>
      <c r="T671" s="189">
        <v>145</v>
      </c>
      <c r="U671" s="193">
        <v>104</v>
      </c>
      <c r="V671" s="191">
        <v>587</v>
      </c>
      <c r="W671" s="208">
        <v>610</v>
      </c>
      <c r="X671" s="189">
        <v>453</v>
      </c>
      <c r="Y671" s="193">
        <v>206</v>
      </c>
      <c r="Z671" s="191">
        <v>1133</v>
      </c>
      <c r="AA671" s="189">
        <v>1212</v>
      </c>
      <c r="AB671" s="172">
        <f t="shared" si="12367"/>
        <v>7976</v>
      </c>
      <c r="AC671" s="173">
        <f t="shared" si="12368"/>
        <v>7960</v>
      </c>
      <c r="AE671" s="269" t="s">
        <v>13</v>
      </c>
      <c r="AF671" s="20">
        <f t="shared" ref="AF671:BG671" si="12642">SUM(AF668:AF670)</f>
        <v>1507</v>
      </c>
      <c r="AG671" s="21">
        <f t="shared" si="12642"/>
        <v>3151</v>
      </c>
      <c r="AH671" s="20">
        <f t="shared" si="12642"/>
        <v>824</v>
      </c>
      <c r="AI671" s="21">
        <f t="shared" si="12642"/>
        <v>1109</v>
      </c>
      <c r="AJ671" s="20">
        <f t="shared" si="12642"/>
        <v>1490</v>
      </c>
      <c r="AK671" s="21">
        <f t="shared" si="12642"/>
        <v>2582</v>
      </c>
      <c r="AL671" s="20">
        <f t="shared" si="12642"/>
        <v>2424</v>
      </c>
      <c r="AM671" s="21">
        <f t="shared" si="12642"/>
        <v>3372</v>
      </c>
      <c r="AN671" s="20">
        <f t="shared" si="12642"/>
        <v>747</v>
      </c>
      <c r="AO671" s="21">
        <f t="shared" si="12642"/>
        <v>231</v>
      </c>
      <c r="AP671" s="20">
        <f t="shared" si="12642"/>
        <v>2251</v>
      </c>
      <c r="AQ671" s="21">
        <f t="shared" si="12642"/>
        <v>807</v>
      </c>
      <c r="AR671" s="20">
        <f t="shared" si="12642"/>
        <v>3222</v>
      </c>
      <c r="AS671" s="21">
        <f t="shared" si="12642"/>
        <v>2120</v>
      </c>
      <c r="AT671" s="20">
        <f t="shared" si="12642"/>
        <v>1463</v>
      </c>
      <c r="AU671" s="21">
        <f t="shared" si="12642"/>
        <v>1296</v>
      </c>
      <c r="AV671" s="20">
        <f t="shared" si="12642"/>
        <v>1344</v>
      </c>
      <c r="AW671" s="21">
        <f t="shared" si="12642"/>
        <v>1989</v>
      </c>
      <c r="AX671" s="20">
        <f t="shared" si="12642"/>
        <v>732</v>
      </c>
      <c r="AY671" s="21">
        <f t="shared" si="12642"/>
        <v>145</v>
      </c>
      <c r="AZ671" s="20">
        <f t="shared" si="12642"/>
        <v>2121</v>
      </c>
      <c r="BA671" s="21">
        <f t="shared" si="12642"/>
        <v>1367</v>
      </c>
      <c r="BB671" s="20">
        <f t="shared" si="12642"/>
        <v>1640</v>
      </c>
      <c r="BC671" s="21">
        <f t="shared" si="12642"/>
        <v>607</v>
      </c>
      <c r="BD671" s="20">
        <f t="shared" si="12642"/>
        <v>2488</v>
      </c>
      <c r="BE671" s="21">
        <f t="shared" si="12642"/>
        <v>3185</v>
      </c>
      <c r="BF671" s="174">
        <f t="shared" si="12642"/>
        <v>22253</v>
      </c>
      <c r="BG671" s="175">
        <f t="shared" si="12642"/>
        <v>21961</v>
      </c>
      <c r="BI671" s="137" t="s">
        <v>27</v>
      </c>
      <c r="BJ671" s="129">
        <f>B671/B684</f>
        <v>4.9106149395445442E-2</v>
      </c>
      <c r="BK671" s="130">
        <f t="shared" ref="BK671" si="12643">C671/C684</f>
        <v>6.4880382775119622E-2</v>
      </c>
      <c r="BL671" s="131">
        <f t="shared" ref="BL671" si="12644">D671/D684</f>
        <v>6.3253607432298867E-2</v>
      </c>
      <c r="BM671" s="132">
        <f t="shared" ref="BM671" si="12645">E671/E684</f>
        <v>5.6781360901095507E-2</v>
      </c>
      <c r="BN671" s="129">
        <f t="shared" ref="BN671" si="12646">F671/F684</f>
        <v>5.2129562164668478E-2</v>
      </c>
      <c r="BO671" s="130">
        <f t="shared" ref="BO671" si="12647">G671/G684</f>
        <v>4.9711074170822447E-2</v>
      </c>
      <c r="BP671" s="131">
        <f t="shared" ref="BP671" si="12648">H671/H684</f>
        <v>5.4179480011182557E-2</v>
      </c>
      <c r="BQ671" s="132">
        <f t="shared" ref="BQ671" si="12649">I671/I684</f>
        <v>6.0638525819584316E-2</v>
      </c>
      <c r="BR671" s="129">
        <f t="shared" ref="BR671" si="12650">J671/J684</f>
        <v>5.9739524348810871E-2</v>
      </c>
      <c r="BS671" s="130">
        <f t="shared" ref="BS671" si="12651">K671/K684</f>
        <v>5.9559261465157831E-2</v>
      </c>
      <c r="BT671" s="131">
        <f t="shared" ref="BT671" si="12652">L671/L684</f>
        <v>5.4761209999027331E-2</v>
      </c>
      <c r="BU671" s="129">
        <f t="shared" ref="BU671" si="12653">M671/M684</f>
        <v>5.3294670532946703E-2</v>
      </c>
      <c r="BV671" s="133">
        <f t="shared" ref="BV671" si="12654">N671/N684</f>
        <v>5.121603856266433E-2</v>
      </c>
      <c r="BW671" s="134">
        <f t="shared" ref="BW671" si="12655">O671/O684</f>
        <v>5.0809974014485546E-2</v>
      </c>
      <c r="BX671" s="129">
        <f t="shared" ref="BX671" si="12656">P671/P684</f>
        <v>5.8075221238938053E-2</v>
      </c>
      <c r="BY671" s="130">
        <f t="shared" ref="BY671" si="12657">Q671/Q684</f>
        <v>4.7557840616966579E-2</v>
      </c>
      <c r="BZ671" s="131">
        <f t="shared" ref="BZ671" si="12658">R671/R684</f>
        <v>5.946601941747573E-2</v>
      </c>
      <c r="CA671" s="132">
        <f t="shared" ref="CA671" si="12659">S671/S684</f>
        <v>5.5196815568332599E-2</v>
      </c>
      <c r="CB671" s="129">
        <f t="shared" ref="CB671" si="12660">T671/T684</f>
        <v>4.9235993208828523E-2</v>
      </c>
      <c r="CC671" s="130">
        <f t="shared" ref="CC671" si="12661">U671/U684</f>
        <v>3.9709812905689194E-2</v>
      </c>
      <c r="CD671" s="131">
        <f t="shared" ref="CD671" si="12662">V671/V684</f>
        <v>5.3823583348615443E-2</v>
      </c>
      <c r="CE671" s="132">
        <f t="shared" ref="CE671" si="12663">W671/W684</f>
        <v>5.5358925492331429E-2</v>
      </c>
      <c r="CF671" s="129">
        <f t="shared" ref="CF671" si="12664">X671/X684</f>
        <v>5.3350606524555415E-2</v>
      </c>
      <c r="CG671" s="130">
        <f t="shared" ref="CG671" si="12665">Y671/Y684</f>
        <v>3.9661147477859066E-2</v>
      </c>
      <c r="CH671" s="131">
        <f t="shared" ref="CH671" si="12666">Z671/Z684</f>
        <v>6.4040244178159622E-2</v>
      </c>
      <c r="CI671" s="129">
        <f t="shared" ref="CI671" si="12667">AA671/AA684</f>
        <v>5.9719142645971918E-2</v>
      </c>
      <c r="CJ671" s="135">
        <f t="shared" ref="CJ671" si="12668">AB671/AB684</f>
        <v>5.5311682998037459E-2</v>
      </c>
      <c r="CK671" s="136">
        <f t="shared" ref="CK671" si="12669">AC671/AC684</f>
        <v>5.5318882780955293E-2</v>
      </c>
    </row>
    <row r="672" spans="1:89" ht="14" thickTop="1" x14ac:dyDescent="0.15">
      <c r="A672" s="146" t="s">
        <v>28</v>
      </c>
      <c r="B672" s="203">
        <v>654</v>
      </c>
      <c r="C672" s="197">
        <v>952</v>
      </c>
      <c r="D672" s="198">
        <v>356</v>
      </c>
      <c r="E672" s="199">
        <v>395</v>
      </c>
      <c r="F672" s="196">
        <v>621</v>
      </c>
      <c r="G672" s="200">
        <v>685</v>
      </c>
      <c r="H672" s="198">
        <v>1015</v>
      </c>
      <c r="I672" s="199">
        <v>1091</v>
      </c>
      <c r="J672" s="196">
        <v>247</v>
      </c>
      <c r="K672" s="197">
        <v>126</v>
      </c>
      <c r="L672" s="198">
        <v>695</v>
      </c>
      <c r="M672" s="196">
        <v>442</v>
      </c>
      <c r="N672" s="201">
        <v>1145</v>
      </c>
      <c r="O672" s="204">
        <v>841</v>
      </c>
      <c r="P672" s="196">
        <v>574</v>
      </c>
      <c r="Q672" s="197">
        <v>393</v>
      </c>
      <c r="R672" s="198">
        <v>650</v>
      </c>
      <c r="S672" s="199">
        <v>716</v>
      </c>
      <c r="T672" s="196">
        <v>240</v>
      </c>
      <c r="U672" s="200">
        <v>97</v>
      </c>
      <c r="V672" s="198">
        <v>764</v>
      </c>
      <c r="W672" s="205">
        <v>618</v>
      </c>
      <c r="X672" s="196">
        <v>473</v>
      </c>
      <c r="Y672" s="200">
        <v>214</v>
      </c>
      <c r="Z672" s="198">
        <v>1163</v>
      </c>
      <c r="AA672" s="196">
        <v>1371</v>
      </c>
      <c r="AB672" s="172">
        <f t="shared" si="12367"/>
        <v>8597</v>
      </c>
      <c r="AC672" s="173">
        <f t="shared" si="12368"/>
        <v>7941</v>
      </c>
      <c r="BI672" s="146" t="s">
        <v>28</v>
      </c>
      <c r="BJ672" s="129">
        <f>B672/B684</f>
        <v>4.8512721608189306E-2</v>
      </c>
      <c r="BK672" s="130">
        <f t="shared" ref="BK672" si="12670">C672/C684</f>
        <v>6.0733652312599681E-2</v>
      </c>
      <c r="BL672" s="131">
        <f t="shared" ref="BL672" si="12671">D672/D684</f>
        <v>7.0369638268432497E-2</v>
      </c>
      <c r="BM672" s="132">
        <f t="shared" ref="BM672" si="12672">E672/E684</f>
        <v>6.0947384662860669E-2</v>
      </c>
      <c r="BN672" s="129">
        <f t="shared" ref="BN672" si="12673">F672/F684</f>
        <v>4.1134000132476652E-2</v>
      </c>
      <c r="BO672" s="130">
        <f t="shared" ref="BO672" si="12674">G672/G684</f>
        <v>5.4223066571677352E-2</v>
      </c>
      <c r="BP672" s="131">
        <f t="shared" ref="BP672" si="12675">H672/H684</f>
        <v>5.6751467710371817E-2</v>
      </c>
      <c r="BQ672" s="132">
        <f t="shared" ref="BQ672" si="12676">I672/I684</f>
        <v>5.8442254124705377E-2</v>
      </c>
      <c r="BR672" s="129">
        <f t="shared" ref="BR672" si="12677">J672/J684</f>
        <v>6.9932049830124576E-2</v>
      </c>
      <c r="BS672" s="130">
        <f t="shared" ref="BS672" si="12678">K672/K684</f>
        <v>3.7522334723049437E-2</v>
      </c>
      <c r="BT672" s="131">
        <f t="shared" ref="BT672" si="12679">L672/L684</f>
        <v>6.7600427973932495E-2</v>
      </c>
      <c r="BU672" s="129">
        <f t="shared" ref="BU672" si="12680">M672/M684</f>
        <v>4.4195580441955803E-2</v>
      </c>
      <c r="BV672" s="133">
        <f t="shared" ref="BV672" si="12681">N672/N684</f>
        <v>6.2719106047326903E-2</v>
      </c>
      <c r="BW672" s="134">
        <f t="shared" ref="BW672" si="12682">O672/O684</f>
        <v>4.6497484381047158E-2</v>
      </c>
      <c r="BX672" s="129">
        <f t="shared" ref="BX672" si="12683">P672/P684</f>
        <v>6.3495575221238942E-2</v>
      </c>
      <c r="BY672" s="130">
        <f t="shared" ref="BY672" si="12684">Q672/Q684</f>
        <v>4.5921944379527929E-2</v>
      </c>
      <c r="BZ672" s="131">
        <f t="shared" ref="BZ672" si="12685">R672/R684</f>
        <v>5.6345353675450766E-2</v>
      </c>
      <c r="CA672" s="132">
        <f t="shared" ref="CA672" si="12686">S672/S684</f>
        <v>6.3334807607253421E-2</v>
      </c>
      <c r="CB672" s="129">
        <f t="shared" ref="CB672" si="12687">T672/T684</f>
        <v>8.1494057724957561E-2</v>
      </c>
      <c r="CC672" s="130">
        <f t="shared" ref="CC672" si="12688">U672/U684</f>
        <v>3.7037037037037035E-2</v>
      </c>
      <c r="CD672" s="131">
        <f t="shared" ref="CD672" si="12689">V672/V684</f>
        <v>7.0053181734824874E-2</v>
      </c>
      <c r="CE672" s="132">
        <f t="shared" ref="CE672" si="12690">W672/W684</f>
        <v>5.6084944187312823E-2</v>
      </c>
      <c r="CF672" s="129">
        <f t="shared" ref="CF672" si="12691">X672/X684</f>
        <v>5.5706041691202447E-2</v>
      </c>
      <c r="CG672" s="130">
        <f t="shared" ref="CG672" si="12692">Y672/Y684</f>
        <v>4.1201386214863307E-2</v>
      </c>
      <c r="CH672" s="131">
        <f t="shared" ref="CH672" si="12693">Z672/Z684</f>
        <v>6.5735925842188556E-2</v>
      </c>
      <c r="CI672" s="129">
        <f t="shared" ref="CI672" si="12694">AA672/AA684</f>
        <v>6.7553584626755356E-2</v>
      </c>
      <c r="CJ672" s="135">
        <f t="shared" ref="CJ672" si="12695">AB672/AB684</f>
        <v>5.9618171857338025E-2</v>
      </c>
      <c r="CK672" s="136">
        <f t="shared" ref="CK672" si="12696">AC672/AC684</f>
        <v>5.5186840221553513E-2</v>
      </c>
    </row>
    <row r="673" spans="1:89" x14ac:dyDescent="0.15">
      <c r="A673" s="137" t="s">
        <v>29</v>
      </c>
      <c r="B673" s="206">
        <v>637</v>
      </c>
      <c r="C673" s="190">
        <v>1411</v>
      </c>
      <c r="D673" s="191">
        <v>347</v>
      </c>
      <c r="E673" s="192">
        <v>511</v>
      </c>
      <c r="F673" s="189">
        <v>831</v>
      </c>
      <c r="G673" s="193">
        <v>1157</v>
      </c>
      <c r="H673" s="191">
        <v>1099</v>
      </c>
      <c r="I673" s="192">
        <v>1567</v>
      </c>
      <c r="J673" s="189">
        <v>335</v>
      </c>
      <c r="K673" s="190">
        <v>126</v>
      </c>
      <c r="L673" s="191">
        <v>1022</v>
      </c>
      <c r="M673" s="189">
        <v>438</v>
      </c>
      <c r="N673" s="194">
        <v>1345</v>
      </c>
      <c r="O673" s="207">
        <v>971</v>
      </c>
      <c r="P673" s="189">
        <v>684</v>
      </c>
      <c r="Q673" s="190">
        <v>527</v>
      </c>
      <c r="R673" s="191">
        <v>753</v>
      </c>
      <c r="S673" s="192">
        <v>866</v>
      </c>
      <c r="T673" s="189">
        <v>359</v>
      </c>
      <c r="U673" s="193">
        <v>83</v>
      </c>
      <c r="V673" s="191">
        <v>804</v>
      </c>
      <c r="W673" s="208">
        <v>649</v>
      </c>
      <c r="X673" s="189">
        <v>770</v>
      </c>
      <c r="Y673" s="193">
        <v>263</v>
      </c>
      <c r="Z673" s="191">
        <v>1327</v>
      </c>
      <c r="AA673" s="189">
        <v>1413</v>
      </c>
      <c r="AB673" s="172">
        <f t="shared" si="12367"/>
        <v>10313</v>
      </c>
      <c r="AC673" s="173">
        <f t="shared" si="12368"/>
        <v>9982</v>
      </c>
      <c r="BI673" s="137" t="s">
        <v>29</v>
      </c>
      <c r="BJ673" s="129">
        <f>B673/B684</f>
        <v>4.7251687560270011E-2</v>
      </c>
      <c r="BK673" s="130">
        <f t="shared" ref="BK673" si="12697">C673/C684</f>
        <v>9.0015948963317383E-2</v>
      </c>
      <c r="BL673" s="131">
        <f t="shared" ref="BL673" si="12698">D673/D684</f>
        <v>6.8590630559399096E-2</v>
      </c>
      <c r="BM673" s="132">
        <f t="shared" ref="BM673" si="12699">E673/E684</f>
        <v>7.8845857120814683E-2</v>
      </c>
      <c r="BN673" s="129">
        <f t="shared" ref="BN673" si="12700">F673/F684</f>
        <v>5.5044048486454264E-2</v>
      </c>
      <c r="BO673" s="130">
        <f t="shared" ref="BO673" si="12701">G673/G684</f>
        <v>9.1585529961212692E-2</v>
      </c>
      <c r="BP673" s="131">
        <f t="shared" ref="BP673" si="12702">H673/H684</f>
        <v>6.1448140900195694E-2</v>
      </c>
      <c r="BQ673" s="132">
        <f t="shared" ref="BQ673" si="12703">I673/I684</f>
        <v>8.3940432826226694E-2</v>
      </c>
      <c r="BR673" s="129">
        <f t="shared" ref="BR673" si="12704">J673/J684</f>
        <v>9.4847112117780297E-2</v>
      </c>
      <c r="BS673" s="130">
        <f t="shared" ref="BS673" si="12705">K673/K684</f>
        <v>3.7522334723049437E-2</v>
      </c>
      <c r="BT673" s="131">
        <f t="shared" ref="BT673" si="12706">L673/L684</f>
        <v>9.9406672502674834E-2</v>
      </c>
      <c r="BU673" s="129">
        <f t="shared" ref="BU673" si="12707">M673/M684</f>
        <v>4.3795620437956206E-2</v>
      </c>
      <c r="BV673" s="133">
        <f t="shared" ref="BV673" si="12708">N673/N684</f>
        <v>7.3674408413672218E-2</v>
      </c>
      <c r="BW673" s="134">
        <f t="shared" ref="BW673" si="12709">O673/O684</f>
        <v>5.3684967103444461E-2</v>
      </c>
      <c r="BX673" s="129">
        <f t="shared" ref="BX673" si="12710">P673/P684</f>
        <v>7.5663716814159288E-2</v>
      </c>
      <c r="BY673" s="130">
        <f t="shared" ref="BY673" si="12711">Q673/Q684</f>
        <v>6.1579808366440759E-2</v>
      </c>
      <c r="BZ673" s="131">
        <f t="shared" ref="BZ673" si="12712">R673/R684</f>
        <v>6.527392510402219E-2</v>
      </c>
      <c r="CA673" s="132">
        <f t="shared" ref="CA673" si="12713">S673/S684</f>
        <v>7.6603272888102605E-2</v>
      </c>
      <c r="CB673" s="129">
        <f t="shared" ref="CB673" si="12714">T673/T684</f>
        <v>0.12190152801358234</v>
      </c>
      <c r="CC673" s="130">
        <f t="shared" ref="CC673" si="12715">U673/U684</f>
        <v>3.1691485299732723E-2</v>
      </c>
      <c r="CD673" s="131">
        <f t="shared" ref="CD673" si="12716">V673/V684</f>
        <v>7.3720887584815695E-2</v>
      </c>
      <c r="CE673" s="132">
        <f t="shared" ref="CE673" si="12717">W673/W684</f>
        <v>5.889826663036573E-2</v>
      </c>
      <c r="CF673" s="129">
        <f t="shared" ref="CF673" si="12718">X673/X684</f>
        <v>9.0684253915910965E-2</v>
      </c>
      <c r="CG673" s="130">
        <f t="shared" ref="CG673" si="12719">Y673/Y684</f>
        <v>5.0635348479014249E-2</v>
      </c>
      <c r="CH673" s="131">
        <f t="shared" ref="CH673" si="12720">Z673/Z684</f>
        <v>7.5005652272213424E-2</v>
      </c>
      <c r="CI673" s="129">
        <f t="shared" ref="CI673" si="12721">AA673/AA684</f>
        <v>6.9623059866962309E-2</v>
      </c>
      <c r="CJ673" s="135">
        <f t="shared" ref="CJ673" si="12722">AB673/AB684</f>
        <v>7.1518228028931832E-2</v>
      </c>
      <c r="CK673" s="136">
        <f t="shared" ref="CK673" si="12723">AC673/AC684</f>
        <v>6.9370990944660274E-2</v>
      </c>
    </row>
    <row r="674" spans="1:89" x14ac:dyDescent="0.15">
      <c r="A674" s="146" t="s">
        <v>30</v>
      </c>
      <c r="B674" s="203">
        <v>763</v>
      </c>
      <c r="C674" s="197">
        <v>1410</v>
      </c>
      <c r="D674" s="198">
        <v>497</v>
      </c>
      <c r="E674" s="199">
        <v>523</v>
      </c>
      <c r="F674" s="196">
        <v>905</v>
      </c>
      <c r="G674" s="200">
        <v>1177</v>
      </c>
      <c r="H674" s="198">
        <v>1288</v>
      </c>
      <c r="I674" s="199">
        <v>1617</v>
      </c>
      <c r="J674" s="196">
        <v>395</v>
      </c>
      <c r="K674" s="197">
        <v>124</v>
      </c>
      <c r="L674" s="198">
        <v>1144</v>
      </c>
      <c r="M674" s="196">
        <v>430</v>
      </c>
      <c r="N674" s="201">
        <v>1749</v>
      </c>
      <c r="O674" s="204">
        <v>1093</v>
      </c>
      <c r="P674" s="196">
        <v>799</v>
      </c>
      <c r="Q674" s="197">
        <v>681</v>
      </c>
      <c r="R674" s="198">
        <v>768</v>
      </c>
      <c r="S674" s="199">
        <v>1002</v>
      </c>
      <c r="T674" s="196">
        <v>371</v>
      </c>
      <c r="U674" s="200">
        <v>71</v>
      </c>
      <c r="V674" s="198">
        <v>1156</v>
      </c>
      <c r="W674" s="205">
        <v>723</v>
      </c>
      <c r="X674" s="196">
        <v>866</v>
      </c>
      <c r="Y674" s="200">
        <v>272</v>
      </c>
      <c r="Z674" s="198">
        <v>1356</v>
      </c>
      <c r="AA674" s="196">
        <v>1519</v>
      </c>
      <c r="AB674" s="172">
        <f t="shared" si="12367"/>
        <v>12057</v>
      </c>
      <c r="AC674" s="173">
        <f t="shared" si="12368"/>
        <v>10642</v>
      </c>
      <c r="BI674" s="146" t="s">
        <v>30</v>
      </c>
      <c r="BJ674" s="129">
        <f>B674/B684</f>
        <v>5.6598175209554187E-2</v>
      </c>
      <c r="BK674" s="130">
        <f t="shared" ref="BK674" si="12724">C674/C684</f>
        <v>8.9952153110047853E-2</v>
      </c>
      <c r="BL674" s="131">
        <f t="shared" ref="BL674" si="12725">D674/D684</f>
        <v>9.8240759043289189E-2</v>
      </c>
      <c r="BM674" s="132">
        <f t="shared" ref="BM674" si="12726">E674/E684</f>
        <v>8.0697423237154758E-2</v>
      </c>
      <c r="BN674" s="129">
        <f t="shared" ref="BN674" si="12727">F674/F684</f>
        <v>5.9945684573093995E-2</v>
      </c>
      <c r="BO674" s="130">
        <f t="shared" ref="BO674" si="12728">G674/G684</f>
        <v>9.3168685189582837E-2</v>
      </c>
      <c r="BP674" s="131">
        <f t="shared" ref="BP674" si="12729">H674/H684</f>
        <v>7.2015655577299414E-2</v>
      </c>
      <c r="BQ674" s="132">
        <f t="shared" ref="BQ674" si="12730">I674/I684</f>
        <v>8.6618812941932716E-2</v>
      </c>
      <c r="BR674" s="129">
        <f t="shared" ref="BR674" si="12731">J674/J684</f>
        <v>0.11183465458663647</v>
      </c>
      <c r="BS674" s="130">
        <f t="shared" ref="BS674" si="12732">K674/K684</f>
        <v>3.6926742108397859E-2</v>
      </c>
      <c r="BT674" s="131">
        <f t="shared" ref="BT674" si="12733">L674/L684</f>
        <v>0.11127322244917809</v>
      </c>
      <c r="BU674" s="129">
        <f t="shared" ref="BU674" si="12734">M674/M684</f>
        <v>4.2995700429957005E-2</v>
      </c>
      <c r="BV674" s="133">
        <f t="shared" ref="BV674" si="12735">N674/N684</f>
        <v>9.5804119193689752E-2</v>
      </c>
      <c r="BW674" s="134">
        <f t="shared" ref="BW674" si="12736">O674/O684</f>
        <v>6.0430143196771161E-2</v>
      </c>
      <c r="BX674" s="129">
        <f t="shared" ref="BX674" si="12737">P674/P684</f>
        <v>8.8384955752212391E-2</v>
      </c>
      <c r="BY674" s="130">
        <f t="shared" ref="BY674" si="12738">Q674/Q684</f>
        <v>7.9574666978265957E-2</v>
      </c>
      <c r="BZ674" s="131">
        <f t="shared" ref="BZ674" si="12739">R674/R684</f>
        <v>6.6574202496532592E-2</v>
      </c>
      <c r="CA674" s="132">
        <f t="shared" ref="CA674" si="12740">S674/S684</f>
        <v>8.8633348076072538E-2</v>
      </c>
      <c r="CB674" s="129">
        <f t="shared" ref="CB674" si="12741">T674/T684</f>
        <v>0.12597623089983023</v>
      </c>
      <c r="CC674" s="130">
        <f t="shared" ref="CC674" si="12742">U674/U684</f>
        <v>2.7109583810614738E-2</v>
      </c>
      <c r="CD674" s="131">
        <f t="shared" ref="CD674" si="12743">V674/V684</f>
        <v>0.10599669906473501</v>
      </c>
      <c r="CE674" s="132">
        <f t="shared" ref="CE674" si="12744">W674/W684</f>
        <v>6.5613939558943637E-2</v>
      </c>
      <c r="CF674" s="129">
        <f t="shared" ref="CF674" si="12745">X674/X684</f>
        <v>0.10199034271581675</v>
      </c>
      <c r="CG674" s="130">
        <f t="shared" ref="CG674" si="12746">Y674/Y684</f>
        <v>5.2368117058144009E-2</v>
      </c>
      <c r="CH674" s="131">
        <f t="shared" ref="CH674" si="12747">Z674/Z684</f>
        <v>7.6644811214108072E-2</v>
      </c>
      <c r="CI674" s="129">
        <f t="shared" ref="CI674" si="12748">AA674/AA684</f>
        <v>7.4846021187484596E-2</v>
      </c>
      <c r="CJ674" s="135">
        <f t="shared" ref="CJ674" si="12749">AB674/AB684</f>
        <v>8.3612457611250968E-2</v>
      </c>
      <c r="CK674" s="136">
        <f t="shared" ref="CK674" si="12750">AC674/AC684</f>
        <v>7.3957732481774646E-2</v>
      </c>
    </row>
    <row r="675" spans="1:89" x14ac:dyDescent="0.15">
      <c r="A675" s="137" t="s">
        <v>31</v>
      </c>
      <c r="B675" s="206">
        <v>744</v>
      </c>
      <c r="C675" s="190">
        <v>1741</v>
      </c>
      <c r="D675" s="191">
        <v>327</v>
      </c>
      <c r="E675" s="192">
        <v>586</v>
      </c>
      <c r="F675" s="189">
        <v>585</v>
      </c>
      <c r="G675" s="193">
        <v>1405</v>
      </c>
      <c r="H675" s="191">
        <v>1136</v>
      </c>
      <c r="I675" s="192">
        <v>1755</v>
      </c>
      <c r="J675" s="189">
        <v>352</v>
      </c>
      <c r="K675" s="190">
        <v>107</v>
      </c>
      <c r="L675" s="191">
        <v>1107</v>
      </c>
      <c r="M675" s="189">
        <v>377</v>
      </c>
      <c r="N675" s="194">
        <v>1473</v>
      </c>
      <c r="O675" s="207">
        <v>1027</v>
      </c>
      <c r="P675" s="189">
        <v>664</v>
      </c>
      <c r="Q675" s="190">
        <v>615</v>
      </c>
      <c r="R675" s="191">
        <v>576</v>
      </c>
      <c r="S675" s="192">
        <v>987</v>
      </c>
      <c r="T675" s="189">
        <v>361</v>
      </c>
      <c r="U675" s="193">
        <v>74</v>
      </c>
      <c r="V675" s="191">
        <v>965</v>
      </c>
      <c r="W675" s="208">
        <v>644</v>
      </c>
      <c r="X675" s="189">
        <v>774</v>
      </c>
      <c r="Y675" s="193">
        <v>335</v>
      </c>
      <c r="Z675" s="191">
        <v>1132</v>
      </c>
      <c r="AA675" s="189">
        <v>1666</v>
      </c>
      <c r="AB675" s="172">
        <f t="shared" si="12367"/>
        <v>10196</v>
      </c>
      <c r="AC675" s="173">
        <f t="shared" si="12368"/>
        <v>11319</v>
      </c>
      <c r="BI675" s="137" t="s">
        <v>31</v>
      </c>
      <c r="BJ675" s="129">
        <f>B675/B684</f>
        <v>5.518878421482086E-2</v>
      </c>
      <c r="BK675" s="130">
        <f t="shared" ref="BK675" si="12751">C675/C684</f>
        <v>0.11106858054226475</v>
      </c>
      <c r="BL675" s="131">
        <f t="shared" ref="BL675" si="12752">D675/D684</f>
        <v>6.4637280094880414E-2</v>
      </c>
      <c r="BM675" s="132">
        <f t="shared" ref="BM675" si="12753">E675/E684</f>
        <v>9.0418145347940126E-2</v>
      </c>
      <c r="BN675" s="129">
        <f t="shared" ref="BN675" si="12754">F675/F684</f>
        <v>3.8749420414651917E-2</v>
      </c>
      <c r="BO675" s="130">
        <f t="shared" ref="BO675" si="12755">G675/G684</f>
        <v>0.11121665479300245</v>
      </c>
      <c r="BP675" s="131">
        <f t="shared" ref="BP675" si="12756">H675/H684</f>
        <v>6.3516913614760973E-2</v>
      </c>
      <c r="BQ675" s="132">
        <f t="shared" ref="BQ675" si="12757">I675/I684</f>
        <v>9.4011142061281333E-2</v>
      </c>
      <c r="BR675" s="129">
        <f t="shared" ref="BR675" si="12758">J675/J684</f>
        <v>9.9660249150622882E-2</v>
      </c>
      <c r="BS675" s="130">
        <f t="shared" ref="BS675" si="12759">K675/K684</f>
        <v>3.1864204883859437E-2</v>
      </c>
      <c r="BT675" s="131">
        <f t="shared" ref="BT675" si="12760">L675/L684</f>
        <v>0.10767435074409104</v>
      </c>
      <c r="BU675" s="129">
        <f t="shared" ref="BU675" si="12761">M675/M684</f>
        <v>3.7696230376962306E-2</v>
      </c>
      <c r="BV675" s="133">
        <f t="shared" ref="BV675" si="12762">N675/N684</f>
        <v>8.0685801928133211E-2</v>
      </c>
      <c r="BW675" s="134">
        <f t="shared" ref="BW675" si="12763">O675/O684</f>
        <v>5.6781113506938687E-2</v>
      </c>
      <c r="BX675" s="129">
        <f t="shared" ref="BX675" si="12764">P675/P684</f>
        <v>7.3451327433628325E-2</v>
      </c>
      <c r="BY675" s="130">
        <f t="shared" ref="BY675" si="12765">Q675/Q684</f>
        <v>7.1862584716055153E-2</v>
      </c>
      <c r="BZ675" s="131">
        <f t="shared" ref="BZ675" si="12766">R675/R684</f>
        <v>4.9930651872399444E-2</v>
      </c>
      <c r="CA675" s="132">
        <f t="shared" ref="CA675" si="12767">S675/S684</f>
        <v>8.7306501547987622E-2</v>
      </c>
      <c r="CB675" s="129">
        <f t="shared" ref="CB675" si="12768">T675/T684</f>
        <v>0.12258064516129032</v>
      </c>
      <c r="CC675" s="130">
        <f t="shared" ref="CC675" si="12769">U675/U684</f>
        <v>2.8255059182894234E-2</v>
      </c>
      <c r="CD675" s="131">
        <f t="shared" ref="CD675" si="12770">V675/V684</f>
        <v>8.8483403631028787E-2</v>
      </c>
      <c r="CE675" s="132">
        <f t="shared" ref="CE675" si="12771">W675/W684</f>
        <v>5.8444504946002361E-2</v>
      </c>
      <c r="CF675" s="129">
        <f t="shared" ref="CF675" si="12772">X675/X684</f>
        <v>9.1155340949240368E-2</v>
      </c>
      <c r="CG675" s="130">
        <f t="shared" ref="CG675" si="12773">Y675/Y684</f>
        <v>6.4497497112052368E-2</v>
      </c>
      <c r="CH675" s="131">
        <f t="shared" ref="CH675" si="12774">Z675/Z684</f>
        <v>6.3983721456025322E-2</v>
      </c>
      <c r="CI675" s="129">
        <f t="shared" ref="CI675" si="12775">AA675/AA684</f>
        <v>8.2089184528208917E-2</v>
      </c>
      <c r="CJ675" s="135">
        <f t="shared" ref="CJ675" si="12776">AB675/AB684</f>
        <v>7.070686056268681E-2</v>
      </c>
      <c r="CK675" s="136">
        <f t="shared" ref="CK675" si="12777">AC675/AC684</f>
        <v>7.8662617361511672E-2</v>
      </c>
    </row>
    <row r="676" spans="1:89" x14ac:dyDescent="0.15">
      <c r="A676" s="146" t="s">
        <v>32</v>
      </c>
      <c r="B676" s="203">
        <v>906</v>
      </c>
      <c r="C676" s="197">
        <v>1376</v>
      </c>
      <c r="D676" s="198">
        <v>239</v>
      </c>
      <c r="E676" s="199">
        <v>501</v>
      </c>
      <c r="F676" s="196">
        <v>490</v>
      </c>
      <c r="G676" s="200">
        <v>1257</v>
      </c>
      <c r="H676" s="198">
        <v>1063</v>
      </c>
      <c r="I676" s="199">
        <v>1576</v>
      </c>
      <c r="J676" s="196">
        <v>319</v>
      </c>
      <c r="K676" s="197">
        <v>85</v>
      </c>
      <c r="L676" s="198">
        <v>877</v>
      </c>
      <c r="M676" s="196">
        <v>333</v>
      </c>
      <c r="N676" s="201">
        <v>1309</v>
      </c>
      <c r="O676" s="204">
        <v>940</v>
      </c>
      <c r="P676" s="196">
        <v>452</v>
      </c>
      <c r="Q676" s="197">
        <v>636</v>
      </c>
      <c r="R676" s="198">
        <v>588</v>
      </c>
      <c r="S676" s="199">
        <v>797</v>
      </c>
      <c r="T676" s="196">
        <v>206</v>
      </c>
      <c r="U676" s="200">
        <v>59</v>
      </c>
      <c r="V676" s="198">
        <v>1044</v>
      </c>
      <c r="W676" s="205">
        <v>505</v>
      </c>
      <c r="X676" s="196">
        <v>549</v>
      </c>
      <c r="Y676" s="200">
        <v>279</v>
      </c>
      <c r="Z676" s="198">
        <v>925</v>
      </c>
      <c r="AA676" s="196">
        <v>1365</v>
      </c>
      <c r="AB676" s="172">
        <f t="shared" si="12367"/>
        <v>8967</v>
      </c>
      <c r="AC676" s="173">
        <f t="shared" si="12368"/>
        <v>9709</v>
      </c>
      <c r="BI676" s="146" t="s">
        <v>32</v>
      </c>
      <c r="BJ676" s="129">
        <f>B676/B684</f>
        <v>6.7205696906757664E-2</v>
      </c>
      <c r="BK676" s="130">
        <f t="shared" ref="BK676" si="12778">C676/C684</f>
        <v>8.7783094098883574E-2</v>
      </c>
      <c r="BL676" s="131">
        <f t="shared" ref="BL676" si="12779">D676/D684</f>
        <v>4.724253805099822E-2</v>
      </c>
      <c r="BM676" s="132">
        <f t="shared" ref="BM676" si="12780">E676/E684</f>
        <v>7.7302885357197967E-2</v>
      </c>
      <c r="BN676" s="129">
        <f t="shared" ref="BN676" si="12781">F676/F684</f>
        <v>3.2456779492614427E-2</v>
      </c>
      <c r="BO676" s="130">
        <f t="shared" ref="BO676" si="12782">G676/G684</f>
        <v>9.9501306103063403E-2</v>
      </c>
      <c r="BP676" s="131">
        <f t="shared" ref="BP676" si="12783">H676/H684</f>
        <v>5.9435280961699748E-2</v>
      </c>
      <c r="BQ676" s="132">
        <f t="shared" ref="BQ676" si="12784">I676/I684</f>
        <v>8.4422541247053784E-2</v>
      </c>
      <c r="BR676" s="129">
        <f t="shared" ref="BR676" si="12785">J676/J684</f>
        <v>9.0317100792751986E-2</v>
      </c>
      <c r="BS676" s="130">
        <f t="shared" ref="BS676" si="12786">K676/K684</f>
        <v>2.531268612269208E-2</v>
      </c>
      <c r="BT676" s="131">
        <f t="shared" ref="BT676" si="12787">L676/L684</f>
        <v>8.5302986090847188E-2</v>
      </c>
      <c r="BU676" s="129">
        <f t="shared" ref="BU676" si="12788">M676/M684</f>
        <v>3.3296670332966703E-2</v>
      </c>
      <c r="BV676" s="133">
        <f t="shared" ref="BV676" si="12789">N676/N684</f>
        <v>7.1702453987730064E-2</v>
      </c>
      <c r="BW676" s="134">
        <f t="shared" ref="BW676" si="12790">O676/O684</f>
        <v>5.1971028915795872E-2</v>
      </c>
      <c r="BX676" s="129">
        <f t="shared" ref="BX676" si="12791">P676/P684</f>
        <v>0.05</v>
      </c>
      <c r="BY676" s="130">
        <f t="shared" ref="BY676" si="12792">Q676/Q684</f>
        <v>7.4316429072213128E-2</v>
      </c>
      <c r="BZ676" s="131">
        <f t="shared" ref="BZ676" si="12793">R676/R684</f>
        <v>5.0970873786407765E-2</v>
      </c>
      <c r="CA676" s="132">
        <f t="shared" ref="CA676" si="12794">S676/S684</f>
        <v>7.0499778858911982E-2</v>
      </c>
      <c r="CB676" s="129">
        <f t="shared" ref="CB676" si="12795">T676/T684</f>
        <v>6.9949066213921898E-2</v>
      </c>
      <c r="CC676" s="130">
        <f t="shared" ref="CC676" si="12796">U676/U684</f>
        <v>2.2527682321496753E-2</v>
      </c>
      <c r="CD676" s="131">
        <f t="shared" ref="CD676" si="12797">V676/V684</f>
        <v>9.5727122684760677E-2</v>
      </c>
      <c r="CE676" s="132">
        <f t="shared" ref="CE676" si="12798">W676/W684</f>
        <v>4.5829930120700607E-2</v>
      </c>
      <c r="CF676" s="129">
        <f t="shared" ref="CF676" si="12799">X676/X684</f>
        <v>6.4656695324461194E-2</v>
      </c>
      <c r="CG676" s="130">
        <f t="shared" ref="CG676" si="12800">Y676/Y684</f>
        <v>5.3715825953022718E-2</v>
      </c>
      <c r="CH676" s="131">
        <f t="shared" ref="CH676" si="12801">Z676/Z684</f>
        <v>5.2283517974225639E-2</v>
      </c>
      <c r="CI676" s="129">
        <f t="shared" ref="CI676" si="12802">AA676/AA684</f>
        <v>6.7257945306725797E-2</v>
      </c>
      <c r="CJ676" s="135">
        <f t="shared" ref="CJ676" si="12803">AB676/AB684</f>
        <v>6.2184034784779581E-2</v>
      </c>
      <c r="CK676" s="136">
        <f t="shared" ref="CK676" si="12804">AC676/AC684</f>
        <v>6.7473747854308416E-2</v>
      </c>
    </row>
    <row r="677" spans="1:89" x14ac:dyDescent="0.15">
      <c r="A677" s="137" t="s">
        <v>33</v>
      </c>
      <c r="B677" s="206">
        <v>777</v>
      </c>
      <c r="C677" s="190">
        <v>1034</v>
      </c>
      <c r="D677" s="191">
        <v>158</v>
      </c>
      <c r="E677" s="192">
        <v>456</v>
      </c>
      <c r="F677" s="189">
        <v>453</v>
      </c>
      <c r="G677" s="193">
        <v>1091</v>
      </c>
      <c r="H677" s="191">
        <v>913</v>
      </c>
      <c r="I677" s="192">
        <v>1268</v>
      </c>
      <c r="J677" s="189">
        <v>251</v>
      </c>
      <c r="K677" s="190">
        <v>78</v>
      </c>
      <c r="L677" s="191">
        <v>711</v>
      </c>
      <c r="M677" s="189">
        <v>286</v>
      </c>
      <c r="N677" s="194">
        <v>1363</v>
      </c>
      <c r="O677" s="207">
        <v>1024</v>
      </c>
      <c r="P677" s="189">
        <v>320</v>
      </c>
      <c r="Q677" s="190">
        <v>567</v>
      </c>
      <c r="R677" s="191">
        <v>447</v>
      </c>
      <c r="S677" s="192">
        <v>802</v>
      </c>
      <c r="T677" s="189">
        <v>119</v>
      </c>
      <c r="U677" s="193">
        <v>89</v>
      </c>
      <c r="V677" s="191">
        <v>998</v>
      </c>
      <c r="W677" s="208">
        <v>459</v>
      </c>
      <c r="X677" s="189">
        <v>321</v>
      </c>
      <c r="Y677" s="193">
        <v>280</v>
      </c>
      <c r="Z677" s="191">
        <v>778</v>
      </c>
      <c r="AA677" s="189">
        <v>1029</v>
      </c>
      <c r="AB677" s="172">
        <f t="shared" si="12367"/>
        <v>7609</v>
      </c>
      <c r="AC677" s="173">
        <f t="shared" si="12368"/>
        <v>8463</v>
      </c>
      <c r="BI677" s="137" t="s">
        <v>33</v>
      </c>
      <c r="BJ677" s="129">
        <f>B677/B684</f>
        <v>5.7636673837252426E-2</v>
      </c>
      <c r="BK677" s="130">
        <f t="shared" ref="BK677" si="12805">C677/C684</f>
        <v>6.5964912280701754E-2</v>
      </c>
      <c r="BL677" s="131">
        <f t="shared" ref="BL677" si="12806">D677/D684</f>
        <v>3.123146866969757E-2</v>
      </c>
      <c r="BM677" s="132">
        <f t="shared" ref="BM677" si="12807">E677/E684</f>
        <v>7.0359512420922699E-2</v>
      </c>
      <c r="BN677" s="129">
        <f t="shared" ref="BN677" si="12808">F677/F684</f>
        <v>3.0005961449294561E-2</v>
      </c>
      <c r="BO677" s="130">
        <f t="shared" ref="BO677" si="12809">G677/G684</f>
        <v>8.6361117707591223E-2</v>
      </c>
      <c r="BP677" s="131">
        <f t="shared" ref="BP677" si="12810">H677/H684</f>
        <v>5.104836455129997E-2</v>
      </c>
      <c r="BQ677" s="132">
        <f t="shared" ref="BQ677" si="12811">I677/I684</f>
        <v>6.7923719734304694E-2</v>
      </c>
      <c r="BR677" s="129">
        <f t="shared" ref="BR677" si="12812">J677/J684</f>
        <v>7.1064552661381647E-2</v>
      </c>
      <c r="BS677" s="130">
        <f t="shared" ref="BS677" si="12813">K677/K684</f>
        <v>2.3228111971411555E-2</v>
      </c>
      <c r="BT677" s="131">
        <f t="shared" ref="BT677" si="12814">L677/L684</f>
        <v>6.9156696819375543E-2</v>
      </c>
      <c r="BU677" s="129">
        <f t="shared" ref="BU677" si="12815">M677/M684</f>
        <v>2.8597140285971403E-2</v>
      </c>
      <c r="BV677" s="133">
        <f t="shared" ref="BV677" si="12816">N677/N684</f>
        <v>7.4660385626643289E-2</v>
      </c>
      <c r="BW677" s="134">
        <f t="shared" ref="BW677" si="12817">O677/O684</f>
        <v>5.6615248521037206E-2</v>
      </c>
      <c r="BX677" s="129">
        <f t="shared" ref="BX677" si="12818">P677/P684</f>
        <v>3.5398230088495575E-2</v>
      </c>
      <c r="BY677" s="130">
        <f t="shared" ref="BY677" si="12819">Q677/Q684</f>
        <v>6.6253797616265486E-2</v>
      </c>
      <c r="BZ677" s="131">
        <f t="shared" ref="BZ677" si="12820">R677/R684</f>
        <v>3.8748266296809983E-2</v>
      </c>
      <c r="CA677" s="132">
        <f t="shared" ref="CA677" si="12821">S677/S684</f>
        <v>7.0942061034940287E-2</v>
      </c>
      <c r="CB677" s="129">
        <f t="shared" ref="CB677" si="12822">T677/T684</f>
        <v>4.0407470288624785E-2</v>
      </c>
      <c r="CC677" s="130">
        <f t="shared" ref="CC677" si="12823">U677/U684</f>
        <v>3.3982436044291714E-2</v>
      </c>
      <c r="CD677" s="131">
        <f t="shared" ref="CD677" si="12824">V677/V684</f>
        <v>9.150926095727123E-2</v>
      </c>
      <c r="CE677" s="132">
        <f t="shared" ref="CE677" si="12825">W677/W684</f>
        <v>4.1655322624557581E-2</v>
      </c>
      <c r="CF677" s="129">
        <f t="shared" ref="CF677" si="12826">X677/X684</f>
        <v>3.780473442468496E-2</v>
      </c>
      <c r="CG677" s="130">
        <f t="shared" ref="CG677" si="12827">Y677/Y684</f>
        <v>5.3908355795148251E-2</v>
      </c>
      <c r="CH677" s="131">
        <f t="shared" ref="CH677" si="12828">Z677/Z684</f>
        <v>4.3974677820483837E-2</v>
      </c>
      <c r="CI677" s="129">
        <f t="shared" ref="CI677" si="12829">AA677/AA684</f>
        <v>5.0702143385070217E-2</v>
      </c>
      <c r="CJ677" s="135">
        <f t="shared" ref="CJ677" si="12830">AB677/AB684</f>
        <v>5.2766624364602187E-2</v>
      </c>
      <c r="CK677" s="136">
        <f t="shared" ref="CK677" si="12831">AC677/AC684</f>
        <v>5.8814535800907619E-2</v>
      </c>
    </row>
    <row r="678" spans="1:89" x14ac:dyDescent="0.15">
      <c r="A678" s="146" t="s">
        <v>34</v>
      </c>
      <c r="B678" s="203">
        <v>303</v>
      </c>
      <c r="C678" s="197">
        <v>551</v>
      </c>
      <c r="D678" s="198">
        <v>75</v>
      </c>
      <c r="E678" s="199">
        <v>267</v>
      </c>
      <c r="F678" s="196">
        <v>196</v>
      </c>
      <c r="G678" s="200">
        <v>716</v>
      </c>
      <c r="H678" s="198">
        <v>502</v>
      </c>
      <c r="I678" s="199">
        <v>789</v>
      </c>
      <c r="J678" s="196">
        <v>106</v>
      </c>
      <c r="K678" s="197">
        <v>61</v>
      </c>
      <c r="L678" s="198">
        <v>606</v>
      </c>
      <c r="M678" s="196">
        <v>251</v>
      </c>
      <c r="N678" s="201">
        <v>625</v>
      </c>
      <c r="O678" s="204">
        <v>639</v>
      </c>
      <c r="P678" s="196">
        <v>295</v>
      </c>
      <c r="Q678" s="197">
        <v>438</v>
      </c>
      <c r="R678" s="198">
        <v>404</v>
      </c>
      <c r="S678" s="199">
        <v>482</v>
      </c>
      <c r="T678" s="196">
        <v>62</v>
      </c>
      <c r="U678" s="200">
        <v>82</v>
      </c>
      <c r="V678" s="198">
        <v>731</v>
      </c>
      <c r="W678" s="205">
        <v>317</v>
      </c>
      <c r="X678" s="196">
        <v>211</v>
      </c>
      <c r="Y678" s="200">
        <v>285</v>
      </c>
      <c r="Z678" s="198">
        <v>526</v>
      </c>
      <c r="AA678" s="196">
        <v>719</v>
      </c>
      <c r="AB678" s="172">
        <f t="shared" si="12367"/>
        <v>4642</v>
      </c>
      <c r="AC678" s="173">
        <f t="shared" si="12368"/>
        <v>5597</v>
      </c>
      <c r="BI678" s="146" t="s">
        <v>34</v>
      </c>
      <c r="BJ678" s="129">
        <f>B678/B684</f>
        <v>2.2476077442326235E-2</v>
      </c>
      <c r="BK678" s="130">
        <f t="shared" ref="BK678" si="12832">C678/C684</f>
        <v>3.5151515151515149E-2</v>
      </c>
      <c r="BL678" s="131">
        <f t="shared" ref="BL678" si="12833">D678/D684</f>
        <v>1.4825064241945048E-2</v>
      </c>
      <c r="BM678" s="132">
        <f t="shared" ref="BM678" si="12834">E678/E684</f>
        <v>4.119734608856658E-2</v>
      </c>
      <c r="BN678" s="129">
        <f t="shared" ref="BN678" si="12835">F678/F684</f>
        <v>1.2982711797045771E-2</v>
      </c>
      <c r="BO678" s="130">
        <f t="shared" ref="BO678" si="12836">G678/G684</f>
        <v>5.667695717565107E-2</v>
      </c>
      <c r="BP678" s="131">
        <f t="shared" ref="BP678" si="12837">H678/H684</f>
        <v>2.8068213586804586E-2</v>
      </c>
      <c r="BQ678" s="132">
        <f t="shared" ref="BQ678" si="12838">I678/I684</f>
        <v>4.2264838225841012E-2</v>
      </c>
      <c r="BR678" s="129">
        <f t="shared" ref="BR678" si="12839">J678/J684</f>
        <v>3.0011325028312569E-2</v>
      </c>
      <c r="BS678" s="130">
        <f t="shared" ref="BS678" si="12840">K678/K684</f>
        <v>1.816557474687314E-2</v>
      </c>
      <c r="BT678" s="131">
        <f t="shared" ref="BT678" si="12841">L678/L684</f>
        <v>5.8943682521155533E-2</v>
      </c>
      <c r="BU678" s="129">
        <f t="shared" ref="BU678" si="12842">M678/M684</f>
        <v>2.5097490250974904E-2</v>
      </c>
      <c r="BV678" s="133">
        <f t="shared" ref="BV678" si="12843">N678/N684</f>
        <v>3.42353198948291E-2</v>
      </c>
      <c r="BW678" s="134">
        <f t="shared" ref="BW678" si="12844">O678/O684</f>
        <v>3.5329241997014434E-2</v>
      </c>
      <c r="BX678" s="129">
        <f t="shared" ref="BX678" si="12845">P678/P684</f>
        <v>3.2632743362831861E-2</v>
      </c>
      <c r="BY678" s="130">
        <f t="shared" ref="BY678" si="12846">Q678/Q684</f>
        <v>5.1180182285580744E-2</v>
      </c>
      <c r="BZ678" s="131">
        <f t="shared" ref="BZ678" si="12847">R678/R684</f>
        <v>3.5020804438280165E-2</v>
      </c>
      <c r="CA678" s="132">
        <f t="shared" ref="CA678" si="12848">S678/S684</f>
        <v>4.2636001769128705E-2</v>
      </c>
      <c r="CB678" s="129">
        <f t="shared" ref="CB678" si="12849">T678/T684</f>
        <v>2.1052631578947368E-2</v>
      </c>
      <c r="CC678" s="130">
        <f t="shared" ref="CC678" si="12850">U678/U684</f>
        <v>3.1309660175639555E-2</v>
      </c>
      <c r="CD678" s="131">
        <f t="shared" ref="CD678" si="12851">V678/V684</f>
        <v>6.7027324408582431E-2</v>
      </c>
      <c r="CE678" s="132">
        <f t="shared" ref="CE678" si="12852">W678/W684</f>
        <v>2.8768490788637809E-2</v>
      </c>
      <c r="CF678" s="129">
        <f t="shared" ref="CF678" si="12853">X678/X684</f>
        <v>2.4849841008126251E-2</v>
      </c>
      <c r="CG678" s="130">
        <f t="shared" ref="CG678" si="12854">Y678/Y684</f>
        <v>5.4871005005775894E-2</v>
      </c>
      <c r="CH678" s="131">
        <f t="shared" ref="CH678" si="12855">Z678/Z684</f>
        <v>2.973095184264074E-2</v>
      </c>
      <c r="CI678" s="129">
        <f t="shared" ref="CI678" si="12856">AA678/AA684</f>
        <v>3.5427445183542745E-2</v>
      </c>
      <c r="CJ678" s="135">
        <f t="shared" ref="CJ678" si="12857">AB678/AB684</f>
        <v>3.2191177592388404E-2</v>
      </c>
      <c r="CK678" s="136">
        <f t="shared" ref="CK678" si="12858">AC678/AC684</f>
        <v>3.8896958156407889E-2</v>
      </c>
    </row>
    <row r="679" spans="1:89" x14ac:dyDescent="0.15">
      <c r="A679" s="137" t="s">
        <v>35</v>
      </c>
      <c r="B679" s="206">
        <v>0</v>
      </c>
      <c r="C679" s="190">
        <v>423</v>
      </c>
      <c r="D679" s="191">
        <v>2</v>
      </c>
      <c r="E679" s="192">
        <v>205</v>
      </c>
      <c r="F679" s="189">
        <v>6</v>
      </c>
      <c r="G679" s="193">
        <v>442</v>
      </c>
      <c r="H679" s="191">
        <v>70</v>
      </c>
      <c r="I679" s="192">
        <v>426</v>
      </c>
      <c r="J679" s="189">
        <v>17</v>
      </c>
      <c r="K679" s="190">
        <v>27</v>
      </c>
      <c r="L679" s="191">
        <v>332</v>
      </c>
      <c r="M679" s="189">
        <v>41</v>
      </c>
      <c r="N679" s="194">
        <v>155</v>
      </c>
      <c r="O679" s="207">
        <v>157</v>
      </c>
      <c r="P679" s="189">
        <v>39</v>
      </c>
      <c r="Q679" s="190">
        <v>86</v>
      </c>
      <c r="R679" s="191">
        <v>76</v>
      </c>
      <c r="S679" s="192">
        <v>61</v>
      </c>
      <c r="T679" s="189">
        <v>7</v>
      </c>
      <c r="U679" s="193">
        <v>9</v>
      </c>
      <c r="V679" s="191">
        <v>149</v>
      </c>
      <c r="W679" s="208">
        <v>24</v>
      </c>
      <c r="X679" s="189">
        <v>13</v>
      </c>
      <c r="Y679" s="193">
        <v>23</v>
      </c>
      <c r="Z679" s="191">
        <v>28</v>
      </c>
      <c r="AA679" s="189">
        <v>52</v>
      </c>
      <c r="AB679" s="172">
        <f t="shared" si="12367"/>
        <v>894</v>
      </c>
      <c r="AC679" s="173">
        <f t="shared" si="12368"/>
        <v>1976</v>
      </c>
      <c r="BI679" s="137" t="s">
        <v>35</v>
      </c>
      <c r="BJ679" s="129">
        <f>B679/B684</f>
        <v>0</v>
      </c>
      <c r="BK679" s="130">
        <f t="shared" ref="BK679" si="12859">C679/C684</f>
        <v>2.6985645933014352E-2</v>
      </c>
      <c r="BL679" s="131">
        <f t="shared" ref="BL679" si="12860">D679/D684</f>
        <v>3.9533504645186798E-4</v>
      </c>
      <c r="BM679" s="132">
        <f t="shared" ref="BM679" si="12861">E679/E684</f>
        <v>3.1630921154142878E-2</v>
      </c>
      <c r="BN679" s="129">
        <f t="shared" ref="BN679" si="12862">F679/F684</f>
        <v>3.974299529707889E-4</v>
      </c>
      <c r="BO679" s="130">
        <f t="shared" ref="BO679" si="12863">G679/G684</f>
        <v>3.4987730546980129E-2</v>
      </c>
      <c r="BP679" s="131">
        <f t="shared" ref="BP679" si="12864">H679/H684</f>
        <v>3.9138943248532287E-3</v>
      </c>
      <c r="BQ679" s="132">
        <f t="shared" ref="BQ679" si="12865">I679/I684</f>
        <v>2.2819798585815298E-2</v>
      </c>
      <c r="BR679" s="129">
        <f t="shared" ref="BR679" si="12866">J679/J684</f>
        <v>4.8131370328425823E-3</v>
      </c>
      <c r="BS679" s="130">
        <f t="shared" ref="BS679" si="12867">K679/K684</f>
        <v>8.0405002977963075E-3</v>
      </c>
      <c r="BT679" s="131">
        <f t="shared" ref="BT679" si="12868">L679/L684</f>
        <v>3.2292578542943297E-2</v>
      </c>
      <c r="BU679" s="129">
        <f t="shared" ref="BU679" si="12869">M679/M684</f>
        <v>4.0995900409959004E-3</v>
      </c>
      <c r="BV679" s="133">
        <f t="shared" ref="BV679" si="12870">N679/N684</f>
        <v>8.4903593339176169E-3</v>
      </c>
      <c r="BW679" s="134">
        <f t="shared" ref="BW679" si="12871">O679/O684</f>
        <v>8.6802675955105872E-3</v>
      </c>
      <c r="BX679" s="129">
        <f t="shared" ref="BX679" si="12872">P679/P684</f>
        <v>4.3141592920353982E-3</v>
      </c>
      <c r="BY679" s="130">
        <f t="shared" ref="BY679" si="12873">Q679/Q684</f>
        <v>1.004907688712316E-2</v>
      </c>
      <c r="BZ679" s="131">
        <f t="shared" ref="BZ679" si="12874">R679/R684</f>
        <v>6.5880721220527043E-3</v>
      </c>
      <c r="CA679" s="132">
        <f t="shared" ref="CA679" si="12875">S679/S684</f>
        <v>5.3958425475453342E-3</v>
      </c>
      <c r="CB679" s="129">
        <f t="shared" ref="CB679" si="12876">T679/T684</f>
        <v>2.3769100169779285E-3</v>
      </c>
      <c r="CC679" s="130">
        <f t="shared" ref="CC679" si="12877">U679/U684</f>
        <v>3.4364261168384879E-3</v>
      </c>
      <c r="CD679" s="131">
        <f t="shared" ref="CD679" si="12878">V679/V684</f>
        <v>1.3662204291215844E-2</v>
      </c>
      <c r="CE679" s="132">
        <f t="shared" ref="CE679" si="12879">W679/W684</f>
        <v>2.1780560849441874E-3</v>
      </c>
      <c r="CF679" s="129">
        <f t="shared" ref="CF679" si="12880">X679/X684</f>
        <v>1.5310328583205747E-3</v>
      </c>
      <c r="CG679" s="130">
        <f t="shared" ref="CG679" si="12881">Y679/Y684</f>
        <v>4.4281863688871775E-3</v>
      </c>
      <c r="CH679" s="131">
        <f t="shared" ref="CH679" si="12882">Z679/Z684</f>
        <v>1.5826362197603437E-3</v>
      </c>
      <c r="CI679" s="129">
        <f t="shared" ref="CI679" si="12883">AA679/AA684</f>
        <v>2.5622074402562207E-3</v>
      </c>
      <c r="CJ679" s="135">
        <f t="shared" ref="CJ679" si="12884">AB679/AB684</f>
        <v>6.1996796138723033E-3</v>
      </c>
      <c r="CK679" s="136">
        <f t="shared" ref="CK679" si="12885">AC679/AC684</f>
        <v>1.3732426177784881E-2</v>
      </c>
    </row>
    <row r="680" spans="1:89" x14ac:dyDescent="0.15">
      <c r="A680" s="146" t="s">
        <v>36</v>
      </c>
      <c r="B680" s="203">
        <v>0</v>
      </c>
      <c r="C680" s="197">
        <v>27</v>
      </c>
      <c r="D680" s="198">
        <v>0</v>
      </c>
      <c r="E680" s="199">
        <v>0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7"/>
        <v>0</v>
      </c>
      <c r="AC680" s="173">
        <f t="shared" si="12368"/>
        <v>27</v>
      </c>
      <c r="BI680" s="146" t="s">
        <v>36</v>
      </c>
      <c r="BJ680" s="129">
        <f>B680/B684</f>
        <v>0</v>
      </c>
      <c r="BK680" s="130">
        <f t="shared" ref="BK680" si="12886">C680/C684</f>
        <v>1.7224880382775119E-3</v>
      </c>
      <c r="BL680" s="131">
        <f t="shared" ref="BL680" si="12887">D680/D684</f>
        <v>0</v>
      </c>
      <c r="BM680" s="132">
        <f t="shared" ref="BM680" si="12888">E680/E684</f>
        <v>0</v>
      </c>
      <c r="BN680" s="129">
        <f t="shared" ref="BN680" si="12889">F680/F684</f>
        <v>0</v>
      </c>
      <c r="BO680" s="130">
        <f t="shared" ref="BO680" si="12890">G680/G684</f>
        <v>0</v>
      </c>
      <c r="BP680" s="131">
        <f t="shared" ref="BP680" si="12891">H680/H684</f>
        <v>0</v>
      </c>
      <c r="BQ680" s="132">
        <f t="shared" ref="BQ680" si="12892">I680/I684</f>
        <v>0</v>
      </c>
      <c r="BR680" s="129">
        <f t="shared" ref="BR680" si="12893">J680/J684</f>
        <v>0</v>
      </c>
      <c r="BS680" s="130">
        <f t="shared" ref="BS680" si="12894">K680/K684</f>
        <v>0</v>
      </c>
      <c r="BT680" s="131">
        <f t="shared" ref="BT680" si="12895">L680/L684</f>
        <v>0</v>
      </c>
      <c r="BU680" s="129">
        <f t="shared" ref="BU680" si="12896">M680/M684</f>
        <v>0</v>
      </c>
      <c r="BV680" s="133">
        <f t="shared" ref="BV680" si="12897">N680/N684</f>
        <v>0</v>
      </c>
      <c r="BW680" s="134">
        <f t="shared" ref="BW680" si="12898">O680/O684</f>
        <v>0</v>
      </c>
      <c r="BX680" s="129">
        <f t="shared" ref="BX680" si="12899">P680/P684</f>
        <v>0</v>
      </c>
      <c r="BY680" s="130">
        <f t="shared" ref="BY680" si="12900">Q680/Q684</f>
        <v>0</v>
      </c>
      <c r="BZ680" s="131">
        <f t="shared" ref="BZ680" si="12901">R680/R684</f>
        <v>0</v>
      </c>
      <c r="CA680" s="132">
        <f t="shared" ref="CA680" si="12902">S680/S684</f>
        <v>0</v>
      </c>
      <c r="CB680" s="129">
        <f t="shared" ref="CB680" si="12903">T680/T684</f>
        <v>0</v>
      </c>
      <c r="CC680" s="130">
        <f t="shared" ref="CC680" si="12904">U680/U684</f>
        <v>0</v>
      </c>
      <c r="CD680" s="131">
        <f t="shared" ref="CD680" si="12905">V680/V684</f>
        <v>0</v>
      </c>
      <c r="CE680" s="132">
        <f t="shared" ref="CE680" si="12906">W680/W684</f>
        <v>0</v>
      </c>
      <c r="CF680" s="129">
        <f t="shared" ref="CF680" si="12907">X680/X684</f>
        <v>0</v>
      </c>
      <c r="CG680" s="130">
        <f t="shared" ref="CG680" si="12908">Y680/Y684</f>
        <v>0</v>
      </c>
      <c r="CH680" s="131">
        <f t="shared" ref="CH680" si="12909">Z680/Z684</f>
        <v>0</v>
      </c>
      <c r="CI680" s="129">
        <f t="shared" ref="CI680" si="12910">AA680/AA684</f>
        <v>0</v>
      </c>
      <c r="CJ680" s="135">
        <f t="shared" ref="CJ680" si="12911">AB680/AB684</f>
        <v>0</v>
      </c>
      <c r="CK680" s="136">
        <f t="shared" ref="CK680" si="12912">AC680/AC684</f>
        <v>1.876394265183157E-4</v>
      </c>
    </row>
    <row r="681" spans="1:89" x14ac:dyDescent="0.15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>
        <f t="shared" si="12367"/>
        <v>0</v>
      </c>
      <c r="AC681" s="173">
        <f t="shared" si="12368"/>
        <v>0</v>
      </c>
      <c r="BI681" s="137" t="s">
        <v>37</v>
      </c>
      <c r="BJ681" s="129">
        <f>B681/B684</f>
        <v>0</v>
      </c>
      <c r="BK681" s="130">
        <f t="shared" ref="BK681" si="12913">C681/C684</f>
        <v>0</v>
      </c>
      <c r="BL681" s="131">
        <f t="shared" ref="BL681" si="12914">D681/D684</f>
        <v>0</v>
      </c>
      <c r="BM681" s="132">
        <f t="shared" ref="BM681" si="12915">E681/E684</f>
        <v>0</v>
      </c>
      <c r="BN681" s="129">
        <f t="shared" ref="BN681" si="12916">F681/F684</f>
        <v>0</v>
      </c>
      <c r="BO681" s="130">
        <f t="shared" ref="BO681" si="12917">G681/G684</f>
        <v>0</v>
      </c>
      <c r="BP681" s="131">
        <f t="shared" ref="BP681" si="12918">H681/H684</f>
        <v>0</v>
      </c>
      <c r="BQ681" s="132">
        <f t="shared" ref="BQ681" si="12919">I681/I684</f>
        <v>0</v>
      </c>
      <c r="BR681" s="129">
        <f t="shared" ref="BR681" si="12920">J681/J684</f>
        <v>0</v>
      </c>
      <c r="BS681" s="130">
        <f t="shared" ref="BS681" si="12921">K681/K684</f>
        <v>0</v>
      </c>
      <c r="BT681" s="131">
        <f t="shared" ref="BT681" si="12922">L681/L684</f>
        <v>0</v>
      </c>
      <c r="BU681" s="129">
        <f t="shared" ref="BU681" si="12923">M681/M684</f>
        <v>0</v>
      </c>
      <c r="BV681" s="133">
        <f t="shared" ref="BV681" si="12924">N681/N684</f>
        <v>0</v>
      </c>
      <c r="BW681" s="134">
        <f t="shared" ref="BW681" si="12925">O681/O684</f>
        <v>0</v>
      </c>
      <c r="BX681" s="129">
        <f t="shared" ref="BX681" si="12926">P681/P684</f>
        <v>0</v>
      </c>
      <c r="BY681" s="130">
        <f t="shared" ref="BY681" si="12927">Q681/Q684</f>
        <v>0</v>
      </c>
      <c r="BZ681" s="131">
        <f t="shared" ref="BZ681" si="12928">R681/R684</f>
        <v>0</v>
      </c>
      <c r="CA681" s="132">
        <f t="shared" ref="CA681" si="12929">S681/S684</f>
        <v>0</v>
      </c>
      <c r="CB681" s="129">
        <f t="shared" ref="CB681" si="12930">T681/T684</f>
        <v>0</v>
      </c>
      <c r="CC681" s="130">
        <f t="shared" ref="CC681" si="12931">U681/U684</f>
        <v>0</v>
      </c>
      <c r="CD681" s="131">
        <f t="shared" ref="CD681" si="12932">V681/V684</f>
        <v>0</v>
      </c>
      <c r="CE681" s="132">
        <f t="shared" ref="CE681" si="12933">W681/W684</f>
        <v>0</v>
      </c>
      <c r="CF681" s="129">
        <f t="shared" ref="CF681" si="12934">X681/X684</f>
        <v>0</v>
      </c>
      <c r="CG681" s="130">
        <f t="shared" ref="CG681" si="12935">Y681/Y684</f>
        <v>0</v>
      </c>
      <c r="CH681" s="131">
        <f t="shared" ref="CH681" si="12936">Z681/Z684</f>
        <v>0</v>
      </c>
      <c r="CI681" s="129">
        <f t="shared" ref="CI681" si="12937">AA681/AA684</f>
        <v>0</v>
      </c>
      <c r="CJ681" s="135">
        <f t="shared" ref="CJ681" si="12938">AB681/AB684</f>
        <v>0</v>
      </c>
      <c r="CK681" s="136">
        <f t="shared" ref="CK681" si="12939">AC681/AC684</f>
        <v>0</v>
      </c>
    </row>
    <row r="682" spans="1:89" x14ac:dyDescent="0.15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>
        <f t="shared" si="12367"/>
        <v>0</v>
      </c>
      <c r="AC682" s="173">
        <f t="shared" si="12368"/>
        <v>0</v>
      </c>
      <c r="BI682" s="146" t="s">
        <v>38</v>
      </c>
      <c r="BJ682" s="129">
        <f>B682/B684</f>
        <v>0</v>
      </c>
      <c r="BK682" s="130">
        <f t="shared" ref="BK682" si="12940">C682/C684</f>
        <v>0</v>
      </c>
      <c r="BL682" s="131">
        <f t="shared" ref="BL682" si="12941">D682/D684</f>
        <v>0</v>
      </c>
      <c r="BM682" s="132">
        <f t="shared" ref="BM682" si="12942">E682/E684</f>
        <v>0</v>
      </c>
      <c r="BN682" s="129">
        <f t="shared" ref="BN682" si="12943">F682/F684</f>
        <v>0</v>
      </c>
      <c r="BO682" s="130">
        <f t="shared" ref="BO682" si="12944">G682/G684</f>
        <v>0</v>
      </c>
      <c r="BP682" s="131">
        <f t="shared" ref="BP682" si="12945">H682/H684</f>
        <v>0</v>
      </c>
      <c r="BQ682" s="132">
        <f t="shared" ref="BQ682" si="12946">I682/I684</f>
        <v>0</v>
      </c>
      <c r="BR682" s="129">
        <f t="shared" ref="BR682" si="12947">J682/J684</f>
        <v>0</v>
      </c>
      <c r="BS682" s="130">
        <f t="shared" ref="BS682" si="12948">K682/K684</f>
        <v>0</v>
      </c>
      <c r="BT682" s="131">
        <f t="shared" ref="BT682" si="12949">L682/L684</f>
        <v>0</v>
      </c>
      <c r="BU682" s="129">
        <f t="shared" ref="BU682" si="12950">M682/M684</f>
        <v>0</v>
      </c>
      <c r="BV682" s="133">
        <f t="shared" ref="BV682" si="12951">N682/N684</f>
        <v>0</v>
      </c>
      <c r="BW682" s="134">
        <f t="shared" ref="BW682" si="12952">O682/O684</f>
        <v>0</v>
      </c>
      <c r="BX682" s="129">
        <f t="shared" ref="BX682" si="12953">P682/P684</f>
        <v>0</v>
      </c>
      <c r="BY682" s="130">
        <f t="shared" ref="BY682" si="12954">Q682/Q684</f>
        <v>0</v>
      </c>
      <c r="BZ682" s="131">
        <f t="shared" ref="BZ682" si="12955">R682/R684</f>
        <v>0</v>
      </c>
      <c r="CA682" s="132">
        <f t="shared" ref="CA682" si="12956">S682/S684</f>
        <v>0</v>
      </c>
      <c r="CB682" s="129">
        <f t="shared" ref="CB682" si="12957">T682/T684</f>
        <v>0</v>
      </c>
      <c r="CC682" s="130">
        <f t="shared" ref="CC682" si="12958">U682/U684</f>
        <v>0</v>
      </c>
      <c r="CD682" s="131">
        <f t="shared" ref="CD682" si="12959">V682/V684</f>
        <v>0</v>
      </c>
      <c r="CE682" s="132">
        <f t="shared" ref="CE682" si="12960">W682/W684</f>
        <v>0</v>
      </c>
      <c r="CF682" s="129">
        <f t="shared" ref="CF682" si="12961">X682/X684</f>
        <v>0</v>
      </c>
      <c r="CG682" s="130">
        <f t="shared" ref="CG682" si="12962">Y682/Y684</f>
        <v>0</v>
      </c>
      <c r="CH682" s="131">
        <f t="shared" ref="CH682" si="12963">Z682/Z684</f>
        <v>0</v>
      </c>
      <c r="CI682" s="129">
        <f t="shared" ref="CI682" si="12964">AA682/AA684</f>
        <v>0</v>
      </c>
      <c r="CJ682" s="135">
        <f t="shared" ref="CJ682" si="12965">AB682/AB684</f>
        <v>0</v>
      </c>
      <c r="CK682" s="136">
        <f t="shared" ref="CK682" si="12966">AC682/AC684</f>
        <v>0</v>
      </c>
    </row>
    <row r="683" spans="1:89" ht="14" thickBot="1" x14ac:dyDescent="0.2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>
        <f t="shared" si="12367"/>
        <v>0</v>
      </c>
      <c r="AC683" s="173">
        <f t="shared" si="12368"/>
        <v>0</v>
      </c>
      <c r="BI683" s="137" t="s">
        <v>39</v>
      </c>
      <c r="BJ683" s="129">
        <f>B683/B684</f>
        <v>0</v>
      </c>
      <c r="BK683" s="130">
        <f t="shared" ref="BK683" si="12967">C683/C684</f>
        <v>0</v>
      </c>
      <c r="BL683" s="131">
        <f t="shared" ref="BL683" si="12968">D683/D684</f>
        <v>0</v>
      </c>
      <c r="BM683" s="132">
        <f t="shared" ref="BM683" si="12969">E683/E684</f>
        <v>0</v>
      </c>
      <c r="BN683" s="129">
        <f t="shared" ref="BN683" si="12970">F683/F684</f>
        <v>0</v>
      </c>
      <c r="BO683" s="130">
        <f t="shared" ref="BO683" si="12971">G683/G684</f>
        <v>0</v>
      </c>
      <c r="BP683" s="131">
        <f t="shared" ref="BP683" si="12972">H683/H684</f>
        <v>0</v>
      </c>
      <c r="BQ683" s="132">
        <f t="shared" ref="BQ683" si="12973">I683/I684</f>
        <v>0</v>
      </c>
      <c r="BR683" s="129">
        <f t="shared" ref="BR683" si="12974">J683/J684</f>
        <v>0</v>
      </c>
      <c r="BS683" s="130">
        <f t="shared" ref="BS683" si="12975">K683/K684</f>
        <v>0</v>
      </c>
      <c r="BT683" s="131">
        <f t="shared" ref="BT683" si="12976">L683/L684</f>
        <v>0</v>
      </c>
      <c r="BU683" s="129">
        <f t="shared" ref="BU683" si="12977">M683/M684</f>
        <v>0</v>
      </c>
      <c r="BV683" s="133">
        <f t="shared" ref="BV683" si="12978">N683/N684</f>
        <v>0</v>
      </c>
      <c r="BW683" s="134">
        <f t="shared" ref="BW683" si="12979">O683/O684</f>
        <v>0</v>
      </c>
      <c r="BX683" s="129">
        <f t="shared" ref="BX683" si="12980">P683/P684</f>
        <v>0</v>
      </c>
      <c r="BY683" s="130">
        <f t="shared" ref="BY683" si="12981">Q683/Q684</f>
        <v>0</v>
      </c>
      <c r="BZ683" s="131">
        <f t="shared" ref="BZ683" si="12982">R683/R684</f>
        <v>0</v>
      </c>
      <c r="CA683" s="132">
        <f t="shared" ref="CA683" si="12983">S683/S684</f>
        <v>0</v>
      </c>
      <c r="CB683" s="129">
        <f t="shared" ref="CB683" si="12984">T683/T684</f>
        <v>0</v>
      </c>
      <c r="CC683" s="130">
        <f t="shared" ref="CC683" si="12985">U683/U684</f>
        <v>0</v>
      </c>
      <c r="CD683" s="131">
        <f t="shared" ref="CD683" si="12986">V683/V684</f>
        <v>0</v>
      </c>
      <c r="CE683" s="132">
        <f t="shared" ref="CE683" si="12987">W683/W684</f>
        <v>0</v>
      </c>
      <c r="CF683" s="129">
        <f t="shared" ref="CF683" si="12988">X683/X684</f>
        <v>0</v>
      </c>
      <c r="CG683" s="130">
        <f t="shared" ref="CG683" si="12989">Y683/Y684</f>
        <v>0</v>
      </c>
      <c r="CH683" s="131">
        <f t="shared" ref="CH683" si="12990">Z683/Z684</f>
        <v>0</v>
      </c>
      <c r="CI683" s="129">
        <f t="shared" ref="CI683" si="12991">AA683/AA684</f>
        <v>0</v>
      </c>
      <c r="CJ683" s="135">
        <f t="shared" ref="CJ683" si="12992">AB683/AB684</f>
        <v>0</v>
      </c>
      <c r="CK683" s="136">
        <f t="shared" ref="CK683" si="12993">AC683/AC684</f>
        <v>0</v>
      </c>
    </row>
    <row r="684" spans="1:89" ht="15" thickTop="1" thickBot="1" x14ac:dyDescent="0.2">
      <c r="A684" s="269" t="s">
        <v>13</v>
      </c>
      <c r="B684" s="20">
        <f t="shared" ref="B684:AA684" si="12994">SUM(B661:B683)</f>
        <v>13481</v>
      </c>
      <c r="C684" s="21">
        <f t="shared" si="12994"/>
        <v>15675</v>
      </c>
      <c r="D684" s="20">
        <f t="shared" si="12994"/>
        <v>5059</v>
      </c>
      <c r="E684" s="21">
        <f t="shared" si="12994"/>
        <v>6481</v>
      </c>
      <c r="F684" s="20">
        <f t="shared" si="12994"/>
        <v>15097</v>
      </c>
      <c r="G684" s="21">
        <f t="shared" si="12994"/>
        <v>12633</v>
      </c>
      <c r="H684" s="20">
        <f t="shared" si="12994"/>
        <v>17885</v>
      </c>
      <c r="I684" s="21">
        <f t="shared" si="12994"/>
        <v>18668</v>
      </c>
      <c r="J684" s="20">
        <f t="shared" si="12994"/>
        <v>3532</v>
      </c>
      <c r="K684" s="21">
        <f t="shared" si="12994"/>
        <v>3358</v>
      </c>
      <c r="L684" s="20">
        <f t="shared" si="12994"/>
        <v>10281</v>
      </c>
      <c r="M684" s="21">
        <f t="shared" si="12994"/>
        <v>10001</v>
      </c>
      <c r="N684" s="20">
        <f t="shared" si="12994"/>
        <v>18256</v>
      </c>
      <c r="O684" s="21">
        <f t="shared" si="12994"/>
        <v>18087</v>
      </c>
      <c r="P684" s="20">
        <f t="shared" si="12994"/>
        <v>9040</v>
      </c>
      <c r="Q684" s="21">
        <f t="shared" si="12994"/>
        <v>8558</v>
      </c>
      <c r="R684" s="20">
        <f t="shared" si="12994"/>
        <v>11536</v>
      </c>
      <c r="S684" s="21">
        <f t="shared" si="12994"/>
        <v>11305</v>
      </c>
      <c r="T684" s="20">
        <f t="shared" si="12994"/>
        <v>2945</v>
      </c>
      <c r="U684" s="21">
        <f t="shared" si="12994"/>
        <v>2619</v>
      </c>
      <c r="V684" s="20">
        <f t="shared" si="12994"/>
        <v>10906</v>
      </c>
      <c r="W684" s="21">
        <f t="shared" si="12994"/>
        <v>11019</v>
      </c>
      <c r="X684" s="20">
        <f t="shared" si="12994"/>
        <v>8491</v>
      </c>
      <c r="Y684" s="21">
        <f t="shared" si="12994"/>
        <v>5194</v>
      </c>
      <c r="Z684" s="20">
        <f t="shared" si="12994"/>
        <v>17692</v>
      </c>
      <c r="AA684" s="21">
        <f t="shared" si="12994"/>
        <v>20295</v>
      </c>
      <c r="AB684" s="174">
        <f t="shared" ref="AB684:AC684" si="12995">SUM(AB660:AB683)</f>
        <v>144201</v>
      </c>
      <c r="AC684" s="175">
        <f t="shared" si="12995"/>
        <v>143893</v>
      </c>
      <c r="BI684" s="269" t="s">
        <v>13</v>
      </c>
      <c r="BJ684" s="155">
        <f>SUM(BJ660:BJ683)</f>
        <v>1</v>
      </c>
      <c r="BK684" s="156">
        <f t="shared" ref="BK684:CK684" si="12996">SUM(BK660:BK683)</f>
        <v>1</v>
      </c>
      <c r="BL684" s="155">
        <f t="shared" si="12996"/>
        <v>1.0000000000000002</v>
      </c>
      <c r="BM684" s="156">
        <f t="shared" si="12996"/>
        <v>1</v>
      </c>
      <c r="BN684" s="155">
        <f t="shared" si="12996"/>
        <v>1</v>
      </c>
      <c r="BO684" s="156">
        <f t="shared" si="12996"/>
        <v>1</v>
      </c>
      <c r="BP684" s="155">
        <f t="shared" si="12996"/>
        <v>0.99999999999999989</v>
      </c>
      <c r="BQ684" s="156">
        <f t="shared" si="12996"/>
        <v>1</v>
      </c>
      <c r="BR684" s="155">
        <f t="shared" si="12996"/>
        <v>1</v>
      </c>
      <c r="BS684" s="156">
        <f t="shared" si="12996"/>
        <v>1</v>
      </c>
      <c r="BT684" s="155">
        <f t="shared" si="12996"/>
        <v>1</v>
      </c>
      <c r="BU684" s="156">
        <f t="shared" si="12996"/>
        <v>1</v>
      </c>
      <c r="BV684" s="155">
        <f t="shared" si="12996"/>
        <v>1</v>
      </c>
      <c r="BW684" s="156">
        <f t="shared" si="12996"/>
        <v>1.0000000000000002</v>
      </c>
      <c r="BX684" s="155">
        <f t="shared" si="12996"/>
        <v>1</v>
      </c>
      <c r="BY684" s="156">
        <f t="shared" si="12996"/>
        <v>1</v>
      </c>
      <c r="BZ684" s="155">
        <f t="shared" si="12996"/>
        <v>1</v>
      </c>
      <c r="CA684" s="156">
        <f t="shared" si="12996"/>
        <v>1</v>
      </c>
      <c r="CB684" s="155">
        <f t="shared" si="12996"/>
        <v>1</v>
      </c>
      <c r="CC684" s="156">
        <f t="shared" si="12996"/>
        <v>1.0000000000000002</v>
      </c>
      <c r="CD684" s="155">
        <f t="shared" si="12996"/>
        <v>0.99999999999999989</v>
      </c>
      <c r="CE684" s="156">
        <f t="shared" si="12996"/>
        <v>1.0000000000000002</v>
      </c>
      <c r="CF684" s="155">
        <f t="shared" si="12996"/>
        <v>1</v>
      </c>
      <c r="CG684" s="156">
        <f t="shared" si="12996"/>
        <v>1.0000000000000002</v>
      </c>
      <c r="CH684" s="155">
        <f t="shared" si="12996"/>
        <v>1</v>
      </c>
      <c r="CI684" s="156">
        <f t="shared" si="12996"/>
        <v>1</v>
      </c>
      <c r="CJ684" s="155">
        <f t="shared" si="12996"/>
        <v>1</v>
      </c>
      <c r="CK684" s="156">
        <f t="shared" si="12996"/>
        <v>1</v>
      </c>
    </row>
    <row r="685" spans="1:89" ht="14" thickTop="1" x14ac:dyDescent="0.15">
      <c r="A685" s="187"/>
    </row>
    <row r="687" spans="1:89" x14ac:dyDescent="0.15">
      <c r="A687" s="296">
        <f>+A656+1</f>
        <v>44188</v>
      </c>
      <c r="B687" s="296"/>
      <c r="C687" s="296"/>
      <c r="D687" s="296"/>
      <c r="BI687" s="301">
        <f>+BI625+2</f>
        <v>44188</v>
      </c>
      <c r="BJ687" s="301"/>
      <c r="BK687" s="301"/>
      <c r="BL687" s="301"/>
    </row>
    <row r="688" spans="1:89" ht="14" thickBot="1" x14ac:dyDescent="0.2">
      <c r="AE688" s="272" t="s">
        <v>84</v>
      </c>
    </row>
    <row r="689" spans="1:89" ht="15" thickTop="1" thickBot="1" x14ac:dyDescent="0.2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 x14ac:dyDescent="0.2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 x14ac:dyDescent="0.15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1217</v>
      </c>
      <c r="AG691" s="186">
        <f t="shared" ref="AG691:AV693" si="12997">SUMIF($A$9:$A$32,$AE691,C$691:C$714)</f>
        <v>670</v>
      </c>
      <c r="AH691" s="127">
        <f t="shared" si="12997"/>
        <v>397</v>
      </c>
      <c r="AI691" s="180">
        <f t="shared" si="12997"/>
        <v>354</v>
      </c>
      <c r="AJ691" s="126">
        <f t="shared" si="12997"/>
        <v>1378</v>
      </c>
      <c r="AK691" s="128">
        <f t="shared" si="12997"/>
        <v>640</v>
      </c>
      <c r="AL691" s="127">
        <f t="shared" si="12997"/>
        <v>1304</v>
      </c>
      <c r="AM691" s="180">
        <f t="shared" si="12997"/>
        <v>960</v>
      </c>
      <c r="AN691" s="126">
        <f t="shared" si="12997"/>
        <v>129</v>
      </c>
      <c r="AO691" s="128">
        <f t="shared" si="12997"/>
        <v>350</v>
      </c>
      <c r="AP691" s="127">
        <f t="shared" si="12997"/>
        <v>415</v>
      </c>
      <c r="AQ691" s="126">
        <f t="shared" si="12997"/>
        <v>1058</v>
      </c>
      <c r="AR691" s="179">
        <f t="shared" si="12997"/>
        <v>1129</v>
      </c>
      <c r="AS691" s="181">
        <f t="shared" si="12997"/>
        <v>1542</v>
      </c>
      <c r="AT691" s="126">
        <f t="shared" si="12997"/>
        <v>713</v>
      </c>
      <c r="AU691" s="128">
        <f t="shared" si="12997"/>
        <v>656</v>
      </c>
      <c r="AV691" s="127">
        <f t="shared" si="12997"/>
        <v>900</v>
      </c>
      <c r="AW691" s="180">
        <f t="shared" ref="AW691:BE693" si="12998">SUMIF($A$9:$A$32,$AE691,S$691:S$714)</f>
        <v>612</v>
      </c>
      <c r="AX691" s="126">
        <f t="shared" si="12998"/>
        <v>131</v>
      </c>
      <c r="AY691" s="128">
        <f t="shared" si="12998"/>
        <v>379</v>
      </c>
      <c r="AZ691" s="127">
        <f t="shared" si="12998"/>
        <v>488</v>
      </c>
      <c r="BA691" s="180">
        <f t="shared" si="12998"/>
        <v>768</v>
      </c>
      <c r="BB691" s="126">
        <f t="shared" si="12998"/>
        <v>645</v>
      </c>
      <c r="BC691" s="128">
        <f t="shared" si="12998"/>
        <v>557</v>
      </c>
      <c r="BD691" s="184">
        <f t="shared" si="12998"/>
        <v>1196</v>
      </c>
      <c r="BE691" s="185">
        <f t="shared" si="12998"/>
        <v>1131</v>
      </c>
      <c r="BF691" s="170">
        <f>AF691+AH691+AJ691+AL691+AN691+AP691+AR691+AT691+AV691+AX691+AZ691+BB691+BD691</f>
        <v>10042</v>
      </c>
      <c r="BG691" s="171">
        <f>AG691+AI691+AK691+AM691+AO691+AQ691+AS691+AU691+AW691+AY691+BA691+BC691+BE691</f>
        <v>9677</v>
      </c>
      <c r="BH691" s="233"/>
      <c r="BI691" s="125" t="s">
        <v>16</v>
      </c>
      <c r="BJ691" s="129">
        <f>B691/B715</f>
        <v>0</v>
      </c>
      <c r="BK691" s="130">
        <f t="shared" ref="BK691" si="12999">C691/C715</f>
        <v>0</v>
      </c>
      <c r="BL691" s="131">
        <f t="shared" ref="BL691" si="13000">D691/D715</f>
        <v>0</v>
      </c>
      <c r="BM691" s="132">
        <f t="shared" ref="BM691" si="13001">E691/E715</f>
        <v>0</v>
      </c>
      <c r="BN691" s="129">
        <f t="shared" ref="BN691" si="13002">F691/F715</f>
        <v>0</v>
      </c>
      <c r="BO691" s="130">
        <f t="shared" ref="BO691" si="13003">G691/G715</f>
        <v>0</v>
      </c>
      <c r="BP691" s="131">
        <f t="shared" ref="BP691" si="13004">H691/H715</f>
        <v>0</v>
      </c>
      <c r="BQ691" s="132">
        <f t="shared" ref="BQ691" si="13005">I691/I715</f>
        <v>0</v>
      </c>
      <c r="BR691" s="129">
        <f t="shared" ref="BR691" si="13006">J691/J715</f>
        <v>0</v>
      </c>
      <c r="BS691" s="130">
        <f t="shared" ref="BS691" si="13007">K691/K715</f>
        <v>0</v>
      </c>
      <c r="BT691" s="131">
        <f t="shared" ref="BT691" si="13008">L691/L715</f>
        <v>0</v>
      </c>
      <c r="BU691" s="129">
        <f t="shared" ref="BU691" si="13009">M691/M715</f>
        <v>0</v>
      </c>
      <c r="BV691" s="133">
        <f t="shared" ref="BV691" si="13010">N691/N715</f>
        <v>0</v>
      </c>
      <c r="BW691" s="134">
        <f t="shared" ref="BW691" si="13011">O691/O715</f>
        <v>0</v>
      </c>
      <c r="BX691" s="129">
        <f t="shared" ref="BX691" si="13012">P691/P715</f>
        <v>0</v>
      </c>
      <c r="BY691" s="130">
        <f t="shared" ref="BY691" si="13013">Q691/Q715</f>
        <v>0</v>
      </c>
      <c r="BZ691" s="131">
        <f t="shared" ref="BZ691" si="13014">R691/R715</f>
        <v>0</v>
      </c>
      <c r="CA691" s="132">
        <f t="shared" ref="CA691" si="13015">S691/S715</f>
        <v>0</v>
      </c>
      <c r="CB691" s="129">
        <f t="shared" ref="CB691" si="13016">T691/T715</f>
        <v>0</v>
      </c>
      <c r="CC691" s="130">
        <f t="shared" ref="CC691" si="13017">U691/U715</f>
        <v>0</v>
      </c>
      <c r="CD691" s="131">
        <f t="shared" ref="CD691" si="13018">V691/V715</f>
        <v>0</v>
      </c>
      <c r="CE691" s="132">
        <f t="shared" ref="CE691" si="13019">W691/W715</f>
        <v>0</v>
      </c>
      <c r="CF691" s="129">
        <f t="shared" ref="CF691" si="13020">X691/X715</f>
        <v>0</v>
      </c>
      <c r="CG691" s="130">
        <f t="shared" ref="CG691" si="13021">Y691/Y715</f>
        <v>0</v>
      </c>
      <c r="CH691" s="131">
        <f t="shared" ref="CH691" si="13022">Z691/Z715</f>
        <v>0</v>
      </c>
      <c r="CI691" s="129">
        <f t="shared" ref="CI691" si="13023">AA691/AA715</f>
        <v>0</v>
      </c>
      <c r="CJ691" s="135">
        <f t="shared" ref="CJ691" si="13024">AB691/AB715</f>
        <v>0</v>
      </c>
      <c r="CK691" s="136">
        <f t="shared" ref="CK691" si="13025">AC691/AC715</f>
        <v>0</v>
      </c>
    </row>
    <row r="692" spans="1:89" x14ac:dyDescent="0.15">
      <c r="A692" s="137" t="s">
        <v>17</v>
      </c>
      <c r="B692" s="189">
        <v>114</v>
      </c>
      <c r="C692" s="190">
        <v>0</v>
      </c>
      <c r="D692" s="191">
        <v>52</v>
      </c>
      <c r="E692" s="192">
        <v>0</v>
      </c>
      <c r="F692" s="189">
        <v>282</v>
      </c>
      <c r="G692" s="193">
        <v>1</v>
      </c>
      <c r="H692" s="191">
        <v>164</v>
      </c>
      <c r="I692" s="192">
        <v>17</v>
      </c>
      <c r="J692" s="189">
        <v>10</v>
      </c>
      <c r="K692" s="193">
        <v>4</v>
      </c>
      <c r="L692" s="191">
        <v>12</v>
      </c>
      <c r="M692" s="189">
        <v>39</v>
      </c>
      <c r="N692" s="194">
        <v>60</v>
      </c>
      <c r="O692" s="195">
        <v>69</v>
      </c>
      <c r="P692" s="189">
        <v>18</v>
      </c>
      <c r="Q692" s="193">
        <v>31</v>
      </c>
      <c r="R692" s="191">
        <v>8</v>
      </c>
      <c r="S692" s="192">
        <v>31</v>
      </c>
      <c r="T692" s="189">
        <v>1</v>
      </c>
      <c r="U692" s="193">
        <v>14</v>
      </c>
      <c r="V692" s="191">
        <v>12</v>
      </c>
      <c r="W692" s="192">
        <v>4</v>
      </c>
      <c r="X692" s="189">
        <v>9</v>
      </c>
      <c r="Y692" s="193">
        <v>0</v>
      </c>
      <c r="Z692" s="191">
        <v>0</v>
      </c>
      <c r="AA692" s="189">
        <v>0</v>
      </c>
      <c r="AB692" s="172">
        <f t="shared" ref="AB692:AB714" si="13026">SUM(B692,D692,F692,H692,J692,L692,N692,P692,R692,T692,V692,X692,Z692)</f>
        <v>742</v>
      </c>
      <c r="AC692" s="173">
        <f t="shared" ref="AC692:AC714" si="13027">SUM(C692,E692,G692,I692,K692,M692,O692,Q692,S692,U692,W692,Y692,AA692)</f>
        <v>210</v>
      </c>
      <c r="AD692" s="233"/>
      <c r="AE692" s="277" t="str">
        <f>$AE$10</f>
        <v>08:00 - 08:59</v>
      </c>
      <c r="AF692" s="126">
        <f>SUMIF($A$9:$A$32,$AE692,B$691:B$714)</f>
        <v>953</v>
      </c>
      <c r="AG692" s="190">
        <f t="shared" si="12997"/>
        <v>658</v>
      </c>
      <c r="AH692" s="191">
        <f t="shared" si="12997"/>
        <v>349</v>
      </c>
      <c r="AI692" s="192">
        <f t="shared" si="12997"/>
        <v>333</v>
      </c>
      <c r="AJ692" s="278">
        <f t="shared" si="12997"/>
        <v>1255</v>
      </c>
      <c r="AK692" s="193">
        <f t="shared" si="12997"/>
        <v>627</v>
      </c>
      <c r="AL692" s="191">
        <f t="shared" si="12997"/>
        <v>1339</v>
      </c>
      <c r="AM692" s="192">
        <f t="shared" si="12997"/>
        <v>1042</v>
      </c>
      <c r="AN692" s="278">
        <f t="shared" si="12997"/>
        <v>125</v>
      </c>
      <c r="AO692" s="193">
        <f t="shared" si="12997"/>
        <v>377</v>
      </c>
      <c r="AP692" s="191">
        <f t="shared" si="12997"/>
        <v>372</v>
      </c>
      <c r="AQ692" s="278">
        <f t="shared" si="12997"/>
        <v>1034</v>
      </c>
      <c r="AR692" s="194">
        <f t="shared" si="12997"/>
        <v>1072</v>
      </c>
      <c r="AS692" s="195">
        <f t="shared" si="12997"/>
        <v>1566</v>
      </c>
      <c r="AT692" s="278">
        <f t="shared" si="12997"/>
        <v>655</v>
      </c>
      <c r="AU692" s="193">
        <f t="shared" si="12997"/>
        <v>664</v>
      </c>
      <c r="AV692" s="191">
        <f t="shared" si="12997"/>
        <v>933</v>
      </c>
      <c r="AW692" s="192">
        <f t="shared" si="12998"/>
        <v>673</v>
      </c>
      <c r="AX692" s="278">
        <f t="shared" si="12998"/>
        <v>150</v>
      </c>
      <c r="AY692" s="193">
        <f t="shared" si="12998"/>
        <v>266</v>
      </c>
      <c r="AZ692" s="191">
        <f t="shared" si="12998"/>
        <v>532</v>
      </c>
      <c r="BA692" s="192">
        <f t="shared" si="12998"/>
        <v>773</v>
      </c>
      <c r="BB692" s="278">
        <f t="shared" si="12998"/>
        <v>606</v>
      </c>
      <c r="BC692" s="193">
        <f t="shared" si="12998"/>
        <v>484</v>
      </c>
      <c r="BD692" s="191">
        <f t="shared" si="12998"/>
        <v>1261</v>
      </c>
      <c r="BE692" s="278">
        <f t="shared" si="12998"/>
        <v>1119</v>
      </c>
      <c r="BF692" s="172">
        <f>SUM(AF692,AH692,AJ692,AL692,AN692,AP692,AR692,AT692,AV692,AX692,AZ692,BB692,BD692)</f>
        <v>9602</v>
      </c>
      <c r="BG692" s="173">
        <f>SUM(AG692,AI692,AK692,AM692,AO692,AQ692,AS692,AU692,AW692,AY692,BA692,BC692,BE692)</f>
        <v>9616</v>
      </c>
      <c r="BH692" s="233"/>
      <c r="BI692" s="137" t="s">
        <v>17</v>
      </c>
      <c r="BJ692" s="129">
        <f>B692/B715</f>
        <v>8.1475128644939963E-3</v>
      </c>
      <c r="BK692" s="130">
        <f t="shared" ref="BK692" si="13028">C692/C715</f>
        <v>0</v>
      </c>
      <c r="BL692" s="131">
        <f t="shared" ref="BL692" si="13029">D692/D715</f>
        <v>1.0134476710192944E-2</v>
      </c>
      <c r="BM692" s="132">
        <f t="shared" ref="BM692" si="13030">E692/E715</f>
        <v>0</v>
      </c>
      <c r="BN692" s="129">
        <f t="shared" ref="BN692" si="13031">F692/F715</f>
        <v>1.8480896520086505E-2</v>
      </c>
      <c r="BO692" s="130">
        <f t="shared" ref="BO692" si="13032">G692/G715</f>
        <v>6.7091580006709163E-5</v>
      </c>
      <c r="BP692" s="131">
        <f t="shared" ref="BP692" si="13033">H692/H715</f>
        <v>8.5778544902976091E-3</v>
      </c>
      <c r="BQ692" s="132">
        <f t="shared" ref="BQ692" si="13034">I692/I715</f>
        <v>8.0729413999430148E-4</v>
      </c>
      <c r="BR692" s="129">
        <f t="shared" ref="BR692" si="13035">J692/J715</f>
        <v>2.8555111364934323E-3</v>
      </c>
      <c r="BS692" s="130">
        <f t="shared" ref="BS692" si="13036">K692/K715</f>
        <v>1.2865873271148279E-3</v>
      </c>
      <c r="BT692" s="131">
        <f t="shared" ref="BT692" si="13037">L692/L715</f>
        <v>1.046207497820401E-3</v>
      </c>
      <c r="BU692" s="129">
        <f t="shared" ref="BU692" si="13038">M692/M715</f>
        <v>3.8701994641262279E-3</v>
      </c>
      <c r="BV692" s="133">
        <f t="shared" ref="BV692" si="13039">N692/N715</f>
        <v>3.2580364900086879E-3</v>
      </c>
      <c r="BW692" s="134">
        <f t="shared" ref="BW692" si="13040">O692/O715</f>
        <v>3.883604435188833E-3</v>
      </c>
      <c r="BX692" s="129">
        <f t="shared" ref="BX692" si="13041">P692/P715</f>
        <v>1.7146123071061154E-3</v>
      </c>
      <c r="BY692" s="130">
        <f t="shared" ref="BY692" si="13042">Q692/Q715</f>
        <v>3.5323609845031904E-3</v>
      </c>
      <c r="BZ692" s="131">
        <f t="shared" ref="BZ692" si="13043">R692/R715</f>
        <v>5.9970014992503744E-4</v>
      </c>
      <c r="CA692" s="132">
        <f t="shared" ref="CA692" si="13044">S692/S715</f>
        <v>2.7317589002467395E-3</v>
      </c>
      <c r="CB692" s="129">
        <f t="shared" ref="CB692" si="13045">T692/T715</f>
        <v>3.2530904359141186E-4</v>
      </c>
      <c r="CC692" s="130">
        <f t="shared" ref="CC692" si="13046">U692/U715</f>
        <v>5.8528428093645481E-3</v>
      </c>
      <c r="CD692" s="131">
        <f t="shared" ref="CD692" si="13047">V692/V715</f>
        <v>9.5648015303682454E-4</v>
      </c>
      <c r="CE692" s="132">
        <f t="shared" ref="CE692" si="13048">W692/W715</f>
        <v>3.3921302578018993E-4</v>
      </c>
      <c r="CF692" s="129">
        <f t="shared" ref="CF692" si="13049">X692/X715</f>
        <v>9.445843828715365E-4</v>
      </c>
      <c r="CG692" s="130">
        <f t="shared" ref="CG692" si="13050">Y692/Y715</f>
        <v>0</v>
      </c>
      <c r="CH692" s="131">
        <f t="shared" ref="CH692" si="13051">Z692/Z715</f>
        <v>0</v>
      </c>
      <c r="CI692" s="129">
        <f t="shared" ref="CI692" si="13052">AA692/AA715</f>
        <v>0</v>
      </c>
      <c r="CJ692" s="135">
        <f t="shared" ref="CJ692" si="13053">AB692/AB715</f>
        <v>4.7824994037989291E-3</v>
      </c>
      <c r="CK692" s="136">
        <f t="shared" ref="CK692" si="13054">AC692/AC715</f>
        <v>1.3578961662064908E-3</v>
      </c>
    </row>
    <row r="693" spans="1:89" ht="14" thickBot="1" x14ac:dyDescent="0.2">
      <c r="A693" s="146" t="s">
        <v>18</v>
      </c>
      <c r="B693" s="196">
        <v>573</v>
      </c>
      <c r="C693" s="197">
        <v>0</v>
      </c>
      <c r="D693" s="198">
        <v>180</v>
      </c>
      <c r="E693" s="199">
        <v>56</v>
      </c>
      <c r="F693" s="196">
        <v>887</v>
      </c>
      <c r="G693" s="200">
        <v>138</v>
      </c>
      <c r="H693" s="198">
        <v>643</v>
      </c>
      <c r="I693" s="199">
        <v>267</v>
      </c>
      <c r="J693" s="196">
        <v>40</v>
      </c>
      <c r="K693" s="200">
        <v>75</v>
      </c>
      <c r="L693" s="198">
        <v>129</v>
      </c>
      <c r="M693" s="196">
        <v>296</v>
      </c>
      <c r="N693" s="201">
        <v>467</v>
      </c>
      <c r="O693" s="202">
        <v>568</v>
      </c>
      <c r="P693" s="196">
        <v>268</v>
      </c>
      <c r="Q693" s="200">
        <v>354</v>
      </c>
      <c r="R693" s="198">
        <v>303</v>
      </c>
      <c r="S693" s="199">
        <v>268</v>
      </c>
      <c r="T693" s="196">
        <v>39</v>
      </c>
      <c r="U693" s="200">
        <v>128</v>
      </c>
      <c r="V693" s="198">
        <v>151</v>
      </c>
      <c r="W693" s="199">
        <v>373</v>
      </c>
      <c r="X693" s="196">
        <v>244</v>
      </c>
      <c r="Y693" s="200">
        <v>210</v>
      </c>
      <c r="Z693" s="198">
        <v>553</v>
      </c>
      <c r="AA693" s="196">
        <v>495</v>
      </c>
      <c r="AB693" s="172">
        <f t="shared" si="13026"/>
        <v>4477</v>
      </c>
      <c r="AC693" s="173">
        <f t="shared" si="13027"/>
        <v>3228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7"/>
        <v>0</v>
      </c>
      <c r="AH693" s="198">
        <f t="shared" si="12997"/>
        <v>0</v>
      </c>
      <c r="AI693" s="199">
        <f t="shared" si="12997"/>
        <v>0</v>
      </c>
      <c r="AJ693" s="196">
        <f t="shared" si="12997"/>
        <v>0</v>
      </c>
      <c r="AK693" s="200">
        <f t="shared" si="12997"/>
        <v>0</v>
      </c>
      <c r="AL693" s="198">
        <f t="shared" si="12997"/>
        <v>0</v>
      </c>
      <c r="AM693" s="199">
        <f t="shared" si="12997"/>
        <v>0</v>
      </c>
      <c r="AN693" s="196">
        <f t="shared" si="12997"/>
        <v>0</v>
      </c>
      <c r="AO693" s="200">
        <f t="shared" si="12997"/>
        <v>0</v>
      </c>
      <c r="AP693" s="198">
        <f t="shared" si="12997"/>
        <v>0</v>
      </c>
      <c r="AQ693" s="196">
        <f t="shared" si="12997"/>
        <v>0</v>
      </c>
      <c r="AR693" s="201">
        <f t="shared" si="12997"/>
        <v>0</v>
      </c>
      <c r="AS693" s="202">
        <f t="shared" si="12997"/>
        <v>0</v>
      </c>
      <c r="AT693" s="196">
        <f t="shared" si="12997"/>
        <v>0</v>
      </c>
      <c r="AU693" s="200">
        <f t="shared" si="12997"/>
        <v>0</v>
      </c>
      <c r="AV693" s="198">
        <f t="shared" si="12997"/>
        <v>0</v>
      </c>
      <c r="AW693" s="199">
        <f t="shared" si="12998"/>
        <v>0</v>
      </c>
      <c r="AX693" s="196">
        <f t="shared" si="12998"/>
        <v>0</v>
      </c>
      <c r="AY693" s="200">
        <f t="shared" si="12998"/>
        <v>0</v>
      </c>
      <c r="AZ693" s="198">
        <f t="shared" si="12998"/>
        <v>0</v>
      </c>
      <c r="BA693" s="199">
        <f t="shared" si="12998"/>
        <v>0</v>
      </c>
      <c r="BB693" s="196">
        <f t="shared" si="12998"/>
        <v>0</v>
      </c>
      <c r="BC693" s="200">
        <f t="shared" si="12998"/>
        <v>0</v>
      </c>
      <c r="BD693" s="198">
        <f t="shared" si="12998"/>
        <v>0</v>
      </c>
      <c r="BE693" s="196">
        <f t="shared" si="12998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4.095197255574614E-2</v>
      </c>
      <c r="BK693" s="130">
        <f t="shared" ref="BK693" si="13055">C693/C715</f>
        <v>0</v>
      </c>
      <c r="BL693" s="131">
        <f t="shared" ref="BL693" si="13056">D693/D715</f>
        <v>3.5080880919898652E-2</v>
      </c>
      <c r="BM693" s="132">
        <f t="shared" ref="BM693" si="13057">E693/E715</f>
        <v>7.4359314832027623E-3</v>
      </c>
      <c r="BN693" s="129">
        <f t="shared" ref="BN693" si="13058">F693/F715</f>
        <v>5.8129628416016779E-2</v>
      </c>
      <c r="BO693" s="130">
        <f t="shared" ref="BO693" si="13059">G693/G715</f>
        <v>9.258638040925863E-3</v>
      </c>
      <c r="BP693" s="131">
        <f t="shared" ref="BP693" si="13060">H693/H715</f>
        <v>3.3631466080861969E-2</v>
      </c>
      <c r="BQ693" s="132">
        <f t="shared" ref="BQ693" si="13061">I693/I715</f>
        <v>1.2679266786969323E-2</v>
      </c>
      <c r="BR693" s="129">
        <f t="shared" ref="BR693" si="13062">J693/J715</f>
        <v>1.1422044545973729E-2</v>
      </c>
      <c r="BS693" s="130">
        <f t="shared" ref="BS693" si="13063">K693/K715</f>
        <v>2.4123512383403024E-2</v>
      </c>
      <c r="BT693" s="131">
        <f t="shared" ref="BT693" si="13064">L693/L715</f>
        <v>1.1246730601569312E-2</v>
      </c>
      <c r="BU693" s="129">
        <f t="shared" ref="BU693" si="13065">M693/M715</f>
        <v>2.9373821573881114E-2</v>
      </c>
      <c r="BV693" s="133">
        <f t="shared" ref="BV693" si="13066">N693/N715</f>
        <v>2.5358384013900954E-2</v>
      </c>
      <c r="BW693" s="134">
        <f t="shared" ref="BW693" si="13067">O693/O715</f>
        <v>3.1969381437496482E-2</v>
      </c>
      <c r="BX693" s="129">
        <f t="shared" ref="BX693" si="13068">P693/P715</f>
        <v>2.5528672128024385E-2</v>
      </c>
      <c r="BY693" s="130">
        <f t="shared" ref="BY693" si="13069">Q693/Q715</f>
        <v>4.0337283500455789E-2</v>
      </c>
      <c r="BZ693" s="131">
        <f t="shared" ref="BZ693" si="13070">R693/R715</f>
        <v>2.2713643178410795E-2</v>
      </c>
      <c r="CA693" s="132">
        <f t="shared" ref="CA693" si="13071">S693/S715</f>
        <v>2.3616496298907295E-2</v>
      </c>
      <c r="CB693" s="129">
        <f t="shared" ref="CB693" si="13072">T693/T715</f>
        <v>1.2687052700065062E-2</v>
      </c>
      <c r="CC693" s="130">
        <f t="shared" ref="CC693" si="13073">U693/U715</f>
        <v>5.3511705685618728E-2</v>
      </c>
      <c r="CD693" s="131">
        <f t="shared" ref="CD693" si="13074">V693/V715</f>
        <v>1.2035708592380042E-2</v>
      </c>
      <c r="CE693" s="132">
        <f t="shared" ref="CE693" si="13075">W693/W715</f>
        <v>3.1631614654002715E-2</v>
      </c>
      <c r="CF693" s="129">
        <f t="shared" ref="CF693" si="13076">X693/X715</f>
        <v>2.5608732157850547E-2</v>
      </c>
      <c r="CG693" s="130">
        <f t="shared" ref="CG693" si="13077">Y693/Y715</f>
        <v>4.0848084030344289E-2</v>
      </c>
      <c r="CH693" s="131">
        <f t="shared" ref="CH693" si="13078">Z693/Z715</f>
        <v>2.869150150461762E-2</v>
      </c>
      <c r="CI693" s="129">
        <f t="shared" ref="CI693" si="13079">AA693/AA715</f>
        <v>2.2491821155943292E-2</v>
      </c>
      <c r="CJ693" s="135">
        <f t="shared" ref="CJ693" si="13080">AB693/AB715</f>
        <v>2.8856131847449871E-2</v>
      </c>
      <c r="CK693" s="136">
        <f t="shared" ref="CK693" si="13081">AC693/AC715</f>
        <v>2.0872803926259773E-2</v>
      </c>
    </row>
    <row r="694" spans="1:89" ht="15" thickTop="1" thickBot="1" x14ac:dyDescent="0.2">
      <c r="A694" s="137" t="s">
        <v>19</v>
      </c>
      <c r="B694" s="189">
        <v>1034</v>
      </c>
      <c r="C694" s="190">
        <v>440</v>
      </c>
      <c r="D694" s="191">
        <v>332</v>
      </c>
      <c r="E694" s="192">
        <v>231</v>
      </c>
      <c r="F694" s="189">
        <v>1200</v>
      </c>
      <c r="G694" s="193">
        <v>435</v>
      </c>
      <c r="H694" s="191">
        <v>1058</v>
      </c>
      <c r="I694" s="192">
        <v>577</v>
      </c>
      <c r="J694" s="189">
        <v>79</v>
      </c>
      <c r="K694" s="193">
        <v>199</v>
      </c>
      <c r="L694" s="191">
        <v>269</v>
      </c>
      <c r="M694" s="189">
        <v>620</v>
      </c>
      <c r="N694" s="194">
        <v>967</v>
      </c>
      <c r="O694" s="195">
        <v>1047</v>
      </c>
      <c r="P694" s="189">
        <v>525</v>
      </c>
      <c r="Q694" s="193">
        <v>500</v>
      </c>
      <c r="R694" s="191">
        <v>602</v>
      </c>
      <c r="S694" s="192">
        <v>512</v>
      </c>
      <c r="T694" s="189">
        <v>89</v>
      </c>
      <c r="U694" s="193">
        <v>282</v>
      </c>
      <c r="V694" s="191">
        <v>411</v>
      </c>
      <c r="W694" s="192">
        <v>619</v>
      </c>
      <c r="X694" s="189">
        <v>490</v>
      </c>
      <c r="Y694" s="193">
        <v>379</v>
      </c>
      <c r="Z694" s="191">
        <v>931</v>
      </c>
      <c r="AA694" s="189">
        <v>906</v>
      </c>
      <c r="AB694" s="172">
        <f t="shared" si="13026"/>
        <v>7987</v>
      </c>
      <c r="AC694" s="173">
        <f t="shared" si="13027"/>
        <v>6747</v>
      </c>
      <c r="AD694" s="233"/>
      <c r="AE694" s="269" t="s">
        <v>13</v>
      </c>
      <c r="AF694" s="20">
        <f t="shared" ref="AF694:BG694" si="13082">SUM(AF691:AF693)</f>
        <v>2170</v>
      </c>
      <c r="AG694" s="21">
        <f t="shared" si="13082"/>
        <v>1328</v>
      </c>
      <c r="AH694" s="20">
        <f t="shared" si="13082"/>
        <v>746</v>
      </c>
      <c r="AI694" s="21">
        <f t="shared" si="13082"/>
        <v>687</v>
      </c>
      <c r="AJ694" s="20">
        <f t="shared" si="13082"/>
        <v>2633</v>
      </c>
      <c r="AK694" s="21">
        <f t="shared" si="13082"/>
        <v>1267</v>
      </c>
      <c r="AL694" s="20">
        <f t="shared" si="13082"/>
        <v>2643</v>
      </c>
      <c r="AM694" s="21">
        <f t="shared" si="13082"/>
        <v>2002</v>
      </c>
      <c r="AN694" s="20">
        <f t="shared" si="13082"/>
        <v>254</v>
      </c>
      <c r="AO694" s="21">
        <f t="shared" si="13082"/>
        <v>727</v>
      </c>
      <c r="AP694" s="20">
        <f t="shared" si="13082"/>
        <v>787</v>
      </c>
      <c r="AQ694" s="21">
        <f t="shared" si="13082"/>
        <v>2092</v>
      </c>
      <c r="AR694" s="20">
        <f t="shared" si="13082"/>
        <v>2201</v>
      </c>
      <c r="AS694" s="21">
        <f t="shared" si="13082"/>
        <v>3108</v>
      </c>
      <c r="AT694" s="20">
        <f t="shared" si="13082"/>
        <v>1368</v>
      </c>
      <c r="AU694" s="21">
        <f t="shared" si="13082"/>
        <v>1320</v>
      </c>
      <c r="AV694" s="20">
        <f t="shared" si="13082"/>
        <v>1833</v>
      </c>
      <c r="AW694" s="21">
        <f t="shared" si="13082"/>
        <v>1285</v>
      </c>
      <c r="AX694" s="20">
        <f t="shared" si="13082"/>
        <v>281</v>
      </c>
      <c r="AY694" s="21">
        <f t="shared" si="13082"/>
        <v>645</v>
      </c>
      <c r="AZ694" s="20">
        <f t="shared" si="13082"/>
        <v>1020</v>
      </c>
      <c r="BA694" s="21">
        <f t="shared" si="13082"/>
        <v>1541</v>
      </c>
      <c r="BB694" s="20">
        <f t="shared" si="13082"/>
        <v>1251</v>
      </c>
      <c r="BC694" s="21">
        <f t="shared" si="13082"/>
        <v>1041</v>
      </c>
      <c r="BD694" s="20">
        <f t="shared" si="13082"/>
        <v>2457</v>
      </c>
      <c r="BE694" s="21">
        <f t="shared" si="13082"/>
        <v>2250</v>
      </c>
      <c r="BF694" s="174">
        <f t="shared" si="13082"/>
        <v>19644</v>
      </c>
      <c r="BG694" s="175">
        <f t="shared" si="13082"/>
        <v>19293</v>
      </c>
      <c r="BH694" s="233"/>
      <c r="BI694" s="137" t="s">
        <v>19</v>
      </c>
      <c r="BJ694" s="129">
        <f>B694/B715</f>
        <v>7.3899371069182387E-2</v>
      </c>
      <c r="BK694" s="130">
        <f t="shared" ref="BK694" si="13083">C694/C715</f>
        <v>2.3470421934176134E-2</v>
      </c>
      <c r="BL694" s="131">
        <f t="shared" ref="BL694" si="13084">D694/D715</f>
        <v>6.4704735918924186E-2</v>
      </c>
      <c r="BM694" s="132">
        <f t="shared" ref="BM694" si="13085">E694/E715</f>
        <v>3.0673217368211395E-2</v>
      </c>
      <c r="BN694" s="129">
        <f t="shared" ref="BN694" si="13086">F694/F715</f>
        <v>7.8642112851431939E-2</v>
      </c>
      <c r="BO694" s="130">
        <f t="shared" ref="BO694" si="13087">G694/G715</f>
        <v>2.9184837302918484E-2</v>
      </c>
      <c r="BP694" s="131">
        <f t="shared" ref="BP694" si="13088">H694/H715</f>
        <v>5.5337622260578485E-2</v>
      </c>
      <c r="BQ694" s="132">
        <f t="shared" ref="BQ694" si="13089">I694/I715</f>
        <v>2.7400512869218348E-2</v>
      </c>
      <c r="BR694" s="129">
        <f t="shared" ref="BR694" si="13090">J694/J715</f>
        <v>2.2558537978298116E-2</v>
      </c>
      <c r="BS694" s="130">
        <f t="shared" ref="BS694" si="13091">K694/K715</f>
        <v>6.4007719523962683E-2</v>
      </c>
      <c r="BT694" s="131">
        <f t="shared" ref="BT694" si="13092">L694/L715</f>
        <v>2.3452484742807322E-2</v>
      </c>
      <c r="BU694" s="129">
        <f t="shared" ref="BU694" si="13093">M694/M715</f>
        <v>6.1526247891237472E-2</v>
      </c>
      <c r="BV694" s="133">
        <f t="shared" ref="BV694" si="13094">N694/N715</f>
        <v>5.2508688097306688E-2</v>
      </c>
      <c r="BW694" s="134">
        <f t="shared" ref="BW694" si="13095">O694/O715</f>
        <v>5.8929475994821859E-2</v>
      </c>
      <c r="BX694" s="129">
        <f t="shared" ref="BX694" si="13096">P694/P715</f>
        <v>5.0009525623928366E-2</v>
      </c>
      <c r="BY694" s="130">
        <f t="shared" ref="BY694" si="13097">Q694/Q715</f>
        <v>5.6973564266180492E-2</v>
      </c>
      <c r="BZ694" s="131">
        <f t="shared" ref="BZ694" si="13098">R694/R715</f>
        <v>4.5127436281859071E-2</v>
      </c>
      <c r="CA694" s="132">
        <f t="shared" ref="CA694" si="13099">S694/S715</f>
        <v>4.5118082481494536E-2</v>
      </c>
      <c r="CB694" s="129">
        <f t="shared" ref="CB694" si="13100">T694/T715</f>
        <v>2.8952504879635653E-2</v>
      </c>
      <c r="CC694" s="130">
        <f t="shared" ref="CC694" si="13101">U694/U715</f>
        <v>0.11789297658862877</v>
      </c>
      <c r="CD694" s="131">
        <f t="shared" ref="CD694" si="13102">V694/V715</f>
        <v>3.275944524151124E-2</v>
      </c>
      <c r="CE694" s="132">
        <f t="shared" ref="CE694" si="13103">W694/W715</f>
        <v>5.2493215739484393E-2</v>
      </c>
      <c r="CF694" s="129">
        <f t="shared" ref="CF694" si="13104">X694/X715</f>
        <v>5.1427371956339209E-2</v>
      </c>
      <c r="CG694" s="130">
        <f t="shared" ref="CG694" si="13105">Y694/Y715</f>
        <v>7.3721065940478503E-2</v>
      </c>
      <c r="CH694" s="131">
        <f t="shared" ref="CH694" si="13106">Z694/Z715</f>
        <v>4.8303413925495489E-2</v>
      </c>
      <c r="CI694" s="129">
        <f t="shared" ref="CI694" si="13107">AA694/AA715</f>
        <v>4.1166848418756813E-2</v>
      </c>
      <c r="CJ694" s="135">
        <f t="shared" ref="CJ694" si="13108">AB694/AB715</f>
        <v>5.147954546919413E-2</v>
      </c>
      <c r="CK694" s="136">
        <f t="shared" ref="CK694" si="13109">AC694/AC715</f>
        <v>4.3627263968548539E-2</v>
      </c>
    </row>
    <row r="695" spans="1:89" ht="14" thickTop="1" x14ac:dyDescent="0.15">
      <c r="A695" s="146" t="s">
        <v>20</v>
      </c>
      <c r="B695" s="196">
        <v>1217</v>
      </c>
      <c r="C695" s="197">
        <v>670</v>
      </c>
      <c r="D695" s="198">
        <v>397</v>
      </c>
      <c r="E695" s="199">
        <v>354</v>
      </c>
      <c r="F695" s="196">
        <v>1378</v>
      </c>
      <c r="G695" s="200">
        <v>640</v>
      </c>
      <c r="H695" s="198">
        <v>1304</v>
      </c>
      <c r="I695" s="199">
        <v>960</v>
      </c>
      <c r="J695" s="196">
        <v>129</v>
      </c>
      <c r="K695" s="200">
        <v>350</v>
      </c>
      <c r="L695" s="198">
        <v>415</v>
      </c>
      <c r="M695" s="196">
        <v>1058</v>
      </c>
      <c r="N695" s="201">
        <v>1129</v>
      </c>
      <c r="O695" s="202">
        <v>1542</v>
      </c>
      <c r="P695" s="196">
        <v>713</v>
      </c>
      <c r="Q695" s="200">
        <v>656</v>
      </c>
      <c r="R695" s="198">
        <v>900</v>
      </c>
      <c r="S695" s="199">
        <v>612</v>
      </c>
      <c r="T695" s="196">
        <v>131</v>
      </c>
      <c r="U695" s="200">
        <v>379</v>
      </c>
      <c r="V695" s="198">
        <v>488</v>
      </c>
      <c r="W695" s="199">
        <v>768</v>
      </c>
      <c r="X695" s="196">
        <v>645</v>
      </c>
      <c r="Y695" s="200">
        <v>557</v>
      </c>
      <c r="Z695" s="198">
        <v>1196</v>
      </c>
      <c r="AA695" s="196">
        <v>1131</v>
      </c>
      <c r="AB695" s="172">
        <f t="shared" si="13026"/>
        <v>10042</v>
      </c>
      <c r="AC695" s="173">
        <f t="shared" si="13027"/>
        <v>9677</v>
      </c>
      <c r="AD695" s="233"/>
      <c r="BH695" s="233"/>
      <c r="BI695" s="146" t="s">
        <v>20</v>
      </c>
      <c r="BJ695" s="129">
        <f>B695/B715</f>
        <v>8.6978273299028019E-2</v>
      </c>
      <c r="BK695" s="130">
        <f t="shared" ref="BK695" si="13110">C695/C715</f>
        <v>3.5739051581586384E-2</v>
      </c>
      <c r="BL695" s="131">
        <f t="shared" ref="BL695" si="13111">D695/D715</f>
        <v>7.7372831806665363E-2</v>
      </c>
      <c r="BM695" s="132">
        <f t="shared" ref="BM695" si="13112">E695/E715</f>
        <v>4.7005709733103175E-2</v>
      </c>
      <c r="BN695" s="129">
        <f t="shared" ref="BN695" si="13113">F695/F715</f>
        <v>9.0307359591061009E-2</v>
      </c>
      <c r="BO695" s="130">
        <f t="shared" ref="BO695" si="13114">G695/G715</f>
        <v>4.2938611204293861E-2</v>
      </c>
      <c r="BP695" s="131">
        <f t="shared" ref="BP695" si="13115">H695/H715</f>
        <v>6.8204403996024898E-2</v>
      </c>
      <c r="BQ695" s="132">
        <f t="shared" ref="BQ695" si="13116">I695/I715</f>
        <v>4.558837496438408E-2</v>
      </c>
      <c r="BR695" s="129">
        <f t="shared" ref="BR695" si="13117">J695/J715</f>
        <v>3.6836093660765276E-2</v>
      </c>
      <c r="BS695" s="130">
        <f t="shared" ref="BS695" si="13118">K695/K715</f>
        <v>0.11257639112254744</v>
      </c>
      <c r="BT695" s="131">
        <f t="shared" ref="BT695" si="13119">L695/L715</f>
        <v>3.6181342632955533E-2</v>
      </c>
      <c r="BU695" s="129">
        <f t="shared" ref="BU695" si="13120">M695/M715</f>
        <v>0.10499156494988587</v>
      </c>
      <c r="BV695" s="133">
        <f t="shared" ref="BV695" si="13121">N695/N715</f>
        <v>6.1305386620330145E-2</v>
      </c>
      <c r="BW695" s="134">
        <f t="shared" ref="BW695" si="13122">O695/O715</f>
        <v>8.679011650813305E-2</v>
      </c>
      <c r="BX695" s="129">
        <f t="shared" ref="BX695" si="13123">P695/P715</f>
        <v>6.7917698609258906E-2</v>
      </c>
      <c r="BY695" s="130">
        <f t="shared" ref="BY695" si="13124">Q695/Q715</f>
        <v>7.4749316317228809E-2</v>
      </c>
      <c r="BZ695" s="131">
        <f t="shared" ref="BZ695" si="13125">R695/R715</f>
        <v>6.7466266866566718E-2</v>
      </c>
      <c r="CA695" s="132">
        <f t="shared" ref="CA695" si="13126">S695/S715</f>
        <v>5.3930207966161436E-2</v>
      </c>
      <c r="CB695" s="129">
        <f t="shared" ref="CB695" si="13127">T695/T715</f>
        <v>4.2615484710474952E-2</v>
      </c>
      <c r="CC695" s="130">
        <f t="shared" ref="CC695" si="13128">U695/U715</f>
        <v>0.15844481605351171</v>
      </c>
      <c r="CD695" s="131">
        <f t="shared" ref="CD695" si="13129">V695/V715</f>
        <v>3.8896859556830865E-2</v>
      </c>
      <c r="CE695" s="132">
        <f t="shared" ref="CE695" si="13130">W695/W715</f>
        <v>6.5128900949796467E-2</v>
      </c>
      <c r="CF695" s="129">
        <f t="shared" ref="CF695" si="13131">X695/X715</f>
        <v>6.7695214105793447E-2</v>
      </c>
      <c r="CG695" s="130">
        <f t="shared" ref="CG695" si="13132">Y695/Y715</f>
        <v>0.10834468002334176</v>
      </c>
      <c r="CH695" s="131">
        <f t="shared" ref="CH695" si="13133">Z695/Z715</f>
        <v>6.205250596658711E-2</v>
      </c>
      <c r="CI695" s="129">
        <f t="shared" ref="CI695" si="13134">AA695/AA715</f>
        <v>5.1390403489640128E-2</v>
      </c>
      <c r="CJ695" s="135">
        <f t="shared" ref="CJ695" si="13135">AB695/AB715</f>
        <v>6.4724877375941833E-2</v>
      </c>
      <c r="CK695" s="136">
        <f t="shared" ref="CK695" si="13136">AC695/AC715</f>
        <v>6.2573148573239104E-2</v>
      </c>
    </row>
    <row r="696" spans="1:89" ht="14" thickBot="1" x14ac:dyDescent="0.2">
      <c r="A696" s="137" t="s">
        <v>21</v>
      </c>
      <c r="B696" s="189">
        <v>953</v>
      </c>
      <c r="C696" s="190">
        <v>658</v>
      </c>
      <c r="D696" s="191">
        <v>349</v>
      </c>
      <c r="E696" s="192">
        <v>333</v>
      </c>
      <c r="F696" s="189">
        <v>1255</v>
      </c>
      <c r="G696" s="193">
        <v>627</v>
      </c>
      <c r="H696" s="191">
        <v>1339</v>
      </c>
      <c r="I696" s="192">
        <v>1042</v>
      </c>
      <c r="J696" s="189">
        <v>125</v>
      </c>
      <c r="K696" s="193">
        <v>377</v>
      </c>
      <c r="L696" s="191">
        <v>372</v>
      </c>
      <c r="M696" s="189">
        <v>1034</v>
      </c>
      <c r="N696" s="194">
        <v>1072</v>
      </c>
      <c r="O696" s="195">
        <v>1566</v>
      </c>
      <c r="P696" s="189">
        <v>655</v>
      </c>
      <c r="Q696" s="193">
        <v>664</v>
      </c>
      <c r="R696" s="191">
        <v>933</v>
      </c>
      <c r="S696" s="192">
        <v>673</v>
      </c>
      <c r="T696" s="189">
        <v>150</v>
      </c>
      <c r="U696" s="193">
        <v>266</v>
      </c>
      <c r="V696" s="191">
        <v>532</v>
      </c>
      <c r="W696" s="192">
        <v>773</v>
      </c>
      <c r="X696" s="189">
        <v>606</v>
      </c>
      <c r="Y696" s="193">
        <v>484</v>
      </c>
      <c r="Z696" s="191">
        <v>1261</v>
      </c>
      <c r="AA696" s="189">
        <v>1119</v>
      </c>
      <c r="AB696" s="172">
        <f t="shared" si="13026"/>
        <v>9602</v>
      </c>
      <c r="AC696" s="173">
        <f t="shared" si="13027"/>
        <v>9616</v>
      </c>
      <c r="AD696" s="233"/>
      <c r="AE696" s="272" t="s">
        <v>85</v>
      </c>
      <c r="BH696" s="233"/>
      <c r="BI696" s="137" t="s">
        <v>21</v>
      </c>
      <c r="BJ696" s="129">
        <f>B696/B715</f>
        <v>6.8110348770726123E-2</v>
      </c>
      <c r="BK696" s="130">
        <f t="shared" ref="BK696" si="13137">C696/C715</f>
        <v>3.5098949165199768E-2</v>
      </c>
      <c r="BL696" s="131">
        <f t="shared" ref="BL696" si="13138">D696/D715</f>
        <v>6.8017930228025728E-2</v>
      </c>
      <c r="BM696" s="132">
        <f t="shared" ref="BM696" si="13139">E696/E715</f>
        <v>4.4217235426902139E-2</v>
      </c>
      <c r="BN696" s="129">
        <f t="shared" ref="BN696" si="13140">F696/F715</f>
        <v>8.224654302378924E-2</v>
      </c>
      <c r="BO696" s="130">
        <f t="shared" ref="BO696" si="13141">G696/G715</f>
        <v>4.2066420664206641E-2</v>
      </c>
      <c r="BP696" s="131">
        <f t="shared" ref="BP696" si="13142">H696/H715</f>
        <v>7.0035043673832315E-2</v>
      </c>
      <c r="BQ696" s="132">
        <f t="shared" ref="BQ696" si="13143">I696/I715</f>
        <v>4.948238199259189E-2</v>
      </c>
      <c r="BR696" s="129">
        <f t="shared" ref="BR696" si="13144">J696/J715</f>
        <v>3.5693889206167902E-2</v>
      </c>
      <c r="BS696" s="130">
        <f t="shared" ref="BS696" si="13145">K696/K715</f>
        <v>0.12126085558057254</v>
      </c>
      <c r="BT696" s="131">
        <f t="shared" ref="BT696" si="13146">L696/L715</f>
        <v>3.2432432432432434E-2</v>
      </c>
      <c r="BU696" s="129">
        <f t="shared" ref="BU696" si="13147">M696/M715</f>
        <v>0.10260990374119282</v>
      </c>
      <c r="BV696" s="133">
        <f t="shared" ref="BV696" si="13148">N696/N715</f>
        <v>5.8210251954821893E-2</v>
      </c>
      <c r="BW696" s="134">
        <f t="shared" ref="BW696" si="13149">O696/O715</f>
        <v>8.8140935442111781E-2</v>
      </c>
      <c r="BX696" s="129">
        <f t="shared" ref="BX696" si="13150">P696/P715</f>
        <v>6.2392836730805867E-2</v>
      </c>
      <c r="BY696" s="130">
        <f t="shared" ref="BY696" si="13151">Q696/Q715</f>
        <v>7.5660893345487687E-2</v>
      </c>
      <c r="BZ696" s="131">
        <f t="shared" ref="BZ696" si="13152">R696/R715</f>
        <v>6.9940029985007493E-2</v>
      </c>
      <c r="CA696" s="132">
        <f t="shared" ref="CA696" si="13153">S696/S715</f>
        <v>5.9305604511808246E-2</v>
      </c>
      <c r="CB696" s="129">
        <f t="shared" ref="CB696" si="13154">T696/T715</f>
        <v>4.8796356538711776E-2</v>
      </c>
      <c r="CC696" s="130">
        <f t="shared" ref="CC696" si="13155">U696/U715</f>
        <v>0.11120401337792642</v>
      </c>
      <c r="CD696" s="131">
        <f t="shared" ref="CD696" si="13156">V696/V715</f>
        <v>4.2403953451299221E-2</v>
      </c>
      <c r="CE696" s="132">
        <f t="shared" ref="CE696" si="13157">W696/W715</f>
        <v>6.555291723202171E-2</v>
      </c>
      <c r="CF696" s="129">
        <f t="shared" ref="CF696" si="13158">X696/X715</f>
        <v>6.3602015113350133E-2</v>
      </c>
      <c r="CG696" s="130">
        <f t="shared" ref="CG696" si="13159">Y696/Y715</f>
        <v>9.4145107955650648E-2</v>
      </c>
      <c r="CH696" s="131">
        <f t="shared" ref="CH696" si="13160">Z696/Z715</f>
        <v>6.5424924769119014E-2</v>
      </c>
      <c r="CI696" s="129">
        <f t="shared" ref="CI696" si="13161">AA696/AA715</f>
        <v>5.0845147219193018E-2</v>
      </c>
      <c r="CJ696" s="135">
        <f t="shared" ref="CJ696" si="13162">AB696/AB715</f>
        <v>6.1888893901990989E-2</v>
      </c>
      <c r="CK696" s="136">
        <f t="shared" ref="CK696" si="13163">AC696/AC715</f>
        <v>6.2178712067817214E-2</v>
      </c>
    </row>
    <row r="697" spans="1:89" ht="15" thickTop="1" thickBot="1" x14ac:dyDescent="0.2">
      <c r="A697" s="146" t="s">
        <v>22</v>
      </c>
      <c r="B697" s="196">
        <v>983</v>
      </c>
      <c r="C697" s="197">
        <v>1018</v>
      </c>
      <c r="D697" s="198">
        <v>297</v>
      </c>
      <c r="E697" s="199">
        <v>385</v>
      </c>
      <c r="F697" s="196">
        <v>1433</v>
      </c>
      <c r="G697" s="200">
        <v>516</v>
      </c>
      <c r="H697" s="198">
        <v>1315</v>
      </c>
      <c r="I697" s="199">
        <v>1121</v>
      </c>
      <c r="J697" s="196">
        <v>160</v>
      </c>
      <c r="K697" s="200">
        <v>405</v>
      </c>
      <c r="L697" s="198">
        <v>362</v>
      </c>
      <c r="M697" s="196">
        <v>1032</v>
      </c>
      <c r="N697" s="201">
        <v>481</v>
      </c>
      <c r="O697" s="202">
        <v>834</v>
      </c>
      <c r="P697" s="196">
        <v>614</v>
      </c>
      <c r="Q697" s="200">
        <v>498</v>
      </c>
      <c r="R697" s="198">
        <v>958</v>
      </c>
      <c r="S697" s="199">
        <v>650</v>
      </c>
      <c r="T697" s="196">
        <v>115</v>
      </c>
      <c r="U697" s="200">
        <v>181</v>
      </c>
      <c r="V697" s="198">
        <v>420</v>
      </c>
      <c r="W697" s="199">
        <v>971</v>
      </c>
      <c r="X697" s="196">
        <v>472</v>
      </c>
      <c r="Y697" s="200">
        <v>386</v>
      </c>
      <c r="Z697" s="198">
        <v>1227</v>
      </c>
      <c r="AA697" s="196">
        <v>1256</v>
      </c>
      <c r="AB697" s="172">
        <f t="shared" si="13026"/>
        <v>8837</v>
      </c>
      <c r="AC697" s="173">
        <f t="shared" si="13027"/>
        <v>9253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7.0254431103487711E-2</v>
      </c>
      <c r="BK697" s="130">
        <f t="shared" ref="BK697" si="13164">C697/C715</f>
        <v>5.430202165679842E-2</v>
      </c>
      <c r="BL697" s="131">
        <f t="shared" ref="BL697" si="13165">D697/D715</f>
        <v>5.7883453517832778E-2</v>
      </c>
      <c r="BM697" s="132">
        <f t="shared" ref="BM697" si="13166">E697/E715</f>
        <v>5.1122028947018991E-2</v>
      </c>
      <c r="BN697" s="129">
        <f t="shared" ref="BN697" si="13167">F697/F715</f>
        <v>9.391178976341831E-2</v>
      </c>
      <c r="BO697" s="130">
        <f t="shared" ref="BO697" si="13168">G697/G715</f>
        <v>3.4619255283461922E-2</v>
      </c>
      <c r="BP697" s="131">
        <f t="shared" ref="BP697" si="13169">H697/H715</f>
        <v>6.8779747894764376E-2</v>
      </c>
      <c r="BQ697" s="132">
        <f t="shared" ref="BQ697" si="13170">I697/I715</f>
        <v>5.3233925349035996E-2</v>
      </c>
      <c r="BR697" s="129">
        <f t="shared" ref="BR697" si="13171">J697/J715</f>
        <v>4.5688178183894916E-2</v>
      </c>
      <c r="BS697" s="130">
        <f t="shared" ref="BS697" si="13172">K697/K715</f>
        <v>0.13026696687037634</v>
      </c>
      <c r="BT697" s="131">
        <f t="shared" ref="BT697" si="13173">L697/L715</f>
        <v>3.1560592850915434E-2</v>
      </c>
      <c r="BU697" s="129">
        <f t="shared" ref="BU697" si="13174">M697/M715</f>
        <v>0.10241143197380173</v>
      </c>
      <c r="BV697" s="133">
        <f t="shared" ref="BV697" si="13175">N697/N715</f>
        <v>2.6118592528236315E-2</v>
      </c>
      <c r="BW697" s="134">
        <f t="shared" ref="BW697" si="13176">O697/O715</f>
        <v>4.6940957955760677E-2</v>
      </c>
      <c r="BX697" s="129">
        <f t="shared" ref="BX697" si="13177">P697/P715</f>
        <v>5.8487330920175273E-2</v>
      </c>
      <c r="BY697" s="130">
        <f t="shared" ref="BY697" si="13178">Q697/Q715</f>
        <v>5.6745670009115769E-2</v>
      </c>
      <c r="BZ697" s="131">
        <f t="shared" ref="BZ697" si="13179">R697/R715</f>
        <v>7.1814092953523243E-2</v>
      </c>
      <c r="CA697" s="132">
        <f t="shared" ref="CA697" si="13180">S697/S715</f>
        <v>5.7278815650334859E-2</v>
      </c>
      <c r="CB697" s="129">
        <f t="shared" ref="CB697" si="13181">T697/T715</f>
        <v>3.7410540013012361E-2</v>
      </c>
      <c r="CC697" s="130">
        <f t="shared" ref="CC697" si="13182">U697/U715</f>
        <v>7.5668896321070239E-2</v>
      </c>
      <c r="CD697" s="131">
        <f t="shared" ref="CD697" si="13183">V697/V715</f>
        <v>3.3476805356288858E-2</v>
      </c>
      <c r="CE697" s="132">
        <f t="shared" ref="CE697" si="13184">W697/W715</f>
        <v>8.2343962008141119E-2</v>
      </c>
      <c r="CF697" s="129">
        <f t="shared" ref="CF697" si="13185">X697/X715</f>
        <v>4.9538203190596139E-2</v>
      </c>
      <c r="CG697" s="130">
        <f t="shared" ref="CG697" si="13186">Y697/Y715</f>
        <v>7.5082668741489986E-2</v>
      </c>
      <c r="CH697" s="131">
        <f t="shared" ref="CH697" si="13187">Z697/Z715</f>
        <v>6.3660890318563867E-2</v>
      </c>
      <c r="CI697" s="129">
        <f t="shared" ref="CI697" si="13188">AA697/AA715</f>
        <v>5.7070156306797529E-2</v>
      </c>
      <c r="CJ697" s="135">
        <f t="shared" ref="CJ697" si="13189">AB697/AB715</f>
        <v>5.695814990750827E-2</v>
      </c>
      <c r="CK697" s="136">
        <f t="shared" ref="CK697" si="13190">AC697/AC715</f>
        <v>5.9831491551945996E-2</v>
      </c>
    </row>
    <row r="698" spans="1:89" ht="15" thickTop="1" thickBot="1" x14ac:dyDescent="0.2">
      <c r="A698" s="137" t="s">
        <v>23</v>
      </c>
      <c r="B698" s="189">
        <v>714</v>
      </c>
      <c r="C698" s="190">
        <v>942</v>
      </c>
      <c r="D698" s="191">
        <v>269</v>
      </c>
      <c r="E698" s="192">
        <v>307</v>
      </c>
      <c r="F698" s="189">
        <v>1043</v>
      </c>
      <c r="G698" s="193">
        <v>435</v>
      </c>
      <c r="H698" s="191">
        <v>1156</v>
      </c>
      <c r="I698" s="192">
        <v>992</v>
      </c>
      <c r="J698" s="189">
        <v>174</v>
      </c>
      <c r="K698" s="193">
        <v>267</v>
      </c>
      <c r="L698" s="191">
        <v>378</v>
      </c>
      <c r="M698" s="189">
        <v>766</v>
      </c>
      <c r="N698" s="194">
        <v>862</v>
      </c>
      <c r="O698" s="195">
        <v>1259</v>
      </c>
      <c r="P698" s="189">
        <v>593</v>
      </c>
      <c r="Q698" s="193">
        <v>394</v>
      </c>
      <c r="R698" s="191">
        <v>826</v>
      </c>
      <c r="S698" s="192">
        <v>531</v>
      </c>
      <c r="T698" s="189">
        <v>110</v>
      </c>
      <c r="U698" s="193">
        <v>152</v>
      </c>
      <c r="V698" s="191">
        <v>400</v>
      </c>
      <c r="W698" s="192">
        <v>799</v>
      </c>
      <c r="X698" s="189">
        <v>434</v>
      </c>
      <c r="Y698" s="193">
        <v>253</v>
      </c>
      <c r="Z698" s="191">
        <v>1060</v>
      </c>
      <c r="AA698" s="189">
        <v>1180</v>
      </c>
      <c r="AB698" s="172">
        <f t="shared" si="13026"/>
        <v>8019</v>
      </c>
      <c r="AC698" s="173">
        <f t="shared" si="13027"/>
        <v>8277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5.1029159519725559E-2</v>
      </c>
      <c r="BK698" s="130">
        <f t="shared" ref="BK698" si="13191">C698/C715</f>
        <v>5.0248039686349819E-2</v>
      </c>
      <c r="BL698" s="131">
        <f t="shared" ref="BL698" si="13192">D698/D715</f>
        <v>5.242642759695966E-2</v>
      </c>
      <c r="BM698" s="132">
        <f t="shared" ref="BM698" si="13193">E698/E715</f>
        <v>4.076483866684371E-2</v>
      </c>
      <c r="BN698" s="129">
        <f t="shared" ref="BN698" si="13194">F698/F715</f>
        <v>6.8353103086702935E-2</v>
      </c>
      <c r="BO698" s="130">
        <f t="shared" ref="BO698" si="13195">G698/G715</f>
        <v>2.9184837302918484E-2</v>
      </c>
      <c r="BP698" s="131">
        <f t="shared" ref="BP698" si="13196">H698/H715</f>
        <v>6.0463413358439251E-2</v>
      </c>
      <c r="BQ698" s="132">
        <f t="shared" ref="BQ698" si="13197">I698/I715</f>
        <v>4.7107987463196888E-2</v>
      </c>
      <c r="BR698" s="129">
        <f t="shared" ref="BR698" si="13198">J698/J715</f>
        <v>4.9685893774985723E-2</v>
      </c>
      <c r="BS698" s="130">
        <f t="shared" ref="BS698" si="13199">K698/K715</f>
        <v>8.5879704084914757E-2</v>
      </c>
      <c r="BT698" s="131">
        <f t="shared" ref="BT698" si="13200">L698/L715</f>
        <v>3.2955536181342636E-2</v>
      </c>
      <c r="BU698" s="129">
        <f t="shared" ref="BU698" si="13201">M698/M715</f>
        <v>7.6014686910786944E-2</v>
      </c>
      <c r="BV698" s="133">
        <f t="shared" ref="BV698" si="13202">N698/N715</f>
        <v>4.6807124239791484E-2</v>
      </c>
      <c r="BW698" s="134">
        <f t="shared" ref="BW698" si="13203">O698/O715</f>
        <v>7.086170991163393E-2</v>
      </c>
      <c r="BX698" s="129">
        <f t="shared" ref="BX698" si="13204">P698/P715</f>
        <v>5.6486949895218137E-2</v>
      </c>
      <c r="BY698" s="130">
        <f t="shared" ref="BY698" si="13205">Q698/Q715</f>
        <v>4.4895168641750229E-2</v>
      </c>
      <c r="BZ698" s="131">
        <f t="shared" ref="BZ698" si="13206">R698/R715</f>
        <v>6.1919040479760122E-2</v>
      </c>
      <c r="CA698" s="132">
        <f t="shared" ref="CA698" si="13207">S698/S715</f>
        <v>4.679238632358125E-2</v>
      </c>
      <c r="CB698" s="129">
        <f t="shared" ref="CB698" si="13208">T698/T715</f>
        <v>3.5783994795055306E-2</v>
      </c>
      <c r="CC698" s="130">
        <f t="shared" ref="CC698" si="13209">U698/U715</f>
        <v>6.354515050167224E-2</v>
      </c>
      <c r="CD698" s="131">
        <f t="shared" ref="CD698" si="13210">V698/V715</f>
        <v>3.1882671767894152E-2</v>
      </c>
      <c r="CE698" s="132">
        <f t="shared" ref="CE698" si="13211">W698/W715</f>
        <v>6.7757801899592948E-2</v>
      </c>
      <c r="CF698" s="129">
        <f t="shared" ref="CF698" si="13212">X698/X715</f>
        <v>4.5549958018471871E-2</v>
      </c>
      <c r="CG698" s="130">
        <f t="shared" ref="CG698" si="13213">Y698/Y715</f>
        <v>4.9212215522271931E-2</v>
      </c>
      <c r="CH698" s="131">
        <f t="shared" ref="CH698" si="13214">Z698/Z715</f>
        <v>5.4996368164366503E-2</v>
      </c>
      <c r="CI698" s="129">
        <f t="shared" ref="CI698" si="13215">AA698/AA715</f>
        <v>5.3616866593965834E-2</v>
      </c>
      <c r="CJ698" s="135">
        <f t="shared" ref="CJ698" si="13216">AB698/AB715</f>
        <v>5.1685798812754188E-2</v>
      </c>
      <c r="CK698" s="136">
        <f t="shared" ref="CK698" si="13217">AC698/AC715</f>
        <v>5.3520507465195828E-2</v>
      </c>
    </row>
    <row r="699" spans="1:89" ht="14" thickTop="1" x14ac:dyDescent="0.15">
      <c r="A699" s="146" t="s">
        <v>24</v>
      </c>
      <c r="B699" s="203">
        <v>759</v>
      </c>
      <c r="C699" s="197">
        <v>913</v>
      </c>
      <c r="D699" s="198">
        <v>288</v>
      </c>
      <c r="E699" s="199">
        <v>308</v>
      </c>
      <c r="F699" s="196">
        <v>998</v>
      </c>
      <c r="G699" s="200">
        <v>417</v>
      </c>
      <c r="H699" s="198">
        <v>1102</v>
      </c>
      <c r="I699" s="199">
        <v>988</v>
      </c>
      <c r="J699" s="196">
        <v>181</v>
      </c>
      <c r="K699" s="200">
        <v>176</v>
      </c>
      <c r="L699" s="198">
        <v>379</v>
      </c>
      <c r="M699" s="196">
        <v>771</v>
      </c>
      <c r="N699" s="201">
        <v>942</v>
      </c>
      <c r="O699" s="204">
        <v>991</v>
      </c>
      <c r="P699" s="196">
        <v>554</v>
      </c>
      <c r="Q699" s="200">
        <v>454</v>
      </c>
      <c r="R699" s="198">
        <v>771</v>
      </c>
      <c r="S699" s="199">
        <v>561</v>
      </c>
      <c r="T699" s="196">
        <v>173</v>
      </c>
      <c r="U699" s="200">
        <v>123</v>
      </c>
      <c r="V699" s="198">
        <v>497</v>
      </c>
      <c r="W699" s="205">
        <v>768</v>
      </c>
      <c r="X699" s="196">
        <v>411</v>
      </c>
      <c r="Y699" s="200">
        <v>205</v>
      </c>
      <c r="Z699" s="198">
        <v>1114</v>
      </c>
      <c r="AA699" s="196">
        <v>1306</v>
      </c>
      <c r="AB699" s="172">
        <f t="shared" si="13026"/>
        <v>8169</v>
      </c>
      <c r="AC699" s="173">
        <f t="shared" si="13027"/>
        <v>7981</v>
      </c>
      <c r="AD699" s="233"/>
      <c r="AE699" s="275" t="str">
        <f>$AE$17</f>
        <v>17:00 - 17:59</v>
      </c>
      <c r="AF699" s="126">
        <f t="shared" ref="AF699:AU701" si="13218">SUMIF($A$9:$A$32,$AE699,B$691:B$714)</f>
        <v>870</v>
      </c>
      <c r="AG699" s="186">
        <f t="shared" si="13218"/>
        <v>1703</v>
      </c>
      <c r="AH699" s="127">
        <f t="shared" si="13218"/>
        <v>478</v>
      </c>
      <c r="AI699" s="180">
        <f t="shared" si="13218"/>
        <v>630</v>
      </c>
      <c r="AJ699" s="126">
        <f t="shared" si="13218"/>
        <v>904</v>
      </c>
      <c r="AK699" s="128">
        <f t="shared" si="13218"/>
        <v>1433</v>
      </c>
      <c r="AL699" s="127">
        <f t="shared" si="13218"/>
        <v>1394</v>
      </c>
      <c r="AM699" s="180">
        <f t="shared" si="13218"/>
        <v>1832</v>
      </c>
      <c r="AN699" s="126">
        <f t="shared" si="13218"/>
        <v>389</v>
      </c>
      <c r="AO699" s="128">
        <f t="shared" si="13218"/>
        <v>114</v>
      </c>
      <c r="AP699" s="127">
        <f t="shared" si="13218"/>
        <v>1209</v>
      </c>
      <c r="AQ699" s="126">
        <f t="shared" si="13218"/>
        <v>430</v>
      </c>
      <c r="AR699" s="179">
        <f t="shared" si="13218"/>
        <v>1525</v>
      </c>
      <c r="AS699" s="181">
        <f t="shared" si="13218"/>
        <v>1054</v>
      </c>
      <c r="AT699" s="126">
        <f t="shared" si="13218"/>
        <v>953</v>
      </c>
      <c r="AU699" s="128">
        <f t="shared" si="13218"/>
        <v>572</v>
      </c>
      <c r="AV699" s="127">
        <f t="shared" ref="AP699:BE701" si="13219">SUMIF($A$9:$A$32,$AE699,R$691:R$714)</f>
        <v>930</v>
      </c>
      <c r="AW699" s="180">
        <f t="shared" si="13219"/>
        <v>880</v>
      </c>
      <c r="AX699" s="126">
        <f t="shared" si="13219"/>
        <v>352</v>
      </c>
      <c r="AY699" s="128">
        <f t="shared" si="13219"/>
        <v>76</v>
      </c>
      <c r="AZ699" s="127">
        <f t="shared" si="13219"/>
        <v>1061</v>
      </c>
      <c r="BA699" s="180">
        <f t="shared" si="13219"/>
        <v>754</v>
      </c>
      <c r="BB699" s="126">
        <f t="shared" si="13219"/>
        <v>986</v>
      </c>
      <c r="BC699" s="128">
        <f t="shared" si="13219"/>
        <v>288</v>
      </c>
      <c r="BD699" s="184">
        <f t="shared" si="13219"/>
        <v>1521</v>
      </c>
      <c r="BE699" s="185">
        <f t="shared" si="13219"/>
        <v>1734</v>
      </c>
      <c r="BF699" s="170">
        <f>AF699+AH699+AJ699+AL699+AN699+AP699+AR699+AT699+AV699+AX699+AZ699+BB699+BD699</f>
        <v>12572</v>
      </c>
      <c r="BG699" s="171">
        <f>AG699+AI699+AK699+AM699+AO699+AQ699+AS699+AU699+AW699+AY699+BA699+BC699+BE699</f>
        <v>11500</v>
      </c>
      <c r="BH699" s="233"/>
      <c r="BI699" s="146" t="s">
        <v>24</v>
      </c>
      <c r="BJ699" s="129">
        <f>B699/B715</f>
        <v>5.4245283018867926E-2</v>
      </c>
      <c r="BK699" s="130">
        <f t="shared" ref="BK699" si="13220">C699/C715</f>
        <v>4.8701125513415482E-2</v>
      </c>
      <c r="BL699" s="131">
        <f t="shared" ref="BL699" si="13221">D699/D715</f>
        <v>5.6129409471837852E-2</v>
      </c>
      <c r="BM699" s="132">
        <f t="shared" ref="BM699" si="13222">E699/E715</f>
        <v>4.0897623157615193E-2</v>
      </c>
      <c r="BN699" s="129">
        <f t="shared" ref="BN699" si="13223">F699/F715</f>
        <v>6.5404023854774229E-2</v>
      </c>
      <c r="BO699" s="130">
        <f t="shared" ref="BO699" si="13224">G699/G715</f>
        <v>2.7977188862797719E-2</v>
      </c>
      <c r="BP699" s="131">
        <f t="shared" ref="BP699" si="13225">H699/H715</f>
        <v>5.7638997855536375E-2</v>
      </c>
      <c r="BQ699" s="132">
        <f t="shared" ref="BQ699" si="13226">I699/I715</f>
        <v>4.6918035900845284E-2</v>
      </c>
      <c r="BR699" s="129">
        <f t="shared" ref="BR699" si="13227">J699/J715</f>
        <v>5.1684751570531123E-2</v>
      </c>
      <c r="BS699" s="130">
        <f t="shared" ref="BS699" si="13228">K699/K715</f>
        <v>5.6609842393052431E-2</v>
      </c>
      <c r="BT699" s="131">
        <f t="shared" ref="BT699" si="13229">L699/L715</f>
        <v>3.304272013949433E-2</v>
      </c>
      <c r="BU699" s="129">
        <f t="shared" ref="BU699" si="13230">M699/M715</f>
        <v>7.6510866329264668E-2</v>
      </c>
      <c r="BV699" s="133">
        <f t="shared" ref="BV699" si="13231">N699/N715</f>
        <v>5.11511728931364E-2</v>
      </c>
      <c r="BW699" s="134">
        <f t="shared" ref="BW699" si="13232">O699/O715</f>
        <v>5.5777565148871507E-2</v>
      </c>
      <c r="BX699" s="129">
        <f t="shared" ref="BX699" si="13233">P699/P715</f>
        <v>5.2771956563154886E-2</v>
      </c>
      <c r="BY699" s="130">
        <f t="shared" ref="BY699" si="13234">Q699/Q715</f>
        <v>5.1731996353691884E-2</v>
      </c>
      <c r="BZ699" s="131">
        <f t="shared" ref="BZ699" si="13235">R699/R715</f>
        <v>5.7796101949025486E-2</v>
      </c>
      <c r="CA699" s="132">
        <f t="shared" ref="CA699" si="13236">S699/S715</f>
        <v>4.9436023968981321E-2</v>
      </c>
      <c r="CB699" s="129">
        <f t="shared" ref="CB699" si="13237">T699/T715</f>
        <v>5.6278464541314251E-2</v>
      </c>
      <c r="CC699" s="130">
        <f t="shared" ref="CC699" si="13238">U699/U715</f>
        <v>5.1421404682274248E-2</v>
      </c>
      <c r="CD699" s="131">
        <f t="shared" ref="CD699" si="13239">V699/V715</f>
        <v>3.9614219671608483E-2</v>
      </c>
      <c r="CE699" s="132">
        <f t="shared" ref="CE699" si="13240">W699/W715</f>
        <v>6.5128900949796467E-2</v>
      </c>
      <c r="CF699" s="129">
        <f t="shared" ref="CF699" si="13241">X699/X715</f>
        <v>4.3136020151133499E-2</v>
      </c>
      <c r="CG699" s="130">
        <f t="shared" ref="CG699" si="13242">Y699/Y715</f>
        <v>3.9875510601050379E-2</v>
      </c>
      <c r="CH699" s="131">
        <f t="shared" ref="CH699" si="13243">Z699/Z715</f>
        <v>5.7798069938777626E-2</v>
      </c>
      <c r="CI699" s="129">
        <f t="shared" ref="CI699" si="13244">AA699/AA715</f>
        <v>5.9342057433660486E-2</v>
      </c>
      <c r="CJ699" s="135">
        <f t="shared" ref="CJ699" si="13245">AB699/AB715</f>
        <v>5.2652611360691978E-2</v>
      </c>
      <c r="CK699" s="136">
        <f t="shared" ref="CK699" si="13246">AC699/AC715</f>
        <v>5.160652048806668E-2</v>
      </c>
    </row>
    <row r="700" spans="1:89" x14ac:dyDescent="0.15">
      <c r="A700" s="137" t="s">
        <v>25</v>
      </c>
      <c r="B700" s="206">
        <v>766</v>
      </c>
      <c r="C700" s="190">
        <v>921</v>
      </c>
      <c r="D700" s="191">
        <v>258</v>
      </c>
      <c r="E700" s="192">
        <v>356</v>
      </c>
      <c r="F700" s="189">
        <v>886</v>
      </c>
      <c r="G700" s="193">
        <v>583</v>
      </c>
      <c r="H700" s="191">
        <v>1095</v>
      </c>
      <c r="I700" s="192">
        <v>1102</v>
      </c>
      <c r="J700" s="189">
        <v>155</v>
      </c>
      <c r="K700" s="190">
        <v>176</v>
      </c>
      <c r="L700" s="191">
        <v>433</v>
      </c>
      <c r="M700" s="189">
        <v>689</v>
      </c>
      <c r="N700" s="194">
        <v>913</v>
      </c>
      <c r="O700" s="207">
        <v>1017</v>
      </c>
      <c r="P700" s="189">
        <v>561</v>
      </c>
      <c r="Q700" s="190">
        <v>434</v>
      </c>
      <c r="R700" s="191">
        <v>792</v>
      </c>
      <c r="S700" s="192">
        <v>567</v>
      </c>
      <c r="T700" s="198">
        <v>150</v>
      </c>
      <c r="U700" s="189">
        <v>128</v>
      </c>
      <c r="V700" s="191">
        <v>617</v>
      </c>
      <c r="W700" s="208">
        <v>769</v>
      </c>
      <c r="X700" s="189">
        <v>455</v>
      </c>
      <c r="Y700" s="193">
        <v>218</v>
      </c>
      <c r="Z700" s="191">
        <v>1221</v>
      </c>
      <c r="AA700" s="189">
        <v>1312</v>
      </c>
      <c r="AB700" s="172">
        <f t="shared" si="13026"/>
        <v>8302</v>
      </c>
      <c r="AC700" s="173">
        <f t="shared" si="13027"/>
        <v>8272</v>
      </c>
      <c r="AD700" s="233"/>
      <c r="AE700" s="277" t="str">
        <f>$AE$18</f>
        <v>18:00 - 18:59</v>
      </c>
      <c r="AF700" s="126">
        <f t="shared" si="13218"/>
        <v>910</v>
      </c>
      <c r="AG700" s="190">
        <f t="shared" si="13218"/>
        <v>2006</v>
      </c>
      <c r="AH700" s="191">
        <f t="shared" si="13218"/>
        <v>353</v>
      </c>
      <c r="AI700" s="192">
        <f t="shared" si="13218"/>
        <v>694</v>
      </c>
      <c r="AJ700" s="278">
        <f t="shared" si="13218"/>
        <v>673</v>
      </c>
      <c r="AK700" s="193">
        <f t="shared" si="13218"/>
        <v>1671</v>
      </c>
      <c r="AL700" s="191">
        <f t="shared" si="13218"/>
        <v>1269</v>
      </c>
      <c r="AM700" s="192">
        <f t="shared" si="13218"/>
        <v>1811</v>
      </c>
      <c r="AN700" s="278">
        <f t="shared" si="13218"/>
        <v>308</v>
      </c>
      <c r="AO700" s="193">
        <f t="shared" si="13218"/>
        <v>116</v>
      </c>
      <c r="AP700" s="191">
        <f t="shared" si="13219"/>
        <v>1218</v>
      </c>
      <c r="AQ700" s="278">
        <f t="shared" si="13219"/>
        <v>432</v>
      </c>
      <c r="AR700" s="194">
        <f t="shared" si="13219"/>
        <v>1528</v>
      </c>
      <c r="AS700" s="195">
        <f t="shared" si="13219"/>
        <v>1116</v>
      </c>
      <c r="AT700" s="278">
        <f t="shared" si="13219"/>
        <v>862</v>
      </c>
      <c r="AU700" s="193">
        <f t="shared" si="13219"/>
        <v>652</v>
      </c>
      <c r="AV700" s="191">
        <f t="shared" si="13219"/>
        <v>931</v>
      </c>
      <c r="AW700" s="192">
        <f t="shared" si="13219"/>
        <v>974</v>
      </c>
      <c r="AX700" s="278">
        <f t="shared" si="13219"/>
        <v>382</v>
      </c>
      <c r="AY700" s="193">
        <f t="shared" si="13219"/>
        <v>70</v>
      </c>
      <c r="AZ700" s="191">
        <f t="shared" si="13219"/>
        <v>1228</v>
      </c>
      <c r="BA700" s="192">
        <f t="shared" si="13219"/>
        <v>814</v>
      </c>
      <c r="BB700" s="278">
        <f t="shared" si="13219"/>
        <v>948</v>
      </c>
      <c r="BC700" s="193">
        <f t="shared" si="13219"/>
        <v>386</v>
      </c>
      <c r="BD700" s="191">
        <f t="shared" si="13219"/>
        <v>1384</v>
      </c>
      <c r="BE700" s="278">
        <f t="shared" si="13219"/>
        <v>2059</v>
      </c>
      <c r="BF700" s="172">
        <f>SUM(AF700,AH700,AJ700,AL700,AN700,AP700,AR700,AT700,AV700,AX700,AZ700,BB700,BD700)</f>
        <v>11994</v>
      </c>
      <c r="BG700" s="173">
        <f>SUM(AG700,AI700,AK700,AM700,AO700,AQ700,AS700,AU700,AW700,AY700,BA700,BC700,BE700)</f>
        <v>12801</v>
      </c>
      <c r="BH700" s="233"/>
      <c r="BI700" s="137" t="s">
        <v>25</v>
      </c>
      <c r="BJ700" s="129">
        <f>B700/B715</f>
        <v>5.4745568896512289E-2</v>
      </c>
      <c r="BK700" s="130">
        <f t="shared" ref="BK700" si="13247">C700/C715</f>
        <v>4.9127860457673228E-2</v>
      </c>
      <c r="BL700" s="131">
        <f t="shared" ref="BL700" si="13248">D700/D715</f>
        <v>5.0282595985188069E-2</v>
      </c>
      <c r="BM700" s="132">
        <f t="shared" ref="BM700" si="13249">E700/E715</f>
        <v>4.7271278714646127E-2</v>
      </c>
      <c r="BN700" s="129">
        <f t="shared" ref="BN700" si="13250">F700/F715</f>
        <v>5.8064093321973917E-2</v>
      </c>
      <c r="BO700" s="130">
        <f t="shared" ref="BO700" si="13251">G700/G715</f>
        <v>3.9114391143911437E-2</v>
      </c>
      <c r="BP700" s="131">
        <f t="shared" ref="BP700" si="13252">H700/H715</f>
        <v>5.7272869919974892E-2</v>
      </c>
      <c r="BQ700" s="132">
        <f t="shared" ref="BQ700" si="13253">I700/I715</f>
        <v>5.2331655427865893E-2</v>
      </c>
      <c r="BR700" s="129">
        <f t="shared" ref="BR700" si="13254">J700/J715</f>
        <v>4.42604226156482E-2</v>
      </c>
      <c r="BS700" s="130">
        <f t="shared" ref="BS700" si="13255">K700/K715</f>
        <v>5.6609842393052431E-2</v>
      </c>
      <c r="BT700" s="131">
        <f t="shared" ref="BT700" si="13256">L700/L715</f>
        <v>3.7750653879686139E-2</v>
      </c>
      <c r="BU700" s="129">
        <f t="shared" ref="BU700" si="13257">M700/M715</f>
        <v>6.8373523866230024E-2</v>
      </c>
      <c r="BV700" s="133">
        <f t="shared" ref="BV700" si="13258">N700/N715</f>
        <v>4.9576455256298869E-2</v>
      </c>
      <c r="BW700" s="134">
        <f t="shared" ref="BW700" si="13259">O700/O715</f>
        <v>5.7240952327348452E-2</v>
      </c>
      <c r="BX700" s="129">
        <f t="shared" ref="BX700" si="13260">P700/P715</f>
        <v>5.3438750238140598E-2</v>
      </c>
      <c r="BY700" s="130">
        <f t="shared" ref="BY700" si="13261">Q700/Q715</f>
        <v>4.9453053783044668E-2</v>
      </c>
      <c r="BZ700" s="131">
        <f t="shared" ref="BZ700" si="13262">R700/R715</f>
        <v>5.9370314842578709E-2</v>
      </c>
      <c r="CA700" s="132">
        <f t="shared" ref="CA700" si="13263">S700/S715</f>
        <v>4.996475149806133E-2</v>
      </c>
      <c r="CB700" s="129">
        <f t="shared" ref="CB700" si="13264">T700/T715</f>
        <v>4.8796356538711776E-2</v>
      </c>
      <c r="CC700" s="130">
        <f t="shared" ref="CC700" si="13265">U700/U715</f>
        <v>5.3511705685618728E-2</v>
      </c>
      <c r="CD700" s="131">
        <f t="shared" ref="CD700" si="13266">V700/V715</f>
        <v>4.9179021201976723E-2</v>
      </c>
      <c r="CE700" s="132">
        <f t="shared" ref="CE700" si="13267">W700/W715</f>
        <v>6.5213704206241521E-2</v>
      </c>
      <c r="CF700" s="129">
        <f t="shared" ref="CF700" si="13268">X700/X715</f>
        <v>4.7753988245172123E-2</v>
      </c>
      <c r="CG700" s="130">
        <f t="shared" ref="CG700" si="13269">Y700/Y715</f>
        <v>4.2404201517214551E-2</v>
      </c>
      <c r="CH700" s="131">
        <f t="shared" ref="CH700" si="13270">Z700/Z715</f>
        <v>6.3349590121407076E-2</v>
      </c>
      <c r="CI700" s="129">
        <f t="shared" ref="CI700" si="13271">AA700/AA715</f>
        <v>5.9614685568884045E-2</v>
      </c>
      <c r="CJ700" s="135">
        <f t="shared" ref="CJ700" si="13272">AB700/AB715</f>
        <v>5.3509851819863487E-2</v>
      </c>
      <c r="CK700" s="136">
        <f t="shared" ref="CK700" si="13273">AC700/AC715</f>
        <v>5.3488176604095675E-2</v>
      </c>
    </row>
    <row r="701" spans="1:89" ht="14" thickBot="1" x14ac:dyDescent="0.2">
      <c r="A701" s="146" t="s">
        <v>26</v>
      </c>
      <c r="B701" s="203">
        <v>742</v>
      </c>
      <c r="C701" s="197">
        <v>976</v>
      </c>
      <c r="D701" s="198">
        <v>275</v>
      </c>
      <c r="E701" s="199">
        <v>399</v>
      </c>
      <c r="F701" s="196">
        <v>889</v>
      </c>
      <c r="G701" s="200">
        <v>600</v>
      </c>
      <c r="H701" s="198">
        <v>965</v>
      </c>
      <c r="I701" s="199">
        <v>1078</v>
      </c>
      <c r="J701" s="196">
        <v>214</v>
      </c>
      <c r="K701" s="197">
        <v>148</v>
      </c>
      <c r="L701" s="198">
        <v>484</v>
      </c>
      <c r="M701" s="196">
        <v>507</v>
      </c>
      <c r="N701" s="201">
        <v>952</v>
      </c>
      <c r="O701" s="204">
        <v>981</v>
      </c>
      <c r="P701" s="196">
        <v>501</v>
      </c>
      <c r="Q701" s="197">
        <v>431</v>
      </c>
      <c r="R701" s="198">
        <v>768</v>
      </c>
      <c r="S701" s="199">
        <v>556</v>
      </c>
      <c r="T701" s="196">
        <v>127</v>
      </c>
      <c r="U701" s="200">
        <v>123</v>
      </c>
      <c r="V701" s="198">
        <v>551</v>
      </c>
      <c r="W701" s="205">
        <v>641</v>
      </c>
      <c r="X701" s="196">
        <v>509</v>
      </c>
      <c r="Y701" s="200">
        <v>196</v>
      </c>
      <c r="Z701" s="198">
        <v>1105</v>
      </c>
      <c r="AA701" s="196">
        <v>1298</v>
      </c>
      <c r="AB701" s="172">
        <f t="shared" si="13026"/>
        <v>8082</v>
      </c>
      <c r="AC701" s="173">
        <f t="shared" si="13027"/>
        <v>7934</v>
      </c>
      <c r="AD701" s="233"/>
      <c r="AE701" s="275">
        <f>$AE$19</f>
        <v>0</v>
      </c>
      <c r="AF701" s="126">
        <f t="shared" si="13218"/>
        <v>0</v>
      </c>
      <c r="AG701" s="197">
        <f t="shared" si="13218"/>
        <v>0</v>
      </c>
      <c r="AH701" s="198">
        <f t="shared" si="13218"/>
        <v>0</v>
      </c>
      <c r="AI701" s="199">
        <f t="shared" si="13218"/>
        <v>0</v>
      </c>
      <c r="AJ701" s="196">
        <f t="shared" si="13218"/>
        <v>0</v>
      </c>
      <c r="AK701" s="200">
        <f t="shared" si="13218"/>
        <v>0</v>
      </c>
      <c r="AL701" s="198">
        <f t="shared" si="13218"/>
        <v>0</v>
      </c>
      <c r="AM701" s="199">
        <f t="shared" si="13218"/>
        <v>0</v>
      </c>
      <c r="AN701" s="196">
        <f t="shared" si="13218"/>
        <v>0</v>
      </c>
      <c r="AO701" s="200">
        <f t="shared" si="13218"/>
        <v>0</v>
      </c>
      <c r="AP701" s="198">
        <f t="shared" si="13219"/>
        <v>0</v>
      </c>
      <c r="AQ701" s="196">
        <f t="shared" si="13219"/>
        <v>0</v>
      </c>
      <c r="AR701" s="201">
        <f t="shared" si="13219"/>
        <v>0</v>
      </c>
      <c r="AS701" s="202">
        <f t="shared" si="13219"/>
        <v>0</v>
      </c>
      <c r="AT701" s="196">
        <f t="shared" si="13219"/>
        <v>0</v>
      </c>
      <c r="AU701" s="200">
        <f t="shared" si="13219"/>
        <v>0</v>
      </c>
      <c r="AV701" s="198">
        <f t="shared" si="13219"/>
        <v>0</v>
      </c>
      <c r="AW701" s="199">
        <f t="shared" si="13219"/>
        <v>0</v>
      </c>
      <c r="AX701" s="196">
        <f t="shared" si="13219"/>
        <v>0</v>
      </c>
      <c r="AY701" s="200">
        <f t="shared" si="13219"/>
        <v>0</v>
      </c>
      <c r="AZ701" s="198">
        <f t="shared" si="13219"/>
        <v>0</v>
      </c>
      <c r="BA701" s="199">
        <f t="shared" si="13219"/>
        <v>0</v>
      </c>
      <c r="BB701" s="196">
        <f t="shared" si="13219"/>
        <v>0</v>
      </c>
      <c r="BC701" s="200">
        <f t="shared" si="13219"/>
        <v>0</v>
      </c>
      <c r="BD701" s="198">
        <f t="shared" si="13219"/>
        <v>0</v>
      </c>
      <c r="BE701" s="196">
        <f t="shared" si="13219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5.3030303030303032E-2</v>
      </c>
      <c r="BK701" s="130">
        <f t="shared" ref="BK701" si="13274">C701/C715</f>
        <v>5.2061663199445246E-2</v>
      </c>
      <c r="BL701" s="131">
        <f t="shared" ref="BL701" si="13275">D701/D715</f>
        <v>5.3595790294289611E-2</v>
      </c>
      <c r="BM701" s="132">
        <f t="shared" ref="BM701" si="13276">E701/E715</f>
        <v>5.2981011817819681E-2</v>
      </c>
      <c r="BN701" s="129">
        <f t="shared" ref="BN701" si="13277">F701/F715</f>
        <v>5.8260698604102497E-2</v>
      </c>
      <c r="BO701" s="130">
        <f t="shared" ref="BO701" si="13278">G701/G715</f>
        <v>4.0254948004025494E-2</v>
      </c>
      <c r="BP701" s="131">
        <f t="shared" ref="BP701" si="13279">H701/H715</f>
        <v>5.0473351116690206E-2</v>
      </c>
      <c r="BQ701" s="132">
        <f t="shared" ref="BQ701" si="13280">I701/I715</f>
        <v>5.1191946053756293E-2</v>
      </c>
      <c r="BR701" s="129">
        <f t="shared" ref="BR701" si="13281">J701/J715</f>
        <v>6.1107938320959454E-2</v>
      </c>
      <c r="BS701" s="130">
        <f t="shared" ref="BS701" si="13282">K701/K715</f>
        <v>4.7603731103248635E-2</v>
      </c>
      <c r="BT701" s="131">
        <f t="shared" ref="BT701" si="13283">L701/L715</f>
        <v>4.2197035745422842E-2</v>
      </c>
      <c r="BU701" s="129">
        <f t="shared" ref="BU701" si="13284">M701/M715</f>
        <v>5.0312593033640968E-2</v>
      </c>
      <c r="BV701" s="133">
        <f t="shared" ref="BV701" si="13285">N701/N715</f>
        <v>5.1694178974804515E-2</v>
      </c>
      <c r="BW701" s="134">
        <f t="shared" ref="BW701" si="13286">O701/O715</f>
        <v>5.5214723926380369E-2</v>
      </c>
      <c r="BX701" s="129">
        <f t="shared" ref="BX701" si="13287">P701/P715</f>
        <v>4.772337588112021E-2</v>
      </c>
      <c r="BY701" s="130">
        <f t="shared" ref="BY701" si="13288">Q701/Q715</f>
        <v>4.9111212397447583E-2</v>
      </c>
      <c r="BZ701" s="131">
        <f t="shared" ref="BZ701" si="13289">R701/R715</f>
        <v>5.7571214392803598E-2</v>
      </c>
      <c r="CA701" s="132">
        <f t="shared" ref="CA701" si="13290">S701/S715</f>
        <v>4.8995417694747974E-2</v>
      </c>
      <c r="CB701" s="129">
        <f t="shared" ref="CB701" si="13291">T701/T715</f>
        <v>4.1314248536109301E-2</v>
      </c>
      <c r="CC701" s="130">
        <f t="shared" ref="CC701" si="13292">U701/U715</f>
        <v>5.1421404682274248E-2</v>
      </c>
      <c r="CD701" s="131">
        <f t="shared" ref="CD701" si="13293">V701/V715</f>
        <v>4.3918380360274192E-2</v>
      </c>
      <c r="CE701" s="132">
        <f t="shared" ref="CE701" si="13294">W701/W715</f>
        <v>5.4358887381275443E-2</v>
      </c>
      <c r="CF701" s="129">
        <f t="shared" ref="CF701" si="13295">X701/X715</f>
        <v>5.3421494542401346E-2</v>
      </c>
      <c r="CG701" s="130">
        <f t="shared" ref="CG701" si="13296">Y701/Y715</f>
        <v>3.8124878428321338E-2</v>
      </c>
      <c r="CH701" s="131">
        <f t="shared" ref="CH701" si="13297">Z701/Z715</f>
        <v>5.7331119643042439E-2</v>
      </c>
      <c r="CI701" s="129">
        <f t="shared" ref="CI701" si="13298">AA701/AA715</f>
        <v>5.897855325336241E-2</v>
      </c>
      <c r="CJ701" s="135">
        <f t="shared" ref="CJ701" si="13299">AB701/AB715</f>
        <v>5.2091860082888061E-2</v>
      </c>
      <c r="CK701" s="136">
        <f t="shared" ref="CK701" si="13300">AC701/AC715</f>
        <v>5.1302610393725225E-2</v>
      </c>
    </row>
    <row r="702" spans="1:89" ht="15" thickTop="1" thickBot="1" x14ac:dyDescent="0.2">
      <c r="A702" s="137" t="s">
        <v>27</v>
      </c>
      <c r="B702" s="206">
        <v>709</v>
      </c>
      <c r="C702" s="190">
        <v>1154</v>
      </c>
      <c r="D702" s="191">
        <v>317</v>
      </c>
      <c r="E702" s="192">
        <v>445</v>
      </c>
      <c r="F702" s="189">
        <v>726</v>
      </c>
      <c r="G702" s="193">
        <v>765</v>
      </c>
      <c r="H702" s="191">
        <v>1082</v>
      </c>
      <c r="I702" s="192">
        <v>1373</v>
      </c>
      <c r="J702" s="189">
        <v>223</v>
      </c>
      <c r="K702" s="190">
        <v>147</v>
      </c>
      <c r="L702" s="191">
        <v>623</v>
      </c>
      <c r="M702" s="189">
        <v>463</v>
      </c>
      <c r="N702" s="194">
        <v>1042</v>
      </c>
      <c r="O702" s="207">
        <v>868</v>
      </c>
      <c r="P702" s="189">
        <v>720</v>
      </c>
      <c r="Q702" s="190">
        <v>406</v>
      </c>
      <c r="R702" s="191">
        <v>866</v>
      </c>
      <c r="S702" s="192">
        <v>605</v>
      </c>
      <c r="T702" s="189">
        <v>207</v>
      </c>
      <c r="U702" s="193">
        <v>97</v>
      </c>
      <c r="V702" s="191">
        <v>704</v>
      </c>
      <c r="W702" s="208">
        <v>708</v>
      </c>
      <c r="X702" s="189">
        <v>540</v>
      </c>
      <c r="Y702" s="193">
        <v>249</v>
      </c>
      <c r="Z702" s="191">
        <v>1173</v>
      </c>
      <c r="AA702" s="189">
        <v>1346</v>
      </c>
      <c r="AB702" s="172">
        <f t="shared" si="13026"/>
        <v>8932</v>
      </c>
      <c r="AC702" s="173">
        <f t="shared" si="13027"/>
        <v>8626</v>
      </c>
      <c r="AD702" s="233"/>
      <c r="AE702" s="269" t="s">
        <v>13</v>
      </c>
      <c r="AF702" s="20">
        <f t="shared" ref="AF702:BG702" si="13301">SUM(AF699:AF701)</f>
        <v>1780</v>
      </c>
      <c r="AG702" s="21">
        <f t="shared" si="13301"/>
        <v>3709</v>
      </c>
      <c r="AH702" s="20">
        <f t="shared" si="13301"/>
        <v>831</v>
      </c>
      <c r="AI702" s="21">
        <f t="shared" si="13301"/>
        <v>1324</v>
      </c>
      <c r="AJ702" s="20">
        <f t="shared" si="13301"/>
        <v>1577</v>
      </c>
      <c r="AK702" s="21">
        <f t="shared" si="13301"/>
        <v>3104</v>
      </c>
      <c r="AL702" s="20">
        <f t="shared" si="13301"/>
        <v>2663</v>
      </c>
      <c r="AM702" s="21">
        <f t="shared" si="13301"/>
        <v>3643</v>
      </c>
      <c r="AN702" s="20">
        <f t="shared" si="13301"/>
        <v>697</v>
      </c>
      <c r="AO702" s="21">
        <f t="shared" si="13301"/>
        <v>230</v>
      </c>
      <c r="AP702" s="20">
        <f t="shared" si="13301"/>
        <v>2427</v>
      </c>
      <c r="AQ702" s="21">
        <f t="shared" si="13301"/>
        <v>862</v>
      </c>
      <c r="AR702" s="20">
        <f t="shared" si="13301"/>
        <v>3053</v>
      </c>
      <c r="AS702" s="21">
        <f t="shared" si="13301"/>
        <v>2170</v>
      </c>
      <c r="AT702" s="20">
        <f t="shared" si="13301"/>
        <v>1815</v>
      </c>
      <c r="AU702" s="21">
        <f t="shared" si="13301"/>
        <v>1224</v>
      </c>
      <c r="AV702" s="20">
        <f t="shared" si="13301"/>
        <v>1861</v>
      </c>
      <c r="AW702" s="21">
        <f t="shared" si="13301"/>
        <v>1854</v>
      </c>
      <c r="AX702" s="20">
        <f t="shared" si="13301"/>
        <v>734</v>
      </c>
      <c r="AY702" s="21">
        <f t="shared" si="13301"/>
        <v>146</v>
      </c>
      <c r="AZ702" s="20">
        <f t="shared" si="13301"/>
        <v>2289</v>
      </c>
      <c r="BA702" s="21">
        <f t="shared" si="13301"/>
        <v>1568</v>
      </c>
      <c r="BB702" s="20">
        <f t="shared" si="13301"/>
        <v>1934</v>
      </c>
      <c r="BC702" s="21">
        <f t="shared" si="13301"/>
        <v>674</v>
      </c>
      <c r="BD702" s="20">
        <f t="shared" si="13301"/>
        <v>2905</v>
      </c>
      <c r="BE702" s="21">
        <f t="shared" si="13301"/>
        <v>3793</v>
      </c>
      <c r="BF702" s="174">
        <f t="shared" si="13301"/>
        <v>24566</v>
      </c>
      <c r="BG702" s="175">
        <f t="shared" si="13301"/>
        <v>24301</v>
      </c>
      <c r="BH702" s="233"/>
      <c r="BI702" s="137" t="s">
        <v>27</v>
      </c>
      <c r="BJ702" s="129">
        <f>B702/B715</f>
        <v>5.0671812464265296E-2</v>
      </c>
      <c r="BK702" s="130">
        <f t="shared" ref="BK702" si="13302">C702/C715</f>
        <v>6.1556515709180137E-2</v>
      </c>
      <c r="BL702" s="131">
        <f t="shared" ref="BL702" si="13303">D702/D715</f>
        <v>6.1781329175599295E-2</v>
      </c>
      <c r="BM702" s="132">
        <f t="shared" ref="BM702" si="13304">E702/E715</f>
        <v>5.9089098393307664E-2</v>
      </c>
      <c r="BN702" s="129">
        <f t="shared" ref="BN702" si="13305">F702/F715</f>
        <v>4.7578478275116326E-2</v>
      </c>
      <c r="BO702" s="130">
        <f t="shared" ref="BO702" si="13306">G702/G715</f>
        <v>5.1325058705132508E-2</v>
      </c>
      <c r="BP702" s="131">
        <f t="shared" ref="BP702" si="13307">H702/H715</f>
        <v>5.6592918039646424E-2</v>
      </c>
      <c r="BQ702" s="132">
        <f t="shared" ref="BQ702" si="13308">I702/I715</f>
        <v>6.5200873777186821E-2</v>
      </c>
      <c r="BR702" s="129">
        <f t="shared" ref="BR702" si="13309">J702/J715</f>
        <v>6.3677898343803538E-2</v>
      </c>
      <c r="BS702" s="130">
        <f t="shared" ref="BS702" si="13310">K702/K715</f>
        <v>4.7282084271469925E-2</v>
      </c>
      <c r="BT702" s="131">
        <f t="shared" ref="BT702" si="13311">L702/L715</f>
        <v>5.4315605928509154E-2</v>
      </c>
      <c r="BU702" s="129">
        <f t="shared" ref="BU702" si="13312">M702/M715</f>
        <v>4.5946214151037015E-2</v>
      </c>
      <c r="BV702" s="133">
        <f t="shared" ref="BV702" si="13313">N702/N715</f>
        <v>5.6581233709817547E-2</v>
      </c>
      <c r="BW702" s="134">
        <f t="shared" ref="BW702" si="13314">O702/O715</f>
        <v>4.885461811223054E-2</v>
      </c>
      <c r="BX702" s="129">
        <f t="shared" ref="BX702" si="13315">P702/P715</f>
        <v>6.8584492284244625E-2</v>
      </c>
      <c r="BY702" s="130">
        <f t="shared" ref="BY702" si="13316">Q702/Q715</f>
        <v>4.626253418413856E-2</v>
      </c>
      <c r="BZ702" s="131">
        <f t="shared" ref="BZ702" si="13317">R702/R715</f>
        <v>6.4917541229385312E-2</v>
      </c>
      <c r="CA702" s="132">
        <f t="shared" ref="CA702" si="13318">S702/S715</f>
        <v>5.3313359182234753E-2</v>
      </c>
      <c r="CB702" s="129">
        <f t="shared" ref="CB702" si="13319">T702/T715</f>
        <v>6.7338972023422247E-2</v>
      </c>
      <c r="CC702" s="130">
        <f t="shared" ref="CC702" si="13320">U702/U715</f>
        <v>4.0551839464882944E-2</v>
      </c>
      <c r="CD702" s="131">
        <f t="shared" ref="CD702" si="13321">V702/V715</f>
        <v>5.6113502311493701E-2</v>
      </c>
      <c r="CE702" s="132">
        <f t="shared" ref="CE702" si="13322">W702/W715</f>
        <v>6.004070556309362E-2</v>
      </c>
      <c r="CF702" s="129">
        <f t="shared" ref="CF702" si="13323">X702/X715</f>
        <v>5.6675062972292189E-2</v>
      </c>
      <c r="CG702" s="130">
        <f t="shared" ref="CG702" si="13324">Y702/Y715</f>
        <v>4.84341567788368E-2</v>
      </c>
      <c r="CH702" s="131">
        <f t="shared" ref="CH702" si="13325">Z702/Z715</f>
        <v>6.0859188544152745E-2</v>
      </c>
      <c r="CI702" s="129">
        <f t="shared" ref="CI702" si="13326">AA702/AA715</f>
        <v>6.1159578335150858E-2</v>
      </c>
      <c r="CJ702" s="135">
        <f t="shared" ref="CJ702" si="13327">AB702/AB715</f>
        <v>5.7570464521202201E-2</v>
      </c>
      <c r="CK702" s="136">
        <f t="shared" ref="CK702" si="13328">AC702/AC715</f>
        <v>5.5777201569986612E-2</v>
      </c>
    </row>
    <row r="703" spans="1:89" ht="14" thickTop="1" x14ac:dyDescent="0.15">
      <c r="A703" s="146" t="s">
        <v>28</v>
      </c>
      <c r="B703" s="203">
        <v>709</v>
      </c>
      <c r="C703" s="197">
        <v>1163</v>
      </c>
      <c r="D703" s="198">
        <v>371</v>
      </c>
      <c r="E703" s="199">
        <v>496</v>
      </c>
      <c r="F703" s="196">
        <v>688</v>
      </c>
      <c r="G703" s="200">
        <v>951</v>
      </c>
      <c r="H703" s="198">
        <v>1072</v>
      </c>
      <c r="I703" s="199">
        <v>1461</v>
      </c>
      <c r="J703" s="196">
        <v>244</v>
      </c>
      <c r="K703" s="197">
        <v>146</v>
      </c>
      <c r="L703" s="198">
        <v>783</v>
      </c>
      <c r="M703" s="196">
        <v>456</v>
      </c>
      <c r="N703" s="201">
        <v>1351</v>
      </c>
      <c r="O703" s="204">
        <v>908</v>
      </c>
      <c r="P703" s="196">
        <v>773</v>
      </c>
      <c r="Q703" s="197">
        <v>444</v>
      </c>
      <c r="R703" s="198">
        <v>784</v>
      </c>
      <c r="S703" s="199">
        <v>705</v>
      </c>
      <c r="T703" s="196">
        <v>257</v>
      </c>
      <c r="U703" s="200">
        <v>76</v>
      </c>
      <c r="V703" s="198">
        <v>911</v>
      </c>
      <c r="W703" s="205">
        <v>690</v>
      </c>
      <c r="X703" s="196">
        <v>628</v>
      </c>
      <c r="Y703" s="200">
        <v>223</v>
      </c>
      <c r="Z703" s="198">
        <v>1157</v>
      </c>
      <c r="AA703" s="196">
        <v>1446</v>
      </c>
      <c r="AB703" s="172">
        <f t="shared" si="13026"/>
        <v>9728</v>
      </c>
      <c r="AC703" s="173">
        <f t="shared" si="13027"/>
        <v>9165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5.0671812464265296E-2</v>
      </c>
      <c r="BK703" s="130">
        <f t="shared" ref="BK703" si="13329">C703/C715</f>
        <v>6.2036592521470105E-2</v>
      </c>
      <c r="BL703" s="131">
        <f t="shared" ref="BL703" si="13330">D703/D715</f>
        <v>7.2305593451568895E-2</v>
      </c>
      <c r="BM703" s="132">
        <f t="shared" ref="BM703" si="13331">E703/E715</f>
        <v>6.586110742265304E-2</v>
      </c>
      <c r="BN703" s="129">
        <f t="shared" ref="BN703" si="13332">F703/F715</f>
        <v>4.5088144701487649E-2</v>
      </c>
      <c r="BO703" s="130">
        <f t="shared" ref="BO703" si="13333">G703/G715</f>
        <v>6.3804092586380409E-2</v>
      </c>
      <c r="BP703" s="131">
        <f t="shared" ref="BP703" si="13334">H703/H715</f>
        <v>5.6069878131701452E-2</v>
      </c>
      <c r="BQ703" s="132">
        <f t="shared" ref="BQ703" si="13335">I703/I715</f>
        <v>6.9379808148922029E-2</v>
      </c>
      <c r="BR703" s="129">
        <f t="shared" ref="BR703" si="13336">J703/J715</f>
        <v>6.9674471730439752E-2</v>
      </c>
      <c r="BS703" s="130">
        <f t="shared" ref="BS703" si="13337">K703/K715</f>
        <v>4.6960437439691222E-2</v>
      </c>
      <c r="BT703" s="131">
        <f t="shared" ref="BT703" si="13338">L703/L715</f>
        <v>6.8265039232781169E-2</v>
      </c>
      <c r="BU703" s="129">
        <f t="shared" ref="BU703" si="13339">M703/M715</f>
        <v>4.5251562965168204E-2</v>
      </c>
      <c r="BV703" s="133">
        <f t="shared" ref="BV703" si="13340">N703/N715</f>
        <v>7.3360121633362294E-2</v>
      </c>
      <c r="BW703" s="134">
        <f t="shared" ref="BW703" si="13341">O703/O715</f>
        <v>5.1105983002195078E-2</v>
      </c>
      <c r="BX703" s="129">
        <f t="shared" ref="BX703" si="13342">P703/P715</f>
        <v>7.3633072966279287E-2</v>
      </c>
      <c r="BY703" s="130">
        <f t="shared" ref="BY703" si="13343">Q703/Q715</f>
        <v>5.0592525068368276E-2</v>
      </c>
      <c r="BZ703" s="131">
        <f t="shared" ref="BZ703" si="13344">R703/R715</f>
        <v>5.8770614692653676E-2</v>
      </c>
      <c r="CA703" s="132">
        <f t="shared" ref="CA703" si="13345">S703/S715</f>
        <v>6.2125484666901654E-2</v>
      </c>
      <c r="CB703" s="129">
        <f t="shared" ref="CB703" si="13346">T703/T715</f>
        <v>8.3604424202992841E-2</v>
      </c>
      <c r="CC703" s="130">
        <f t="shared" ref="CC703" si="13347">U703/U715</f>
        <v>3.177257525083612E-2</v>
      </c>
      <c r="CD703" s="131">
        <f t="shared" ref="CD703" si="13348">V703/V715</f>
        <v>7.261278495137892E-2</v>
      </c>
      <c r="CE703" s="132">
        <f t="shared" ref="CE703" si="13349">W703/W715</f>
        <v>5.8514246947082765E-2</v>
      </c>
      <c r="CF703" s="129">
        <f t="shared" ref="CF703" si="13350">X703/X715</f>
        <v>6.5910999160369438E-2</v>
      </c>
      <c r="CG703" s="130">
        <f t="shared" ref="CG703" si="13351">Y703/Y715</f>
        <v>4.3376774946508462E-2</v>
      </c>
      <c r="CH703" s="131">
        <f t="shared" ref="CH703" si="13352">Z703/Z715</f>
        <v>6.0029054685067966E-2</v>
      </c>
      <c r="CI703" s="129">
        <f t="shared" ref="CI703" si="13353">AA703/AA715</f>
        <v>6.5703380588876772E-2</v>
      </c>
      <c r="CJ703" s="135">
        <f t="shared" ref="CJ703" si="13354">AB703/AB715</f>
        <v>6.2701016442258728E-2</v>
      </c>
      <c r="CK703" s="136">
        <f t="shared" ref="CK703" si="13355">AC703/AC715</f>
        <v>5.9262468396583272E-2</v>
      </c>
    </row>
    <row r="704" spans="1:89" x14ac:dyDescent="0.15">
      <c r="A704" s="137" t="s">
        <v>29</v>
      </c>
      <c r="B704" s="206">
        <v>774</v>
      </c>
      <c r="C704" s="190">
        <v>1648</v>
      </c>
      <c r="D704" s="191">
        <v>376</v>
      </c>
      <c r="E704" s="192">
        <v>509</v>
      </c>
      <c r="F704" s="189">
        <v>762</v>
      </c>
      <c r="G704" s="193">
        <v>1239</v>
      </c>
      <c r="H704" s="191">
        <v>1210</v>
      </c>
      <c r="I704" s="192">
        <v>1567</v>
      </c>
      <c r="J704" s="189">
        <v>296</v>
      </c>
      <c r="K704" s="190">
        <v>129</v>
      </c>
      <c r="L704" s="191">
        <v>1029</v>
      </c>
      <c r="M704" s="189">
        <v>414</v>
      </c>
      <c r="N704" s="194">
        <v>1476</v>
      </c>
      <c r="O704" s="207">
        <v>988</v>
      </c>
      <c r="P704" s="189">
        <v>779</v>
      </c>
      <c r="Q704" s="190">
        <v>513</v>
      </c>
      <c r="R704" s="191">
        <v>895</v>
      </c>
      <c r="S704" s="192">
        <v>848</v>
      </c>
      <c r="T704" s="189">
        <v>375</v>
      </c>
      <c r="U704" s="193">
        <v>70</v>
      </c>
      <c r="V704" s="191">
        <v>1015</v>
      </c>
      <c r="W704" s="208">
        <v>781</v>
      </c>
      <c r="X704" s="189">
        <v>793</v>
      </c>
      <c r="Y704" s="193">
        <v>225</v>
      </c>
      <c r="Z704" s="191">
        <v>1468</v>
      </c>
      <c r="AA704" s="189">
        <v>1575</v>
      </c>
      <c r="AB704" s="172">
        <f t="shared" si="13026"/>
        <v>11248</v>
      </c>
      <c r="AC704" s="173">
        <f t="shared" si="13027"/>
        <v>10506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5.5317324185248713E-2</v>
      </c>
      <c r="BK704" s="130">
        <f t="shared" ref="BK704" si="13356">C704/C715</f>
        <v>8.7907398517096072E-2</v>
      </c>
      <c r="BL704" s="131">
        <f t="shared" ref="BL704" si="13357">D704/D715</f>
        <v>7.328006236601052E-2</v>
      </c>
      <c r="BM704" s="132">
        <f t="shared" ref="BM704" si="13358">E704/E715</f>
        <v>6.758730580268224E-2</v>
      </c>
      <c r="BN704" s="129">
        <f t="shared" ref="BN704" si="13359">F704/F715</f>
        <v>4.9937741660659285E-2</v>
      </c>
      <c r="BO704" s="130">
        <f t="shared" ref="BO704" si="13360">G704/G715</f>
        <v>8.3126467628312647E-2</v>
      </c>
      <c r="BP704" s="131">
        <f t="shared" ref="BP704" si="13361">H704/H715</f>
        <v>6.3287828861342127E-2</v>
      </c>
      <c r="BQ704" s="132">
        <f t="shared" ref="BQ704" si="13362">I704/I715</f>
        <v>7.4413524551239438E-2</v>
      </c>
      <c r="BR704" s="129">
        <f t="shared" ref="BR704" si="13363">J704/J715</f>
        <v>8.4523129640205599E-2</v>
      </c>
      <c r="BS704" s="130">
        <f t="shared" ref="BS704" si="13364">K704/K715</f>
        <v>4.1492441299453203E-2</v>
      </c>
      <c r="BT704" s="131">
        <f t="shared" ref="BT704" si="13365">L704/L715</f>
        <v>8.9712292938099389E-2</v>
      </c>
      <c r="BU704" s="129">
        <f t="shared" ref="BU704" si="13366">M704/M715</f>
        <v>4.1083655849955346E-2</v>
      </c>
      <c r="BV704" s="133">
        <f t="shared" ref="BV704" si="13367">N704/N715</f>
        <v>8.0147697654213729E-2</v>
      </c>
      <c r="BW704" s="134">
        <f t="shared" ref="BW704" si="13368">O704/O715</f>
        <v>5.5608712782124162E-2</v>
      </c>
      <c r="BX704" s="129">
        <f t="shared" ref="BX704" si="13369">P704/P715</f>
        <v>7.4204610401981327E-2</v>
      </c>
      <c r="BY704" s="130">
        <f t="shared" ref="BY704" si="13370">Q704/Q715</f>
        <v>5.8454876937101184E-2</v>
      </c>
      <c r="BZ704" s="131">
        <f t="shared" ref="BZ704" si="13371">R704/R715</f>
        <v>6.7091454272863574E-2</v>
      </c>
      <c r="CA704" s="132">
        <f t="shared" ref="CA704" si="13372">S704/S715</f>
        <v>7.4726824109975332E-2</v>
      </c>
      <c r="CB704" s="129">
        <f t="shared" ref="CB704" si="13373">T704/T715</f>
        <v>0.12199089134677944</v>
      </c>
      <c r="CC704" s="130">
        <f t="shared" ref="CC704" si="13374">U704/U715</f>
        <v>2.9264214046822744E-2</v>
      </c>
      <c r="CD704" s="131">
        <f t="shared" ref="CD704" si="13375">V704/V715</f>
        <v>8.09022796110314E-2</v>
      </c>
      <c r="CE704" s="132">
        <f t="shared" ref="CE704" si="13376">W704/W715</f>
        <v>6.6231343283582086E-2</v>
      </c>
      <c r="CF704" s="129">
        <f t="shared" ref="CF704" si="13377">X704/X715</f>
        <v>8.3228379513014275E-2</v>
      </c>
      <c r="CG704" s="130">
        <f t="shared" ref="CG704" si="13378">Y704/Y715</f>
        <v>4.3765804318226027E-2</v>
      </c>
      <c r="CH704" s="131">
        <f t="shared" ref="CH704" si="13379">Z704/Z715</f>
        <v>7.6164781571028323E-2</v>
      </c>
      <c r="CI704" s="129">
        <f t="shared" ref="CI704" si="13380">AA704/AA715</f>
        <v>7.15648854961832E-2</v>
      </c>
      <c r="CJ704" s="135">
        <f t="shared" ref="CJ704" si="13381">AB704/AB715</f>
        <v>7.2498050261361663E-2</v>
      </c>
      <c r="CK704" s="136">
        <f t="shared" ref="CK704" si="13382">AC704/AC715</f>
        <v>6.7933605343644718E-2</v>
      </c>
    </row>
    <row r="705" spans="1:89" x14ac:dyDescent="0.15">
      <c r="A705" s="146" t="s">
        <v>30</v>
      </c>
      <c r="B705" s="203">
        <v>870</v>
      </c>
      <c r="C705" s="197">
        <v>1703</v>
      </c>
      <c r="D705" s="198">
        <v>478</v>
      </c>
      <c r="E705" s="199">
        <v>630</v>
      </c>
      <c r="F705" s="196">
        <v>904</v>
      </c>
      <c r="G705" s="200">
        <v>1433</v>
      </c>
      <c r="H705" s="198">
        <v>1394</v>
      </c>
      <c r="I705" s="199">
        <v>1832</v>
      </c>
      <c r="J705" s="196">
        <v>389</v>
      </c>
      <c r="K705" s="197">
        <v>114</v>
      </c>
      <c r="L705" s="198">
        <v>1209</v>
      </c>
      <c r="M705" s="196">
        <v>430</v>
      </c>
      <c r="N705" s="201">
        <v>1525</v>
      </c>
      <c r="O705" s="204">
        <v>1054</v>
      </c>
      <c r="P705" s="196">
        <v>953</v>
      </c>
      <c r="Q705" s="197">
        <v>572</v>
      </c>
      <c r="R705" s="198">
        <v>930</v>
      </c>
      <c r="S705" s="199">
        <v>880</v>
      </c>
      <c r="T705" s="196">
        <v>352</v>
      </c>
      <c r="U705" s="200">
        <v>76</v>
      </c>
      <c r="V705" s="198">
        <v>1061</v>
      </c>
      <c r="W705" s="205">
        <v>754</v>
      </c>
      <c r="X705" s="196">
        <v>986</v>
      </c>
      <c r="Y705" s="200">
        <v>288</v>
      </c>
      <c r="Z705" s="198">
        <v>1521</v>
      </c>
      <c r="AA705" s="196">
        <v>1734</v>
      </c>
      <c r="AB705" s="172">
        <f t="shared" si="13026"/>
        <v>12572</v>
      </c>
      <c r="AC705" s="173">
        <f t="shared" si="13027"/>
        <v>11500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6.2178387650085765E-2</v>
      </c>
      <c r="BK705" s="130">
        <f t="shared" ref="BK705" si="13383">C705/C715</f>
        <v>9.084120125886809E-2</v>
      </c>
      <c r="BL705" s="131">
        <f t="shared" ref="BL705" si="13384">D705/D715</f>
        <v>9.3159228220619769E-2</v>
      </c>
      <c r="BM705" s="132">
        <f t="shared" ref="BM705" si="13385">E705/E715</f>
        <v>8.3654229186031076E-2</v>
      </c>
      <c r="BN705" s="129">
        <f t="shared" ref="BN705" si="13386">F705/F715</f>
        <v>5.9243725014745396E-2</v>
      </c>
      <c r="BO705" s="130">
        <f t="shared" ref="BO705" si="13387">G705/G715</f>
        <v>9.6142234149614217E-2</v>
      </c>
      <c r="BP705" s="131">
        <f t="shared" ref="BP705" si="13388">H705/H715</f>
        <v>7.2911763167529689E-2</v>
      </c>
      <c r="BQ705" s="132">
        <f t="shared" ref="BQ705" si="13389">I705/I715</f>
        <v>8.6997815557032954E-2</v>
      </c>
      <c r="BR705" s="129">
        <f t="shared" ref="BR705" si="13390">J705/J715</f>
        <v>0.11107938320959451</v>
      </c>
      <c r="BS705" s="130">
        <f t="shared" ref="BS705" si="13391">K705/K715</f>
        <v>3.6667738822772598E-2</v>
      </c>
      <c r="BT705" s="131">
        <f t="shared" ref="BT705" si="13392">L705/L715</f>
        <v>0.10540540540540541</v>
      </c>
      <c r="BU705" s="129">
        <f t="shared" ref="BU705" si="13393">M705/M715</f>
        <v>4.2671429989084055E-2</v>
      </c>
      <c r="BV705" s="133">
        <f t="shared" ref="BV705" si="13394">N705/N715</f>
        <v>8.280842745438749E-2</v>
      </c>
      <c r="BW705" s="134">
        <f t="shared" ref="BW705" si="13395">O705/O715</f>
        <v>5.9323464850565652E-2</v>
      </c>
      <c r="BX705" s="129">
        <f t="shared" ref="BX705" si="13396">P705/P715</f>
        <v>9.0779196037340443E-2</v>
      </c>
      <c r="BY705" s="130">
        <f t="shared" ref="BY705" si="13397">Q705/Q715</f>
        <v>6.5177757520510485E-2</v>
      </c>
      <c r="BZ705" s="131">
        <f t="shared" ref="BZ705" si="13398">R705/R715</f>
        <v>6.9715142428785612E-2</v>
      </c>
      <c r="CA705" s="132">
        <f t="shared" ref="CA705" si="13399">S705/S715</f>
        <v>7.7546704265068739E-2</v>
      </c>
      <c r="CB705" s="129">
        <f t="shared" ref="CB705" si="13400">T705/T715</f>
        <v>0.11450878334417697</v>
      </c>
      <c r="CC705" s="130">
        <f t="shared" ref="CC705" si="13401">U705/U715</f>
        <v>3.177257525083612E-2</v>
      </c>
      <c r="CD705" s="131">
        <f t="shared" ref="CD705" si="13402">V705/V715</f>
        <v>8.4568786864339232E-2</v>
      </c>
      <c r="CE705" s="132">
        <f t="shared" ref="CE705" si="13403">W705/W715</f>
        <v>6.3941655359565808E-2</v>
      </c>
      <c r="CF705" s="129">
        <f t="shared" ref="CF705" si="13404">X705/X715</f>
        <v>0.10348446683459278</v>
      </c>
      <c r="CG705" s="130">
        <f t="shared" ref="CG705" si="13405">Y705/Y715</f>
        <v>5.602022952732931E-2</v>
      </c>
      <c r="CH705" s="131">
        <f t="shared" ref="CH705" si="13406">Z705/Z715</f>
        <v>7.8914599979246658E-2</v>
      </c>
      <c r="CI705" s="129">
        <f t="shared" ref="CI705" si="13407">AA705/AA715</f>
        <v>7.8789531079607414E-2</v>
      </c>
      <c r="CJ705" s="135">
        <f t="shared" ref="CJ705" si="13408">AB705/AB715</f>
        <v>8.1031782351159209E-2</v>
      </c>
      <c r="CK705" s="136">
        <f t="shared" ref="CK705" si="13409">AC705/AC715</f>
        <v>7.4360980530355447E-2</v>
      </c>
    </row>
    <row r="706" spans="1:89" x14ac:dyDescent="0.15">
      <c r="A706" s="137" t="s">
        <v>31</v>
      </c>
      <c r="B706" s="206">
        <v>910</v>
      </c>
      <c r="C706" s="190">
        <v>2006</v>
      </c>
      <c r="D706" s="191">
        <v>353</v>
      </c>
      <c r="E706" s="192">
        <v>694</v>
      </c>
      <c r="F706" s="189">
        <v>673</v>
      </c>
      <c r="G706" s="193">
        <v>1671</v>
      </c>
      <c r="H706" s="191">
        <v>1269</v>
      </c>
      <c r="I706" s="192">
        <v>1811</v>
      </c>
      <c r="J706" s="189">
        <v>308</v>
      </c>
      <c r="K706" s="190">
        <v>116</v>
      </c>
      <c r="L706" s="191">
        <v>1218</v>
      </c>
      <c r="M706" s="189">
        <v>432</v>
      </c>
      <c r="N706" s="194">
        <v>1528</v>
      </c>
      <c r="O706" s="207">
        <v>1116</v>
      </c>
      <c r="P706" s="189">
        <v>862</v>
      </c>
      <c r="Q706" s="190">
        <v>652</v>
      </c>
      <c r="R706" s="191">
        <v>931</v>
      </c>
      <c r="S706" s="192">
        <v>974</v>
      </c>
      <c r="T706" s="189">
        <v>382</v>
      </c>
      <c r="U706" s="193">
        <v>70</v>
      </c>
      <c r="V706" s="191">
        <v>1228</v>
      </c>
      <c r="W706" s="208">
        <v>814</v>
      </c>
      <c r="X706" s="189">
        <v>948</v>
      </c>
      <c r="Y706" s="193">
        <v>386</v>
      </c>
      <c r="Z706" s="191">
        <v>1384</v>
      </c>
      <c r="AA706" s="189">
        <v>2059</v>
      </c>
      <c r="AB706" s="172">
        <f t="shared" si="13026"/>
        <v>11994</v>
      </c>
      <c r="AC706" s="173">
        <f t="shared" si="13027"/>
        <v>12801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6.5037164093767863E-2</v>
      </c>
      <c r="BK706" s="130">
        <f t="shared" ref="BK706" si="13410">C706/C715</f>
        <v>0.10700378727263028</v>
      </c>
      <c r="BL706" s="131">
        <f t="shared" ref="BL706" si="13411">D706/D715</f>
        <v>6.8797505359579028E-2</v>
      </c>
      <c r="BM706" s="132">
        <f t="shared" ref="BM706" si="13412">E706/E715</f>
        <v>9.215243659540566E-2</v>
      </c>
      <c r="BN706" s="129">
        <f t="shared" ref="BN706" si="13413">F706/F715</f>
        <v>4.410511829084475E-2</v>
      </c>
      <c r="BO706" s="130">
        <f t="shared" ref="BO706" si="13414">G706/G715</f>
        <v>0.112110030191211</v>
      </c>
      <c r="BP706" s="131">
        <f t="shared" ref="BP706" si="13415">H706/H715</f>
        <v>6.6373764318217482E-2</v>
      </c>
      <c r="BQ706" s="132">
        <f t="shared" ref="BQ706" si="13416">I706/I715</f>
        <v>8.6000569854687056E-2</v>
      </c>
      <c r="BR706" s="129">
        <f t="shared" ref="BR706" si="13417">J706/J715</f>
        <v>8.7949743003997716E-2</v>
      </c>
      <c r="BS706" s="130">
        <f t="shared" ref="BS706" si="13418">K706/K715</f>
        <v>3.7311032486330012E-2</v>
      </c>
      <c r="BT706" s="131">
        <f t="shared" ref="BT706" si="13419">L706/L715</f>
        <v>0.10619006102877071</v>
      </c>
      <c r="BU706" s="129">
        <f t="shared" ref="BU706" si="13420">M706/M715</f>
        <v>4.2869901756475141E-2</v>
      </c>
      <c r="BV706" s="133">
        <f t="shared" ref="BV706" si="13421">N706/N715</f>
        <v>8.2971329278887923E-2</v>
      </c>
      <c r="BW706" s="134">
        <f t="shared" ref="BW706" si="13422">O706/O715</f>
        <v>6.2813080430010687E-2</v>
      </c>
      <c r="BX706" s="129">
        <f t="shared" ref="BX706" si="13423">P706/P715</f>
        <v>8.2110878262526193E-2</v>
      </c>
      <c r="BY706" s="130">
        <f t="shared" ref="BY706" si="13424">Q706/Q715</f>
        <v>7.4293527803099363E-2</v>
      </c>
      <c r="BZ706" s="131">
        <f t="shared" ref="BZ706" si="13425">R706/R715</f>
        <v>6.9790104947526244E-2</v>
      </c>
      <c r="CA706" s="132">
        <f t="shared" ref="CA706" si="13426">S706/S715</f>
        <v>8.5830102220655624E-2</v>
      </c>
      <c r="CB706" s="129">
        <f t="shared" ref="CB706" si="13427">T706/T715</f>
        <v>0.12426805465191933</v>
      </c>
      <c r="CC706" s="130">
        <f t="shared" ref="CC706" si="13428">U706/U715</f>
        <v>2.9264214046822744E-2</v>
      </c>
      <c r="CD706" s="131">
        <f t="shared" ref="CD706" si="13429">V706/V715</f>
        <v>9.7879802327435039E-2</v>
      </c>
      <c r="CE706" s="132">
        <f t="shared" ref="CE706" si="13430">W706/W715</f>
        <v>6.9029850746268662E-2</v>
      </c>
      <c r="CF706" s="129">
        <f t="shared" ref="CF706" si="13431">X706/X715</f>
        <v>9.949622166246852E-2</v>
      </c>
      <c r="CG706" s="130">
        <f t="shared" ref="CG706" si="13432">Y706/Y715</f>
        <v>7.5082668741489986E-2</v>
      </c>
      <c r="CH706" s="131">
        <f t="shared" ref="CH706" si="13433">Z706/Z715</f>
        <v>7.1806578810833244E-2</v>
      </c>
      <c r="CI706" s="129">
        <f t="shared" ref="CI706" si="13434">AA706/AA715</f>
        <v>9.3556888404216651E-2</v>
      </c>
      <c r="CJ706" s="135">
        <f t="shared" ref="CJ706" si="13435">AB706/AB715</f>
        <v>7.7306331333105591E-2</v>
      </c>
      <c r="CK706" s="136">
        <f t="shared" ref="CK706" si="13436">AC706/AC715</f>
        <v>8.2773470588615658E-2</v>
      </c>
    </row>
    <row r="707" spans="1:89" x14ac:dyDescent="0.15">
      <c r="A707" s="146" t="s">
        <v>32</v>
      </c>
      <c r="B707" s="203">
        <v>973</v>
      </c>
      <c r="C707" s="197">
        <v>1731</v>
      </c>
      <c r="D707" s="198">
        <v>252</v>
      </c>
      <c r="E707" s="199">
        <v>651</v>
      </c>
      <c r="F707" s="196">
        <v>498</v>
      </c>
      <c r="G707" s="200">
        <v>1603</v>
      </c>
      <c r="H707" s="198">
        <v>1252</v>
      </c>
      <c r="I707" s="199">
        <v>1799</v>
      </c>
      <c r="J707" s="196">
        <v>382</v>
      </c>
      <c r="K707" s="197">
        <v>88</v>
      </c>
      <c r="L707" s="198">
        <v>1248</v>
      </c>
      <c r="M707" s="196">
        <v>400</v>
      </c>
      <c r="N707" s="201">
        <v>1298</v>
      </c>
      <c r="O707" s="204">
        <v>1006</v>
      </c>
      <c r="P707" s="196">
        <v>581</v>
      </c>
      <c r="Q707" s="197">
        <v>583</v>
      </c>
      <c r="R707" s="198">
        <v>842</v>
      </c>
      <c r="S707" s="199">
        <v>882</v>
      </c>
      <c r="T707" s="196">
        <v>223</v>
      </c>
      <c r="U707" s="200">
        <v>55</v>
      </c>
      <c r="V707" s="198">
        <v>1264</v>
      </c>
      <c r="W707" s="205">
        <v>595</v>
      </c>
      <c r="X707" s="196">
        <v>642</v>
      </c>
      <c r="Y707" s="200">
        <v>289</v>
      </c>
      <c r="Z707" s="198">
        <v>1219</v>
      </c>
      <c r="AA707" s="196">
        <v>1681</v>
      </c>
      <c r="AB707" s="172">
        <f t="shared" si="13026"/>
        <v>10674</v>
      </c>
      <c r="AC707" s="173">
        <f t="shared" si="13027"/>
        <v>11363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6.9539736992567186E-2</v>
      </c>
      <c r="BK707" s="130">
        <f t="shared" ref="BK707" si="13437">C707/C715</f>
        <v>9.2334773563770206E-2</v>
      </c>
      <c r="BL707" s="131">
        <f t="shared" ref="BL707" si="13438">D707/D715</f>
        <v>4.9113233287858118E-2</v>
      </c>
      <c r="BM707" s="132">
        <f t="shared" ref="BM707" si="13439">E707/E715</f>
        <v>8.6442703492232112E-2</v>
      </c>
      <c r="BN707" s="129">
        <f t="shared" ref="BN707" si="13440">F707/F715</f>
        <v>3.2636476833344259E-2</v>
      </c>
      <c r="BO707" s="130">
        <f t="shared" ref="BO707" si="13441">G707/G715</f>
        <v>0.10754780275075478</v>
      </c>
      <c r="BP707" s="131">
        <f t="shared" ref="BP707" si="13442">H707/H715</f>
        <v>6.5484596474711027E-2</v>
      </c>
      <c r="BQ707" s="132">
        <f t="shared" ref="BQ707" si="13443">I707/I715</f>
        <v>8.543071516763226E-2</v>
      </c>
      <c r="BR707" s="129">
        <f t="shared" ref="BR707" si="13444">J707/J715</f>
        <v>0.10908052541404911</v>
      </c>
      <c r="BS707" s="130">
        <f t="shared" ref="BS707" si="13445">K707/K715</f>
        <v>2.8304921196526216E-2</v>
      </c>
      <c r="BT707" s="131">
        <f t="shared" ref="BT707" si="13446">L707/L715</f>
        <v>0.10880557977332171</v>
      </c>
      <c r="BU707" s="129">
        <f t="shared" ref="BU707" si="13447">M707/M715</f>
        <v>3.9694353478217724E-2</v>
      </c>
      <c r="BV707" s="133">
        <f t="shared" ref="BV707" si="13448">N707/N715</f>
        <v>7.0482189400521283E-2</v>
      </c>
      <c r="BW707" s="134">
        <f t="shared" ref="BW707" si="13449">O707/O715</f>
        <v>5.6621826982608203E-2</v>
      </c>
      <c r="BX707" s="129">
        <f t="shared" ref="BX707" si="13450">P707/P715</f>
        <v>5.5343875023814063E-2</v>
      </c>
      <c r="BY707" s="130">
        <f t="shared" ref="BY707" si="13451">Q707/Q715</f>
        <v>6.6431175934366454E-2</v>
      </c>
      <c r="BZ707" s="131">
        <f t="shared" ref="BZ707" si="13452">R707/R715</f>
        <v>6.3118440779610194E-2</v>
      </c>
      <c r="CA707" s="132">
        <f t="shared" ref="CA707" si="13453">S707/S715</f>
        <v>7.7722946774762075E-2</v>
      </c>
      <c r="CB707" s="129">
        <f t="shared" ref="CB707" si="13454">T707/T715</f>
        <v>7.2543916720884838E-2</v>
      </c>
      <c r="CC707" s="130">
        <f t="shared" ref="CC707" si="13455">U707/U715</f>
        <v>2.2993311036789296E-2</v>
      </c>
      <c r="CD707" s="131">
        <f t="shared" ref="CD707" si="13456">V707/V715</f>
        <v>0.10074924278654551</v>
      </c>
      <c r="CE707" s="132">
        <f t="shared" ref="CE707" si="13457">W707/W715</f>
        <v>5.0457937584803256E-2</v>
      </c>
      <c r="CF707" s="129">
        <f t="shared" ref="CF707" si="13458">X707/X715</f>
        <v>6.7380352644836272E-2</v>
      </c>
      <c r="CG707" s="130">
        <f t="shared" ref="CG707" si="13459">Y707/Y715</f>
        <v>5.6214744213188096E-2</v>
      </c>
      <c r="CH707" s="131">
        <f t="shared" ref="CH707" si="13460">Z707/Z715</f>
        <v>6.3245823389021474E-2</v>
      </c>
      <c r="CI707" s="129">
        <f t="shared" ref="CI707" si="13461">AA707/AA715</f>
        <v>7.6381315885132681E-2</v>
      </c>
      <c r="CJ707" s="135">
        <f t="shared" ref="CJ707" si="13462">AB707/AB715</f>
        <v>6.8798380911253051E-2</v>
      </c>
      <c r="CK707" s="136">
        <f t="shared" ref="CK707" si="13463">AC707/AC715</f>
        <v>7.3475114936211214E-2</v>
      </c>
    </row>
    <row r="708" spans="1:89" x14ac:dyDescent="0.15">
      <c r="A708" s="137" t="s">
        <v>33</v>
      </c>
      <c r="B708" s="206">
        <v>826</v>
      </c>
      <c r="C708" s="190">
        <v>1289</v>
      </c>
      <c r="D708" s="191">
        <v>211</v>
      </c>
      <c r="E708" s="192">
        <v>605</v>
      </c>
      <c r="F708" s="189">
        <v>493</v>
      </c>
      <c r="G708" s="193">
        <v>1134</v>
      </c>
      <c r="H708" s="191">
        <v>990</v>
      </c>
      <c r="I708" s="192">
        <v>1498</v>
      </c>
      <c r="J708" s="189">
        <v>233</v>
      </c>
      <c r="K708" s="190">
        <v>75</v>
      </c>
      <c r="L708" s="191">
        <v>960</v>
      </c>
      <c r="M708" s="189">
        <v>366</v>
      </c>
      <c r="N708" s="194">
        <v>1202</v>
      </c>
      <c r="O708" s="207">
        <v>1007</v>
      </c>
      <c r="P708" s="189">
        <v>443</v>
      </c>
      <c r="Q708" s="190">
        <v>549</v>
      </c>
      <c r="R708" s="191">
        <v>626</v>
      </c>
      <c r="S708" s="192">
        <v>768</v>
      </c>
      <c r="T708" s="189">
        <v>107</v>
      </c>
      <c r="U708" s="193">
        <v>88</v>
      </c>
      <c r="V708" s="191">
        <v>1078</v>
      </c>
      <c r="W708" s="208">
        <v>562</v>
      </c>
      <c r="X708" s="189">
        <v>400</v>
      </c>
      <c r="Y708" s="193">
        <v>305</v>
      </c>
      <c r="Z708" s="191">
        <v>955</v>
      </c>
      <c r="AA708" s="189">
        <v>1104</v>
      </c>
      <c r="AB708" s="172">
        <f t="shared" si="13026"/>
        <v>8524</v>
      </c>
      <c r="AC708" s="173">
        <f t="shared" si="13027"/>
        <v>9350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5.9033733562035451E-2</v>
      </c>
      <c r="BK708" s="130">
        <f t="shared" ref="BK708" si="13464">C708/C715</f>
        <v>6.8757667893529634E-2</v>
      </c>
      <c r="BL708" s="131">
        <f t="shared" ref="BL708" si="13465">D708/D715</f>
        <v>4.112258818943676E-2</v>
      </c>
      <c r="BM708" s="132">
        <f t="shared" ref="BM708" si="13466">E708/E715</f>
        <v>8.0334616916744123E-2</v>
      </c>
      <c r="BN708" s="129">
        <f t="shared" ref="BN708" si="13467">F708/F715</f>
        <v>3.2308801363129955E-2</v>
      </c>
      <c r="BO708" s="130">
        <f t="shared" ref="BO708" si="13468">G708/G715</f>
        <v>7.6081851727608188E-2</v>
      </c>
      <c r="BP708" s="131">
        <f t="shared" ref="BP708" si="13469">H708/H715</f>
        <v>5.1780950886552643E-2</v>
      </c>
      <c r="BQ708" s="132">
        <f t="shared" ref="BQ708" si="13470">I708/I715</f>
        <v>7.1136860100674326E-2</v>
      </c>
      <c r="BR708" s="129">
        <f t="shared" ref="BR708" si="13471">J708/J715</f>
        <v>6.6533409480296971E-2</v>
      </c>
      <c r="BS708" s="130">
        <f t="shared" ref="BS708" si="13472">K708/K715</f>
        <v>2.4123512383403024E-2</v>
      </c>
      <c r="BT708" s="131">
        <f t="shared" ref="BT708" si="13473">L708/L715</f>
        <v>8.3696599825632087E-2</v>
      </c>
      <c r="BU708" s="129">
        <f t="shared" ref="BU708" si="13474">M708/M715</f>
        <v>3.632033343256922E-2</v>
      </c>
      <c r="BV708" s="133">
        <f t="shared" ref="BV708" si="13475">N708/N715</f>
        <v>6.5269331016507379E-2</v>
      </c>
      <c r="BW708" s="134">
        <f t="shared" ref="BW708" si="13476">O708/O715</f>
        <v>5.6678111104857321E-2</v>
      </c>
      <c r="BX708" s="129">
        <f t="shared" ref="BX708" si="13477">P708/P715</f>
        <v>4.2198514002667172E-2</v>
      </c>
      <c r="BY708" s="130">
        <f t="shared" ref="BY708" si="13478">Q708/Q715</f>
        <v>6.2556973564266177E-2</v>
      </c>
      <c r="BZ708" s="131">
        <f t="shared" ref="BZ708" si="13479">R708/R715</f>
        <v>4.6926536731634182E-2</v>
      </c>
      <c r="CA708" s="132">
        <f t="shared" ref="CA708" si="13480">S708/S715</f>
        <v>6.76771237222418E-2</v>
      </c>
      <c r="CB708" s="129">
        <f t="shared" ref="CB708" si="13481">T708/T715</f>
        <v>3.4808067664281066E-2</v>
      </c>
      <c r="CC708" s="130">
        <f t="shared" ref="CC708" si="13482">U708/U715</f>
        <v>3.678929765886288E-2</v>
      </c>
      <c r="CD708" s="131">
        <f t="shared" ref="CD708" si="13483">V708/V715</f>
        <v>8.5923800414474727E-2</v>
      </c>
      <c r="CE708" s="132">
        <f t="shared" ref="CE708" si="13484">W708/W715</f>
        <v>4.7659430122116687E-2</v>
      </c>
      <c r="CF708" s="129">
        <f t="shared" ref="CF708" si="13485">X708/X715</f>
        <v>4.1981528127623846E-2</v>
      </c>
      <c r="CG708" s="130">
        <f t="shared" ref="CG708" si="13486">Y708/Y715</f>
        <v>5.9326979186928613E-2</v>
      </c>
      <c r="CH708" s="131">
        <f t="shared" ref="CH708" si="13487">Z708/Z715</f>
        <v>4.9548614714122655E-2</v>
      </c>
      <c r="CI708" s="129">
        <f t="shared" ref="CI708" si="13488">AA708/AA715</f>
        <v>5.0163576881134132E-2</v>
      </c>
      <c r="CJ708" s="135">
        <f t="shared" ref="CJ708" si="13489">AB708/AB715</f>
        <v>5.4940734390811416E-2</v>
      </c>
      <c r="CK708" s="136">
        <f t="shared" ref="CK708" si="13490">AC708/AC715</f>
        <v>6.0458710257288995E-2</v>
      </c>
    </row>
    <row r="709" spans="1:89" x14ac:dyDescent="0.15">
      <c r="A709" s="146" t="s">
        <v>34</v>
      </c>
      <c r="B709" s="203">
        <v>366</v>
      </c>
      <c r="C709" s="197">
        <v>785</v>
      </c>
      <c r="D709" s="198">
        <v>73</v>
      </c>
      <c r="E709" s="199">
        <v>428</v>
      </c>
      <c r="F709" s="196">
        <v>258</v>
      </c>
      <c r="G709" s="200">
        <v>993</v>
      </c>
      <c r="H709" s="198">
        <v>621</v>
      </c>
      <c r="I709" s="199">
        <v>931</v>
      </c>
      <c r="J709" s="196">
        <v>134</v>
      </c>
      <c r="K709" s="197">
        <v>68</v>
      </c>
      <c r="L709" s="198">
        <v>672</v>
      </c>
      <c r="M709" s="196">
        <v>249</v>
      </c>
      <c r="N709" s="201">
        <v>837</v>
      </c>
      <c r="O709" s="204">
        <v>724</v>
      </c>
      <c r="P709" s="196">
        <v>342</v>
      </c>
      <c r="Q709" s="197">
        <v>504</v>
      </c>
      <c r="R709" s="198">
        <v>502</v>
      </c>
      <c r="S709" s="199">
        <v>615</v>
      </c>
      <c r="T709" s="196">
        <v>72</v>
      </c>
      <c r="U709" s="200">
        <v>72</v>
      </c>
      <c r="V709" s="198">
        <v>910</v>
      </c>
      <c r="W709" s="205">
        <v>374</v>
      </c>
      <c r="X709" s="196">
        <v>297</v>
      </c>
      <c r="Y709" s="200">
        <v>244</v>
      </c>
      <c r="Z709" s="198">
        <v>670</v>
      </c>
      <c r="AA709" s="196">
        <v>882</v>
      </c>
      <c r="AB709" s="172">
        <f t="shared" si="13026"/>
        <v>5754</v>
      </c>
      <c r="AC709" s="173">
        <f t="shared" si="13027"/>
        <v>6869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2.6157804459691254E-2</v>
      </c>
      <c r="BK709" s="130">
        <f t="shared" ref="BK709" si="13491">C709/C715</f>
        <v>4.1873366405291511E-2</v>
      </c>
      <c r="BL709" s="131">
        <f t="shared" ref="BL709" si="13492">D709/D715</f>
        <v>1.4227246150847788E-2</v>
      </c>
      <c r="BM709" s="132">
        <f t="shared" ref="BM709" si="13493">E709/E715</f>
        <v>5.6831762050192539E-2</v>
      </c>
      <c r="BN709" s="129">
        <f t="shared" ref="BN709" si="13494">F709/F715</f>
        <v>1.6908054263057866E-2</v>
      </c>
      <c r="BO709" s="130">
        <f t="shared" ref="BO709" si="13495">G709/G715</f>
        <v>6.6621938946662199E-2</v>
      </c>
      <c r="BP709" s="131">
        <f t="shared" ref="BP709" si="13496">H709/H715</f>
        <v>3.248077828338302E-2</v>
      </c>
      <c r="BQ709" s="132">
        <f t="shared" ref="BQ709" si="13497">I709/I715</f>
        <v>4.4211226137334983E-2</v>
      </c>
      <c r="BR709" s="129">
        <f t="shared" ref="BR709" si="13498">J709/J715</f>
        <v>3.8263849229011992E-2</v>
      </c>
      <c r="BS709" s="130">
        <f t="shared" ref="BS709" si="13499">K709/K715</f>
        <v>2.1871984560952074E-2</v>
      </c>
      <c r="BT709" s="131">
        <f t="shared" ref="BT709" si="13500">L709/L715</f>
        <v>5.8587619877942455E-2</v>
      </c>
      <c r="BU709" s="129">
        <f t="shared" ref="BU709" si="13501">M709/M715</f>
        <v>2.4709735040190531E-2</v>
      </c>
      <c r="BV709" s="133">
        <f t="shared" ref="BV709" si="13502">N709/N715</f>
        <v>4.5449609035621202E-2</v>
      </c>
      <c r="BW709" s="134">
        <f t="shared" ref="BW709" si="13503">O709/O715</f>
        <v>4.0749704508358194E-2</v>
      </c>
      <c r="BX709" s="129">
        <f t="shared" ref="BX709" si="13504">P709/P715</f>
        <v>3.2577633835016197E-2</v>
      </c>
      <c r="BY709" s="130">
        <f t="shared" ref="BY709" si="13505">Q709/Q715</f>
        <v>5.7429352780309938E-2</v>
      </c>
      <c r="BZ709" s="131">
        <f t="shared" ref="BZ709" si="13506">R709/R715</f>
        <v>3.7631184407796101E-2</v>
      </c>
      <c r="CA709" s="132">
        <f t="shared" ref="CA709" si="13507">S709/S715</f>
        <v>5.4194571730701448E-2</v>
      </c>
      <c r="CB709" s="129">
        <f t="shared" ref="CB709" si="13508">T709/T715</f>
        <v>2.3422251138581651E-2</v>
      </c>
      <c r="CC709" s="130">
        <f t="shared" ref="CC709" si="13509">U709/U715</f>
        <v>3.0100334448160536E-2</v>
      </c>
      <c r="CD709" s="131">
        <f t="shared" ref="CD709" si="13510">V709/V715</f>
        <v>7.2533078271959192E-2</v>
      </c>
      <c r="CE709" s="132">
        <f t="shared" ref="CE709" si="13511">W709/W715</f>
        <v>3.1716417910447763E-2</v>
      </c>
      <c r="CF709" s="129">
        <f t="shared" ref="CF709" si="13512">X709/X715</f>
        <v>3.1171284634760706E-2</v>
      </c>
      <c r="CG709" s="130">
        <f t="shared" ref="CG709" si="13513">Y709/Y715</f>
        <v>4.7461583349542889E-2</v>
      </c>
      <c r="CH709" s="131">
        <f t="shared" ref="CH709" si="13514">Z709/Z715</f>
        <v>3.4761855349175051E-2</v>
      </c>
      <c r="CI709" s="129">
        <f t="shared" ref="CI709" si="13515">AA709/AA715</f>
        <v>4.0076335877862593E-2</v>
      </c>
      <c r="CJ709" s="135">
        <f t="shared" ref="CJ709" si="13516">AB709/AB715</f>
        <v>3.7086929338893578E-2</v>
      </c>
      <c r="CK709" s="136">
        <f t="shared" ref="CK709" si="13517">AC709/AC715</f>
        <v>4.4416136979392312E-2</v>
      </c>
    </row>
    <row r="710" spans="1:89" x14ac:dyDescent="0.15">
      <c r="A710" s="137" t="s">
        <v>35</v>
      </c>
      <c r="B710" s="206">
        <v>0</v>
      </c>
      <c r="C710" s="190">
        <v>570</v>
      </c>
      <c r="D710" s="191">
        <v>3</v>
      </c>
      <c r="E710" s="192">
        <v>309</v>
      </c>
      <c r="F710" s="189">
        <v>6</v>
      </c>
      <c r="G710" s="193">
        <v>697</v>
      </c>
      <c r="H710" s="191">
        <v>84</v>
      </c>
      <c r="I710" s="192">
        <v>619</v>
      </c>
      <c r="J710" s="189">
        <v>25</v>
      </c>
      <c r="K710" s="190">
        <v>49</v>
      </c>
      <c r="L710" s="191">
        <v>495</v>
      </c>
      <c r="M710" s="189">
        <v>55</v>
      </c>
      <c r="N710" s="194">
        <v>312</v>
      </c>
      <c r="O710" s="207">
        <v>222</v>
      </c>
      <c r="P710" s="189">
        <v>43</v>
      </c>
      <c r="Q710" s="190">
        <v>137</v>
      </c>
      <c r="R710" s="191">
        <v>103</v>
      </c>
      <c r="S710" s="192">
        <v>110</v>
      </c>
      <c r="T710" s="189">
        <v>14</v>
      </c>
      <c r="U710" s="193">
        <v>12</v>
      </c>
      <c r="V710" s="191">
        <v>296</v>
      </c>
      <c r="W710" s="208">
        <v>29</v>
      </c>
      <c r="X710" s="189">
        <v>19</v>
      </c>
      <c r="Y710" s="193">
        <v>44</v>
      </c>
      <c r="Z710" s="191">
        <v>59</v>
      </c>
      <c r="AA710" s="189">
        <v>178</v>
      </c>
      <c r="AB710" s="172">
        <f t="shared" si="13026"/>
        <v>1459</v>
      </c>
      <c r="AC710" s="173">
        <f t="shared" si="13027"/>
        <v>3031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8">C710/C715</f>
        <v>3.040486477836454E-2</v>
      </c>
      <c r="BL710" s="131">
        <f t="shared" ref="BL710" si="13519">D710/D715</f>
        <v>5.8468134866497762E-4</v>
      </c>
      <c r="BM710" s="132">
        <f t="shared" ref="BM710" si="13520">E710/E715</f>
        <v>4.1030407648386669E-2</v>
      </c>
      <c r="BN710" s="129">
        <f t="shared" ref="BN710" si="13521">F710/F715</f>
        <v>3.9321056425715973E-4</v>
      </c>
      <c r="BO710" s="130">
        <f t="shared" ref="BO710" si="13522">G710/G715</f>
        <v>4.6762831264676286E-2</v>
      </c>
      <c r="BP710" s="131">
        <f t="shared" ref="BP710" si="13523">H710/H715</f>
        <v>4.3935352267378E-3</v>
      </c>
      <c r="BQ710" s="132">
        <f t="shared" ref="BQ710" si="13524">I710/I715</f>
        <v>2.9395004273910154E-2</v>
      </c>
      <c r="BR710" s="129">
        <f t="shared" ref="BR710" si="13525">J710/J715</f>
        <v>7.1387778412335809E-3</v>
      </c>
      <c r="BS710" s="130">
        <f t="shared" ref="BS710" si="13526">K710/K715</f>
        <v>1.5760694757156642E-2</v>
      </c>
      <c r="BT710" s="131">
        <f t="shared" ref="BT710" si="13527">L710/L715</f>
        <v>4.3156059285091544E-2</v>
      </c>
      <c r="BU710" s="129">
        <f t="shared" ref="BU710" si="13528">M710/M715</f>
        <v>5.457973603254937E-3</v>
      </c>
      <c r="BV710" s="133">
        <f t="shared" ref="BV710" si="13529">N710/N715</f>
        <v>1.6941789748045177E-2</v>
      </c>
      <c r="BW710" s="134">
        <f t="shared" ref="BW710" si="13530">O710/O715</f>
        <v>1.2495075139303202E-2</v>
      </c>
      <c r="BX710" s="129">
        <f t="shared" ref="BX710" si="13531">P710/P715</f>
        <v>4.0960182891979424E-3</v>
      </c>
      <c r="BY710" s="130">
        <f t="shared" ref="BY710" si="13532">Q710/Q715</f>
        <v>1.5610756608933456E-2</v>
      </c>
      <c r="BZ710" s="131">
        <f t="shared" ref="BZ710" si="13533">R710/R715</f>
        <v>7.7211394302848574E-3</v>
      </c>
      <c r="CA710" s="132">
        <f t="shared" ref="CA710" si="13534">S710/S715</f>
        <v>9.6933380331335924E-3</v>
      </c>
      <c r="CB710" s="129">
        <f t="shared" ref="CB710" si="13535">T710/T715</f>
        <v>4.554326610279766E-3</v>
      </c>
      <c r="CC710" s="130">
        <f t="shared" ref="CC710" si="13536">U710/U715</f>
        <v>5.016722408026756E-3</v>
      </c>
      <c r="CD710" s="131">
        <f t="shared" ref="CD710" si="13537">V710/V715</f>
        <v>2.3593177108241669E-2</v>
      </c>
      <c r="CE710" s="132">
        <f t="shared" ref="CE710" si="13538">W710/W715</f>
        <v>2.4592944369063773E-3</v>
      </c>
      <c r="CF710" s="129">
        <f t="shared" ref="CF710" si="13539">X710/X715</f>
        <v>1.9941225860621325E-3</v>
      </c>
      <c r="CG710" s="130">
        <f t="shared" ref="CG710" si="13540">Y710/Y715</f>
        <v>8.5586461777864224E-3</v>
      </c>
      <c r="CH710" s="131">
        <f t="shared" ref="CH710" si="13541">Z710/Z715</f>
        <v>3.0611186053751166E-3</v>
      </c>
      <c r="CI710" s="129">
        <f t="shared" ref="CI710" si="13542">AA710/AA715</f>
        <v>8.0879680116321337E-3</v>
      </c>
      <c r="CJ710" s="135">
        <f t="shared" ref="CJ710" si="13543">AB710/AB715</f>
        <v>9.4038633829415588E-3</v>
      </c>
      <c r="CK710" s="136">
        <f t="shared" ref="CK710" si="13544">AC710/AC715</f>
        <v>1.9598967998913683E-2</v>
      </c>
    </row>
    <row r="711" spans="1:89" x14ac:dyDescent="0.15">
      <c r="A711" s="146" t="s">
        <v>36</v>
      </c>
      <c r="B711" s="203">
        <v>0</v>
      </c>
      <c r="C711" s="197">
        <v>160</v>
      </c>
      <c r="D711" s="198">
        <v>0</v>
      </c>
      <c r="E711" s="199">
        <v>35</v>
      </c>
      <c r="F711" s="196">
        <v>0</v>
      </c>
      <c r="G711" s="200">
        <v>27</v>
      </c>
      <c r="H711" s="198">
        <v>4</v>
      </c>
      <c r="I711" s="199">
        <v>23</v>
      </c>
      <c r="J711" s="196">
        <v>1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6"/>
        <v>5</v>
      </c>
      <c r="AC711" s="173">
        <f t="shared" si="13027"/>
        <v>245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5">C711/C715</f>
        <v>8.5346988851549583E-3</v>
      </c>
      <c r="BL711" s="131">
        <f t="shared" ref="BL711" si="13546">D711/D715</f>
        <v>0</v>
      </c>
      <c r="BM711" s="132">
        <f t="shared" ref="BM711" si="13547">E711/E715</f>
        <v>4.6474571770017264E-3</v>
      </c>
      <c r="BN711" s="129">
        <f t="shared" ref="BN711" si="13548">F711/F715</f>
        <v>0</v>
      </c>
      <c r="BO711" s="130">
        <f t="shared" ref="BO711" si="13549">G711/G715</f>
        <v>1.8114726601811473E-3</v>
      </c>
      <c r="BP711" s="131">
        <f t="shared" ref="BP711" si="13550">H711/H715</f>
        <v>2.0921596317799047E-4</v>
      </c>
      <c r="BQ711" s="132">
        <f t="shared" ref="BQ711" si="13551">I711/I715</f>
        <v>1.0922214835217021E-3</v>
      </c>
      <c r="BR711" s="129">
        <f t="shared" ref="BR711" si="13552">J711/J715</f>
        <v>2.8555111364934324E-4</v>
      </c>
      <c r="BS711" s="130">
        <f t="shared" ref="BS711" si="13553">K711/K715</f>
        <v>0</v>
      </c>
      <c r="BT711" s="131">
        <f t="shared" ref="BT711" si="13554">L711/L715</f>
        <v>0</v>
      </c>
      <c r="BU711" s="129">
        <f t="shared" ref="BU711" si="13555">M711/M715</f>
        <v>0</v>
      </c>
      <c r="BV711" s="133">
        <f t="shared" ref="BV711" si="13556">N711/N715</f>
        <v>0</v>
      </c>
      <c r="BW711" s="134">
        <f t="shared" ref="BW711" si="13557">O711/O715</f>
        <v>0</v>
      </c>
      <c r="BX711" s="129">
        <f t="shared" ref="BX711" si="13558">P711/P715</f>
        <v>0</v>
      </c>
      <c r="BY711" s="130">
        <f t="shared" ref="BY711" si="13559">Q711/Q715</f>
        <v>0</v>
      </c>
      <c r="BZ711" s="131">
        <f t="shared" ref="BZ711" si="13560">R711/R715</f>
        <v>0</v>
      </c>
      <c r="CA711" s="132">
        <f t="shared" ref="CA711" si="13561">S711/S715</f>
        <v>0</v>
      </c>
      <c r="CB711" s="129">
        <f t="shared" ref="CB711" si="13562">T711/T715</f>
        <v>0</v>
      </c>
      <c r="CC711" s="130">
        <f t="shared" ref="CC711" si="13563">U711/U715</f>
        <v>0</v>
      </c>
      <c r="CD711" s="131">
        <f t="shared" ref="CD711" si="13564">V711/V715</f>
        <v>0</v>
      </c>
      <c r="CE711" s="132">
        <f t="shared" ref="CE711" si="13565">W711/W715</f>
        <v>0</v>
      </c>
      <c r="CF711" s="129">
        <f t="shared" ref="CF711" si="13566">X711/X715</f>
        <v>0</v>
      </c>
      <c r="CG711" s="130">
        <f t="shared" ref="CG711" si="13567">Y711/Y715</f>
        <v>0</v>
      </c>
      <c r="CH711" s="131">
        <f t="shared" ref="CH711" si="13568">Z711/Z715</f>
        <v>0</v>
      </c>
      <c r="CI711" s="129">
        <f t="shared" ref="CI711" si="13569">AA711/AA715</f>
        <v>0</v>
      </c>
      <c r="CJ711" s="135">
        <f t="shared" ref="CJ711" si="13570">AB711/AB715</f>
        <v>3.2227084931259625E-5</v>
      </c>
      <c r="CK711" s="136">
        <f t="shared" ref="CK711" si="13571">AC711/AC715</f>
        <v>1.5842121939075725E-3</v>
      </c>
    </row>
    <row r="712" spans="1:89" x14ac:dyDescent="0.15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>
        <f t="shared" si="13026"/>
        <v>0</v>
      </c>
      <c r="AC712" s="173">
        <f t="shared" si="13027"/>
        <v>0</v>
      </c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2">C712/C715</f>
        <v>0</v>
      </c>
      <c r="BL712" s="131">
        <f t="shared" ref="BL712" si="13573">D712/D715</f>
        <v>0</v>
      </c>
      <c r="BM712" s="132">
        <f t="shared" ref="BM712" si="13574">E712/E715</f>
        <v>0</v>
      </c>
      <c r="BN712" s="129">
        <f t="shared" ref="BN712" si="13575">F712/F715</f>
        <v>0</v>
      </c>
      <c r="BO712" s="130">
        <f t="shared" ref="BO712" si="13576">G712/G715</f>
        <v>0</v>
      </c>
      <c r="BP712" s="131">
        <f t="shared" ref="BP712" si="13577">H712/H715</f>
        <v>0</v>
      </c>
      <c r="BQ712" s="132">
        <f t="shared" ref="BQ712" si="13578">I712/I715</f>
        <v>0</v>
      </c>
      <c r="BR712" s="129">
        <f t="shared" ref="BR712" si="13579">J712/J715</f>
        <v>0</v>
      </c>
      <c r="BS712" s="130">
        <f t="shared" ref="BS712" si="13580">K712/K715</f>
        <v>0</v>
      </c>
      <c r="BT712" s="131">
        <f t="shared" ref="BT712" si="13581">L712/L715</f>
        <v>0</v>
      </c>
      <c r="BU712" s="129">
        <f t="shared" ref="BU712" si="13582">M712/M715</f>
        <v>0</v>
      </c>
      <c r="BV712" s="133">
        <f t="shared" ref="BV712" si="13583">N712/N715</f>
        <v>0</v>
      </c>
      <c r="BW712" s="134">
        <f t="shared" ref="BW712" si="13584">O712/O715</f>
        <v>0</v>
      </c>
      <c r="BX712" s="129">
        <f t="shared" ref="BX712" si="13585">P712/P715</f>
        <v>0</v>
      </c>
      <c r="BY712" s="130">
        <f t="shared" ref="BY712" si="13586">Q712/Q715</f>
        <v>0</v>
      </c>
      <c r="BZ712" s="131">
        <f t="shared" ref="BZ712" si="13587">R712/R715</f>
        <v>0</v>
      </c>
      <c r="CA712" s="132">
        <f t="shared" ref="CA712" si="13588">S712/S715</f>
        <v>0</v>
      </c>
      <c r="CB712" s="129">
        <f t="shared" ref="CB712" si="13589">T712/T715</f>
        <v>0</v>
      </c>
      <c r="CC712" s="130">
        <f t="shared" ref="CC712" si="13590">U712/U715</f>
        <v>0</v>
      </c>
      <c r="CD712" s="131">
        <f t="shared" ref="CD712" si="13591">V712/V715</f>
        <v>0</v>
      </c>
      <c r="CE712" s="132">
        <f t="shared" ref="CE712" si="13592">W712/W715</f>
        <v>0</v>
      </c>
      <c r="CF712" s="129">
        <f t="shared" ref="CF712" si="13593">X712/X715</f>
        <v>0</v>
      </c>
      <c r="CG712" s="130">
        <f t="shared" ref="CG712" si="13594">Y712/Y715</f>
        <v>0</v>
      </c>
      <c r="CH712" s="131">
        <f t="shared" ref="CH712" si="13595">Z712/Z715</f>
        <v>0</v>
      </c>
      <c r="CI712" s="129">
        <f t="shared" ref="CI712" si="13596">AA712/AA715</f>
        <v>0</v>
      </c>
      <c r="CJ712" s="135">
        <f t="shared" ref="CJ712" si="13597">AB712/AB715</f>
        <v>0</v>
      </c>
      <c r="CK712" s="136">
        <f t="shared" ref="CK712" si="13598">AC712/AC715</f>
        <v>0</v>
      </c>
    </row>
    <row r="713" spans="1:89" x14ac:dyDescent="0.15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>
        <f t="shared" si="13026"/>
        <v>0</v>
      </c>
      <c r="AC713" s="173">
        <f t="shared" si="13027"/>
        <v>0</v>
      </c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9">C713/C715</f>
        <v>0</v>
      </c>
      <c r="BL713" s="131">
        <f t="shared" ref="BL713" si="13600">D713/D715</f>
        <v>0</v>
      </c>
      <c r="BM713" s="132">
        <f t="shared" ref="BM713" si="13601">E713/E715</f>
        <v>0</v>
      </c>
      <c r="BN713" s="129">
        <f t="shared" ref="BN713" si="13602">F713/F715</f>
        <v>0</v>
      </c>
      <c r="BO713" s="130">
        <f t="shared" ref="BO713" si="13603">G713/G715</f>
        <v>0</v>
      </c>
      <c r="BP713" s="131">
        <f t="shared" ref="BP713" si="13604">H713/H715</f>
        <v>0</v>
      </c>
      <c r="BQ713" s="132">
        <f t="shared" ref="BQ713" si="13605">I713/I715</f>
        <v>0</v>
      </c>
      <c r="BR713" s="129">
        <f t="shared" ref="BR713" si="13606">J713/J715</f>
        <v>0</v>
      </c>
      <c r="BS713" s="130">
        <f t="shared" ref="BS713" si="13607">K713/K715</f>
        <v>0</v>
      </c>
      <c r="BT713" s="131">
        <f t="shared" ref="BT713" si="13608">L713/L715</f>
        <v>0</v>
      </c>
      <c r="BU713" s="129">
        <f t="shared" ref="BU713" si="13609">M713/M715</f>
        <v>0</v>
      </c>
      <c r="BV713" s="133">
        <f t="shared" ref="BV713" si="13610">N713/N715</f>
        <v>0</v>
      </c>
      <c r="BW713" s="134">
        <f t="shared" ref="BW713" si="13611">O713/O715</f>
        <v>0</v>
      </c>
      <c r="BX713" s="129">
        <f t="shared" ref="BX713" si="13612">P713/P715</f>
        <v>0</v>
      </c>
      <c r="BY713" s="130">
        <f t="shared" ref="BY713" si="13613">Q713/Q715</f>
        <v>0</v>
      </c>
      <c r="BZ713" s="131">
        <f t="shared" ref="BZ713" si="13614">R713/R715</f>
        <v>0</v>
      </c>
      <c r="CA713" s="132">
        <f t="shared" ref="CA713" si="13615">S713/S715</f>
        <v>0</v>
      </c>
      <c r="CB713" s="129">
        <f t="shared" ref="CB713" si="13616">T713/T715</f>
        <v>0</v>
      </c>
      <c r="CC713" s="130">
        <f t="shared" ref="CC713" si="13617">U713/U715</f>
        <v>0</v>
      </c>
      <c r="CD713" s="131">
        <f t="shared" ref="CD713" si="13618">V713/V715</f>
        <v>0</v>
      </c>
      <c r="CE713" s="132">
        <f t="shared" ref="CE713" si="13619">W713/W715</f>
        <v>0</v>
      </c>
      <c r="CF713" s="129">
        <f t="shared" ref="CF713" si="13620">X713/X715</f>
        <v>0</v>
      </c>
      <c r="CG713" s="130">
        <f t="shared" ref="CG713" si="13621">Y713/Y715</f>
        <v>0</v>
      </c>
      <c r="CH713" s="131">
        <f t="shared" ref="CH713" si="13622">Z713/Z715</f>
        <v>0</v>
      </c>
      <c r="CI713" s="129">
        <f t="shared" ref="CI713" si="13623">AA713/AA715</f>
        <v>0</v>
      </c>
      <c r="CJ713" s="135">
        <f t="shared" ref="CJ713" si="13624">AB713/AB715</f>
        <v>0</v>
      </c>
      <c r="CK713" s="136">
        <f t="shared" ref="CK713" si="13625">AC713/AC715</f>
        <v>0</v>
      </c>
    </row>
    <row r="714" spans="1:89" ht="14" thickBot="1" x14ac:dyDescent="0.2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>
        <f t="shared" si="13026"/>
        <v>0</v>
      </c>
      <c r="AC714" s="173">
        <f t="shared" si="13027"/>
        <v>0</v>
      </c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6">C714/C715</f>
        <v>0</v>
      </c>
      <c r="BL714" s="131">
        <f t="shared" ref="BL714" si="13627">D714/D715</f>
        <v>0</v>
      </c>
      <c r="BM714" s="132">
        <f t="shared" ref="BM714" si="13628">E714/E715</f>
        <v>0</v>
      </c>
      <c r="BN714" s="129">
        <f t="shared" ref="BN714" si="13629">F714/F715</f>
        <v>0</v>
      </c>
      <c r="BO714" s="130">
        <f t="shared" ref="BO714" si="13630">G714/G715</f>
        <v>0</v>
      </c>
      <c r="BP714" s="131">
        <f t="shared" ref="BP714" si="13631">H714/H715</f>
        <v>0</v>
      </c>
      <c r="BQ714" s="132">
        <f t="shared" ref="BQ714" si="13632">I714/I715</f>
        <v>0</v>
      </c>
      <c r="BR714" s="129">
        <f t="shared" ref="BR714" si="13633">J714/J715</f>
        <v>0</v>
      </c>
      <c r="BS714" s="130">
        <f t="shared" ref="BS714" si="13634">K714/K715</f>
        <v>0</v>
      </c>
      <c r="BT714" s="131">
        <f t="shared" ref="BT714" si="13635">L714/L715</f>
        <v>0</v>
      </c>
      <c r="BU714" s="129">
        <f t="shared" ref="BU714" si="13636">M714/M715</f>
        <v>0</v>
      </c>
      <c r="BV714" s="133">
        <f t="shared" ref="BV714" si="13637">N714/N715</f>
        <v>0</v>
      </c>
      <c r="BW714" s="134">
        <f t="shared" ref="BW714" si="13638">O714/O715</f>
        <v>0</v>
      </c>
      <c r="BX714" s="129">
        <f t="shared" ref="BX714" si="13639">P714/P715</f>
        <v>0</v>
      </c>
      <c r="BY714" s="130">
        <f t="shared" ref="BY714" si="13640">Q714/Q715</f>
        <v>0</v>
      </c>
      <c r="BZ714" s="131">
        <f t="shared" ref="BZ714" si="13641">R714/R715</f>
        <v>0</v>
      </c>
      <c r="CA714" s="132">
        <f t="shared" ref="CA714" si="13642">S714/S715</f>
        <v>0</v>
      </c>
      <c r="CB714" s="129">
        <f t="shared" ref="CB714" si="13643">T714/T715</f>
        <v>0</v>
      </c>
      <c r="CC714" s="130">
        <f t="shared" ref="CC714" si="13644">U714/U715</f>
        <v>0</v>
      </c>
      <c r="CD714" s="131">
        <f t="shared" ref="CD714" si="13645">V714/V715</f>
        <v>0</v>
      </c>
      <c r="CE714" s="132">
        <f t="shared" ref="CE714" si="13646">W714/W715</f>
        <v>0</v>
      </c>
      <c r="CF714" s="129">
        <f t="shared" ref="CF714" si="13647">X714/X715</f>
        <v>0</v>
      </c>
      <c r="CG714" s="130">
        <f t="shared" ref="CG714" si="13648">Y714/Y715</f>
        <v>0</v>
      </c>
      <c r="CH714" s="131">
        <f t="shared" ref="CH714" si="13649">Z714/Z715</f>
        <v>0</v>
      </c>
      <c r="CI714" s="129">
        <f t="shared" ref="CI714" si="13650">AA714/AA715</f>
        <v>0</v>
      </c>
      <c r="CJ714" s="135">
        <f t="shared" ref="CJ714" si="13651">AB714/AB715</f>
        <v>0</v>
      </c>
      <c r="CK714" s="136">
        <f t="shared" ref="CK714" si="13652">AC714/AC715</f>
        <v>0</v>
      </c>
    </row>
    <row r="715" spans="1:89" ht="15" thickTop="1" thickBot="1" x14ac:dyDescent="0.2">
      <c r="A715" s="269" t="s">
        <v>13</v>
      </c>
      <c r="B715" s="20">
        <f t="shared" ref="B715:AA715" si="13653">SUM(B692:B714)</f>
        <v>13992</v>
      </c>
      <c r="C715" s="21">
        <f t="shared" si="13653"/>
        <v>18747</v>
      </c>
      <c r="D715" s="20">
        <f t="shared" si="13653"/>
        <v>5131</v>
      </c>
      <c r="E715" s="21">
        <f t="shared" si="13653"/>
        <v>7531</v>
      </c>
      <c r="F715" s="20">
        <f t="shared" si="13653"/>
        <v>15259</v>
      </c>
      <c r="G715" s="21">
        <f t="shared" si="13653"/>
        <v>14905</v>
      </c>
      <c r="H715" s="20">
        <f t="shared" si="13653"/>
        <v>19119</v>
      </c>
      <c r="I715" s="21">
        <f t="shared" si="13653"/>
        <v>21058</v>
      </c>
      <c r="J715" s="20">
        <f t="shared" si="13653"/>
        <v>3502</v>
      </c>
      <c r="K715" s="21">
        <f t="shared" si="13653"/>
        <v>3109</v>
      </c>
      <c r="L715" s="20">
        <f t="shared" si="13653"/>
        <v>11470</v>
      </c>
      <c r="M715" s="21">
        <f t="shared" si="13653"/>
        <v>10077</v>
      </c>
      <c r="N715" s="20">
        <f t="shared" si="13653"/>
        <v>18416</v>
      </c>
      <c r="O715" s="21">
        <f t="shared" si="13653"/>
        <v>17767</v>
      </c>
      <c r="P715" s="20">
        <f t="shared" si="13653"/>
        <v>10498</v>
      </c>
      <c r="Q715" s="21">
        <f t="shared" si="13653"/>
        <v>8776</v>
      </c>
      <c r="R715" s="20">
        <f t="shared" si="13653"/>
        <v>13340</v>
      </c>
      <c r="S715" s="21">
        <f t="shared" si="13653"/>
        <v>11348</v>
      </c>
      <c r="T715" s="20">
        <f t="shared" si="13653"/>
        <v>3074</v>
      </c>
      <c r="U715" s="21">
        <f t="shared" si="13653"/>
        <v>2392</v>
      </c>
      <c r="V715" s="20">
        <f t="shared" si="13653"/>
        <v>12546</v>
      </c>
      <c r="W715" s="21">
        <f t="shared" si="13653"/>
        <v>11792</v>
      </c>
      <c r="X715" s="20">
        <f t="shared" si="13653"/>
        <v>9528</v>
      </c>
      <c r="Y715" s="21">
        <f t="shared" si="13653"/>
        <v>5141</v>
      </c>
      <c r="Z715" s="20">
        <f t="shared" si="13653"/>
        <v>19274</v>
      </c>
      <c r="AA715" s="21">
        <f t="shared" si="13653"/>
        <v>22008</v>
      </c>
      <c r="AB715" s="174">
        <f t="shared" ref="AB715:AC715" si="13654">SUM(AB691:AB714)</f>
        <v>155149</v>
      </c>
      <c r="AC715" s="175">
        <f t="shared" si="13654"/>
        <v>154651</v>
      </c>
      <c r="BI715" s="269" t="s">
        <v>13</v>
      </c>
      <c r="BJ715" s="155">
        <f>SUM(BJ691:BJ714)</f>
        <v>1.0000000000000002</v>
      </c>
      <c r="BK715" s="156">
        <f t="shared" ref="BK715:CK715" si="13655">SUM(BK691:BK714)</f>
        <v>1</v>
      </c>
      <c r="BL715" s="155">
        <f t="shared" si="13655"/>
        <v>0.99999999999999989</v>
      </c>
      <c r="BM715" s="156">
        <f t="shared" si="13655"/>
        <v>1</v>
      </c>
      <c r="BN715" s="155">
        <f t="shared" si="13655"/>
        <v>1</v>
      </c>
      <c r="BO715" s="156">
        <f t="shared" si="13655"/>
        <v>1.0000000000000002</v>
      </c>
      <c r="BP715" s="155">
        <f t="shared" si="13655"/>
        <v>1</v>
      </c>
      <c r="BQ715" s="156">
        <f t="shared" si="13655"/>
        <v>0.99999999999999989</v>
      </c>
      <c r="BR715" s="155">
        <f t="shared" si="13655"/>
        <v>1</v>
      </c>
      <c r="BS715" s="156">
        <f t="shared" si="13655"/>
        <v>1.0000000000000002</v>
      </c>
      <c r="BT715" s="155">
        <f t="shared" si="13655"/>
        <v>1</v>
      </c>
      <c r="BU715" s="156">
        <f t="shared" si="13655"/>
        <v>1</v>
      </c>
      <c r="BV715" s="155">
        <f t="shared" si="13655"/>
        <v>1</v>
      </c>
      <c r="BW715" s="156">
        <f t="shared" si="13655"/>
        <v>1</v>
      </c>
      <c r="BX715" s="155">
        <f t="shared" si="13655"/>
        <v>0.99999999999999989</v>
      </c>
      <c r="BY715" s="156">
        <f t="shared" si="13655"/>
        <v>0.99999999999999989</v>
      </c>
      <c r="BZ715" s="155">
        <f t="shared" si="13655"/>
        <v>0.99999999999999989</v>
      </c>
      <c r="CA715" s="156">
        <f t="shared" si="13655"/>
        <v>0.99999999999999989</v>
      </c>
      <c r="CB715" s="155">
        <f t="shared" si="13655"/>
        <v>1</v>
      </c>
      <c r="CC715" s="156">
        <f t="shared" si="13655"/>
        <v>0.99999999999999989</v>
      </c>
      <c r="CD715" s="155">
        <f t="shared" si="13655"/>
        <v>1</v>
      </c>
      <c r="CE715" s="156">
        <f t="shared" si="13655"/>
        <v>0.99999999999999989</v>
      </c>
      <c r="CF715" s="155">
        <f t="shared" si="13655"/>
        <v>1.0000000000000002</v>
      </c>
      <c r="CG715" s="156">
        <f t="shared" si="13655"/>
        <v>1</v>
      </c>
      <c r="CH715" s="155">
        <f t="shared" si="13655"/>
        <v>1</v>
      </c>
      <c r="CI715" s="156">
        <f t="shared" si="13655"/>
        <v>1</v>
      </c>
      <c r="CJ715" s="155">
        <f t="shared" si="13655"/>
        <v>0.99999999999999989</v>
      </c>
      <c r="CK715" s="156">
        <f t="shared" si="13655"/>
        <v>0.99999999999999989</v>
      </c>
    </row>
    <row r="716" spans="1:89" ht="14" thickTop="1" x14ac:dyDescent="0.15">
      <c r="A716" s="187"/>
    </row>
    <row r="718" spans="1:89" x14ac:dyDescent="0.15">
      <c r="A718" s="296">
        <f>+A687+1</f>
        <v>44189</v>
      </c>
      <c r="B718" s="296"/>
      <c r="C718" s="296"/>
      <c r="D718" s="296"/>
      <c r="BI718" s="301">
        <f>+BI656+2</f>
        <v>44189</v>
      </c>
      <c r="BJ718" s="301"/>
      <c r="BK718" s="301"/>
      <c r="BL718" s="301"/>
    </row>
    <row r="719" spans="1:89" ht="14" thickBot="1" x14ac:dyDescent="0.2">
      <c r="AE719" s="272" t="s">
        <v>84</v>
      </c>
    </row>
    <row r="720" spans="1:89" ht="15" thickTop="1" thickBot="1" x14ac:dyDescent="0.2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 x14ac:dyDescent="0.2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 x14ac:dyDescent="0.15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593</v>
      </c>
      <c r="AG722" s="186">
        <f t="shared" ref="AG722:AV724" si="13656">SUMIF($A$9:$A$32,$AE722,C$722:C$745)</f>
        <v>640</v>
      </c>
      <c r="AH722" s="127">
        <f t="shared" si="13656"/>
        <v>165</v>
      </c>
      <c r="AI722" s="180">
        <f t="shared" si="13656"/>
        <v>229</v>
      </c>
      <c r="AJ722" s="126">
        <f t="shared" si="13656"/>
        <v>790</v>
      </c>
      <c r="AK722" s="128">
        <f t="shared" si="13656"/>
        <v>393</v>
      </c>
      <c r="AL722" s="127">
        <f t="shared" si="13656"/>
        <v>923</v>
      </c>
      <c r="AM722" s="180">
        <f t="shared" si="13656"/>
        <v>526</v>
      </c>
      <c r="AN722" s="126">
        <f t="shared" si="13656"/>
        <v>73</v>
      </c>
      <c r="AO722" s="128">
        <f t="shared" si="13656"/>
        <v>96</v>
      </c>
      <c r="AP722" s="127">
        <f t="shared" si="13656"/>
        <v>315</v>
      </c>
      <c r="AQ722" s="126">
        <f t="shared" si="13656"/>
        <v>282</v>
      </c>
      <c r="AR722" s="179">
        <f t="shared" si="13656"/>
        <v>556</v>
      </c>
      <c r="AS722" s="181">
        <f t="shared" si="13656"/>
        <v>435</v>
      </c>
      <c r="AT722" s="126">
        <f t="shared" si="13656"/>
        <v>330</v>
      </c>
      <c r="AU722" s="128">
        <f t="shared" si="13656"/>
        <v>144</v>
      </c>
      <c r="AV722" s="127">
        <f t="shared" si="13656"/>
        <v>323</v>
      </c>
      <c r="AW722" s="180">
        <f t="shared" ref="AW722:BE724" si="13657">SUMIF($A$9:$A$32,$AE722,S$722:S$745)</f>
        <v>196</v>
      </c>
      <c r="AX722" s="126">
        <f t="shared" si="13657"/>
        <v>79</v>
      </c>
      <c r="AY722" s="128">
        <f t="shared" si="13657"/>
        <v>93</v>
      </c>
      <c r="AZ722" s="127">
        <f t="shared" si="13657"/>
        <v>347</v>
      </c>
      <c r="BA722" s="180">
        <f t="shared" si="13657"/>
        <v>215</v>
      </c>
      <c r="BB722" s="126">
        <f t="shared" si="13657"/>
        <v>353</v>
      </c>
      <c r="BC722" s="128">
        <f t="shared" si="13657"/>
        <v>103</v>
      </c>
      <c r="BD722" s="184">
        <f t="shared" si="13657"/>
        <v>510</v>
      </c>
      <c r="BE722" s="185">
        <f t="shared" si="13657"/>
        <v>546</v>
      </c>
      <c r="BF722" s="170">
        <f>AF722+AH722+AJ722+AL722+AN722+AP722+AR722+AT722+AV722+AX722+AZ722+BB722+BD722</f>
        <v>5357</v>
      </c>
      <c r="BG722" s="171">
        <f>AG722+AI722+AK722+AM722+AO722+AQ722+AS722+AU722+AW722+AY722+BA722+BC722+BE722</f>
        <v>3898</v>
      </c>
      <c r="BI722" s="125" t="s">
        <v>16</v>
      </c>
      <c r="BJ722" s="129">
        <f>B722/B746</f>
        <v>0</v>
      </c>
      <c r="BK722" s="130">
        <f t="shared" ref="BK722" si="13658">C722/C746</f>
        <v>0</v>
      </c>
      <c r="BL722" s="131">
        <f t="shared" ref="BL722" si="13659">D722/D746</f>
        <v>0</v>
      </c>
      <c r="BM722" s="132">
        <f t="shared" ref="BM722" si="13660">E722/E746</f>
        <v>0</v>
      </c>
      <c r="BN722" s="129">
        <f t="shared" ref="BN722" si="13661">F722/F746</f>
        <v>0</v>
      </c>
      <c r="BO722" s="130">
        <f t="shared" ref="BO722" si="13662">G722/G746</f>
        <v>0</v>
      </c>
      <c r="BP722" s="131">
        <f t="shared" ref="BP722" si="13663">H722/H746</f>
        <v>0</v>
      </c>
      <c r="BQ722" s="132">
        <f t="shared" ref="BQ722" si="13664">I722/I746</f>
        <v>0</v>
      </c>
      <c r="BR722" s="129">
        <f t="shared" ref="BR722" si="13665">J722/J746</f>
        <v>0</v>
      </c>
      <c r="BS722" s="130">
        <f t="shared" ref="BS722" si="13666">K722/K746</f>
        <v>0</v>
      </c>
      <c r="BT722" s="131">
        <f t="shared" ref="BT722" si="13667">L722/L746</f>
        <v>0</v>
      </c>
      <c r="BU722" s="129">
        <f t="shared" ref="BU722" si="13668">M722/M746</f>
        <v>0</v>
      </c>
      <c r="BV722" s="133">
        <f t="shared" ref="BV722" si="13669">N722/N746</f>
        <v>0</v>
      </c>
      <c r="BW722" s="134">
        <f t="shared" ref="BW722" si="13670">O722/O746</f>
        <v>0</v>
      </c>
      <c r="BX722" s="129">
        <f t="shared" ref="BX722" si="13671">P722/P746</f>
        <v>0</v>
      </c>
      <c r="BY722" s="130">
        <f t="shared" ref="BY722" si="13672">Q722/Q746</f>
        <v>0</v>
      </c>
      <c r="BZ722" s="131">
        <f t="shared" ref="BZ722" si="13673">R722/R746</f>
        <v>0</v>
      </c>
      <c r="CA722" s="132">
        <f t="shared" ref="CA722" si="13674">S722/S746</f>
        <v>0</v>
      </c>
      <c r="CB722" s="129">
        <f t="shared" ref="CB722" si="13675">T722/T746</f>
        <v>0</v>
      </c>
      <c r="CC722" s="130">
        <f t="shared" ref="CC722" si="13676">U722/U746</f>
        <v>0</v>
      </c>
      <c r="CD722" s="131">
        <f t="shared" ref="CD722" si="13677">V722/V746</f>
        <v>0</v>
      </c>
      <c r="CE722" s="132">
        <f t="shared" ref="CE722" si="13678">W722/W746</f>
        <v>0</v>
      </c>
      <c r="CF722" s="129">
        <f t="shared" ref="CF722" si="13679">X722/X746</f>
        <v>0</v>
      </c>
      <c r="CG722" s="130">
        <f t="shared" ref="CG722" si="13680">Y722/Y746</f>
        <v>0</v>
      </c>
      <c r="CH722" s="131">
        <f t="shared" ref="CH722" si="13681">Z722/Z746</f>
        <v>0</v>
      </c>
      <c r="CI722" s="129">
        <f t="shared" ref="CI722" si="13682">AA722/AA746</f>
        <v>0</v>
      </c>
      <c r="CJ722" s="135">
        <f t="shared" ref="CJ722" si="13683">AB722/AB746</f>
        <v>0</v>
      </c>
      <c r="CK722" s="136">
        <f t="shared" ref="CK722" si="13684">AC722/AC746</f>
        <v>0</v>
      </c>
    </row>
    <row r="723" spans="1:89" x14ac:dyDescent="0.15">
      <c r="A723" s="137" t="s">
        <v>17</v>
      </c>
      <c r="B723" s="189">
        <v>70</v>
      </c>
      <c r="C723" s="190">
        <v>0</v>
      </c>
      <c r="D723" s="191">
        <v>24</v>
      </c>
      <c r="E723" s="192">
        <v>1</v>
      </c>
      <c r="F723" s="189">
        <v>140</v>
      </c>
      <c r="G723" s="193">
        <v>1</v>
      </c>
      <c r="H723" s="191">
        <v>129</v>
      </c>
      <c r="I723" s="192">
        <v>13</v>
      </c>
      <c r="J723" s="189">
        <v>5</v>
      </c>
      <c r="K723" s="193">
        <v>4</v>
      </c>
      <c r="L723" s="191">
        <v>5</v>
      </c>
      <c r="M723" s="189">
        <v>18</v>
      </c>
      <c r="N723" s="194">
        <v>52</v>
      </c>
      <c r="O723" s="195">
        <v>49</v>
      </c>
      <c r="P723" s="189">
        <v>20</v>
      </c>
      <c r="Q723" s="193">
        <v>20</v>
      </c>
      <c r="R723" s="191">
        <v>13</v>
      </c>
      <c r="S723" s="192">
        <v>22</v>
      </c>
      <c r="T723" s="189">
        <v>0</v>
      </c>
      <c r="U723" s="193">
        <v>1</v>
      </c>
      <c r="V723" s="191">
        <v>1</v>
      </c>
      <c r="W723" s="192">
        <v>0</v>
      </c>
      <c r="X723" s="189">
        <v>3</v>
      </c>
      <c r="Y723" s="193">
        <v>0</v>
      </c>
      <c r="Z723" s="191">
        <v>0</v>
      </c>
      <c r="AA723" s="189">
        <v>0</v>
      </c>
      <c r="AB723" s="172">
        <f t="shared" ref="AB723:AB745" si="13685">SUM(B723,D723,F723,H723,J723,L723,N723,P723,R723,T723,V723,X723,Z723)</f>
        <v>462</v>
      </c>
      <c r="AC723" s="173">
        <f t="shared" ref="AC723:AC745" si="13686">SUM(C723,E723,G723,I723,K723,M723,O723,Q723,S723,U723,W723,Y723,AA723)</f>
        <v>129</v>
      </c>
      <c r="AE723" s="277" t="str">
        <f>$AE$10</f>
        <v>08:00 - 08:59</v>
      </c>
      <c r="AF723" s="126">
        <f>SUMIF($A$9:$A$32,$AE723,B$722:B$745)</f>
        <v>318</v>
      </c>
      <c r="AG723" s="190">
        <f t="shared" si="13656"/>
        <v>275</v>
      </c>
      <c r="AH723" s="191">
        <f t="shared" si="13656"/>
        <v>184</v>
      </c>
      <c r="AI723" s="192">
        <f t="shared" si="13656"/>
        <v>193</v>
      </c>
      <c r="AJ723" s="278">
        <f t="shared" si="13656"/>
        <v>819</v>
      </c>
      <c r="AK723" s="193">
        <f t="shared" si="13656"/>
        <v>393</v>
      </c>
      <c r="AL723" s="191">
        <f t="shared" si="13656"/>
        <v>774</v>
      </c>
      <c r="AM723" s="192">
        <f t="shared" si="13656"/>
        <v>694</v>
      </c>
      <c r="AN723" s="278">
        <f t="shared" si="13656"/>
        <v>89</v>
      </c>
      <c r="AO723" s="193">
        <f t="shared" si="13656"/>
        <v>154</v>
      </c>
      <c r="AP723" s="191">
        <f t="shared" si="13656"/>
        <v>246</v>
      </c>
      <c r="AQ723" s="278">
        <f t="shared" si="13656"/>
        <v>624</v>
      </c>
      <c r="AR723" s="194">
        <f t="shared" si="13656"/>
        <v>945</v>
      </c>
      <c r="AS723" s="195">
        <f t="shared" si="13656"/>
        <v>915</v>
      </c>
      <c r="AT723" s="278">
        <f t="shared" si="13656"/>
        <v>558</v>
      </c>
      <c r="AU723" s="193">
        <f t="shared" si="13656"/>
        <v>318</v>
      </c>
      <c r="AV723" s="191">
        <f t="shared" si="13656"/>
        <v>673</v>
      </c>
      <c r="AW723" s="192">
        <f t="shared" si="13657"/>
        <v>561</v>
      </c>
      <c r="AX723" s="278">
        <f t="shared" si="13657"/>
        <v>111</v>
      </c>
      <c r="AY723" s="193">
        <f t="shared" si="13657"/>
        <v>93</v>
      </c>
      <c r="AZ723" s="191">
        <f t="shared" si="13657"/>
        <v>388</v>
      </c>
      <c r="BA723" s="192">
        <f t="shared" si="13657"/>
        <v>603</v>
      </c>
      <c r="BB723" s="278">
        <f t="shared" si="13657"/>
        <v>450</v>
      </c>
      <c r="BC723" s="193">
        <f t="shared" si="13657"/>
        <v>229</v>
      </c>
      <c r="BD723" s="191">
        <f t="shared" si="13657"/>
        <v>875</v>
      </c>
      <c r="BE723" s="278">
        <f t="shared" si="13657"/>
        <v>966</v>
      </c>
      <c r="BF723" s="172">
        <f>SUM(AF723,AH723,AJ723,AL723,AN723,AP723,AR723,AT723,AV723,AX723,AZ723,BB723,BD723)</f>
        <v>6430</v>
      </c>
      <c r="BG723" s="173">
        <f>SUM(AG723,AI723,AK723,AM723,AO723,AQ723,AS723,AU723,AW723,AY723,BA723,BC723,BE723)</f>
        <v>6018</v>
      </c>
      <c r="BI723" s="137" t="s">
        <v>17</v>
      </c>
      <c r="BJ723" s="129">
        <f>B723/B746</f>
        <v>9.4060736361193231E-3</v>
      </c>
      <c r="BK723" s="130">
        <f t="shared" ref="BK723" si="13687">C723/C746</f>
        <v>0</v>
      </c>
      <c r="BL723" s="131">
        <f t="shared" ref="BL723" si="13688">D723/D746</f>
        <v>1.0067114093959731E-2</v>
      </c>
      <c r="BM723" s="132">
        <f t="shared" ref="BM723" si="13689">E723/E746</f>
        <v>2.3946360153256704E-4</v>
      </c>
      <c r="BN723" s="129">
        <f t="shared" ref="BN723" si="13690">F723/F746</f>
        <v>1.7154760446023772E-2</v>
      </c>
      <c r="BO723" s="130">
        <f t="shared" ref="BO723" si="13691">G723/G746</f>
        <v>1.2275963663147557E-4</v>
      </c>
      <c r="BP723" s="131">
        <f t="shared" ref="BP723" si="13692">H723/H746</f>
        <v>1.1129324475886463E-2</v>
      </c>
      <c r="BQ723" s="132">
        <f t="shared" ref="BQ723" si="13693">I723/I746</f>
        <v>1.0626992561105207E-3</v>
      </c>
      <c r="BR723" s="129">
        <f t="shared" ref="BR723" si="13694">J723/J746</f>
        <v>3.5816618911174787E-3</v>
      </c>
      <c r="BS723" s="130">
        <f t="shared" ref="BS723" si="13695">K723/K746</f>
        <v>3.041825095057034E-3</v>
      </c>
      <c r="BT723" s="131">
        <f t="shared" ref="BT723" si="13696">L723/L746</f>
        <v>9.9383820314052863E-4</v>
      </c>
      <c r="BU723" s="129">
        <f t="shared" ref="BU723" si="13697">M723/M746</f>
        <v>4.2105263157894736E-3</v>
      </c>
      <c r="BV723" s="133">
        <f t="shared" ref="BV723" si="13698">N723/N746</f>
        <v>4.5033341993591406E-3</v>
      </c>
      <c r="BW723" s="134">
        <f t="shared" ref="BW723" si="13699">O723/O746</f>
        <v>4.8931495905731974E-3</v>
      </c>
      <c r="BX723" s="129">
        <f t="shared" ref="BX723" si="13700">P723/P746</f>
        <v>3.4246575342465752E-3</v>
      </c>
      <c r="BY723" s="130">
        <f t="shared" ref="BY723" si="13701">Q723/Q746</f>
        <v>4.8437878420925159E-3</v>
      </c>
      <c r="BZ723" s="131">
        <f t="shared" ref="BZ723" si="13702">R723/R746</f>
        <v>1.6370734164462915E-3</v>
      </c>
      <c r="CA723" s="132">
        <f t="shared" ref="CA723" si="13703">S723/S746</f>
        <v>3.2650638171564262E-3</v>
      </c>
      <c r="CB723" s="129">
        <f t="shared" ref="CB723" si="13704">T723/T746</f>
        <v>0</v>
      </c>
      <c r="CC723" s="130">
        <f t="shared" ref="CC723" si="13705">U723/U746</f>
        <v>1.2853470437017994E-3</v>
      </c>
      <c r="CD723" s="131">
        <f t="shared" ref="CD723" si="13706">V723/V746</f>
        <v>1.4573010784027981E-4</v>
      </c>
      <c r="CE723" s="132">
        <f t="shared" ref="CE723" si="13707">W723/W746</f>
        <v>0</v>
      </c>
      <c r="CF723" s="129">
        <f t="shared" ref="CF723" si="13708">X723/X746</f>
        <v>6.4488392089423908E-4</v>
      </c>
      <c r="CG723" s="130">
        <f t="shared" ref="CG723" si="13709">Y723/Y746</f>
        <v>0</v>
      </c>
      <c r="CH723" s="131">
        <f t="shared" ref="CH723" si="13710">Z723/Z746</f>
        <v>0</v>
      </c>
      <c r="CI723" s="129">
        <f t="shared" ref="CI723" si="13711">AA723/AA746</f>
        <v>0</v>
      </c>
      <c r="CJ723" s="135">
        <f t="shared" ref="CJ723" si="13712">AB723/AB746</f>
        <v>5.4327375352775167E-3</v>
      </c>
      <c r="CK723" s="136">
        <f t="shared" ref="CK723" si="13713">AC723/AC746</f>
        <v>1.5219622694935052E-3</v>
      </c>
    </row>
    <row r="724" spans="1:89" ht="14" thickBot="1" x14ac:dyDescent="0.2">
      <c r="A724" s="146" t="s">
        <v>18</v>
      </c>
      <c r="B724" s="196">
        <v>292</v>
      </c>
      <c r="C724" s="197">
        <v>68</v>
      </c>
      <c r="D724" s="198">
        <v>97</v>
      </c>
      <c r="E724" s="199">
        <v>50</v>
      </c>
      <c r="F724" s="196">
        <v>553</v>
      </c>
      <c r="G724" s="200">
        <v>125</v>
      </c>
      <c r="H724" s="198">
        <v>449</v>
      </c>
      <c r="I724" s="199">
        <v>259</v>
      </c>
      <c r="J724" s="196">
        <v>31</v>
      </c>
      <c r="K724" s="200">
        <v>42</v>
      </c>
      <c r="L724" s="198">
        <v>89</v>
      </c>
      <c r="M724" s="196">
        <v>179</v>
      </c>
      <c r="N724" s="201">
        <v>467</v>
      </c>
      <c r="O724" s="202">
        <v>416</v>
      </c>
      <c r="P724" s="196">
        <v>234</v>
      </c>
      <c r="Q724" s="200">
        <v>176</v>
      </c>
      <c r="R724" s="198">
        <v>289</v>
      </c>
      <c r="S724" s="199">
        <v>188</v>
      </c>
      <c r="T724" s="196">
        <v>34</v>
      </c>
      <c r="U724" s="200">
        <v>59</v>
      </c>
      <c r="V724" s="198">
        <v>157</v>
      </c>
      <c r="W724" s="199">
        <v>265</v>
      </c>
      <c r="X724" s="196">
        <v>237</v>
      </c>
      <c r="Y724" s="200">
        <v>107</v>
      </c>
      <c r="Z724" s="198">
        <v>360</v>
      </c>
      <c r="AA724" s="196">
        <v>500</v>
      </c>
      <c r="AB724" s="172">
        <f t="shared" si="13685"/>
        <v>3289</v>
      </c>
      <c r="AC724" s="173">
        <f t="shared" si="13686"/>
        <v>2434</v>
      </c>
      <c r="AE724" s="275">
        <f>$AE$11</f>
        <v>0</v>
      </c>
      <c r="AF724" s="126">
        <f>SUMIF($A$9:$A$32,$AE724,B$722:B$745)</f>
        <v>0</v>
      </c>
      <c r="AG724" s="197">
        <f t="shared" si="13656"/>
        <v>0</v>
      </c>
      <c r="AH724" s="198">
        <f t="shared" si="13656"/>
        <v>0</v>
      </c>
      <c r="AI724" s="199">
        <f t="shared" si="13656"/>
        <v>0</v>
      </c>
      <c r="AJ724" s="196">
        <f t="shared" si="13656"/>
        <v>0</v>
      </c>
      <c r="AK724" s="200">
        <f t="shared" si="13656"/>
        <v>0</v>
      </c>
      <c r="AL724" s="198">
        <f t="shared" si="13656"/>
        <v>0</v>
      </c>
      <c r="AM724" s="199">
        <f t="shared" si="13656"/>
        <v>0</v>
      </c>
      <c r="AN724" s="196">
        <f t="shared" si="13656"/>
        <v>0</v>
      </c>
      <c r="AO724" s="200">
        <f t="shared" si="13656"/>
        <v>0</v>
      </c>
      <c r="AP724" s="198">
        <f t="shared" si="13656"/>
        <v>0</v>
      </c>
      <c r="AQ724" s="196">
        <f t="shared" si="13656"/>
        <v>0</v>
      </c>
      <c r="AR724" s="201">
        <f t="shared" si="13656"/>
        <v>0</v>
      </c>
      <c r="AS724" s="202">
        <f t="shared" si="13656"/>
        <v>0</v>
      </c>
      <c r="AT724" s="196">
        <f t="shared" si="13656"/>
        <v>0</v>
      </c>
      <c r="AU724" s="200">
        <f t="shared" si="13656"/>
        <v>0</v>
      </c>
      <c r="AV724" s="198">
        <f t="shared" si="13656"/>
        <v>0</v>
      </c>
      <c r="AW724" s="199">
        <f t="shared" si="13657"/>
        <v>0</v>
      </c>
      <c r="AX724" s="196">
        <f t="shared" si="13657"/>
        <v>0</v>
      </c>
      <c r="AY724" s="200">
        <f t="shared" si="13657"/>
        <v>0</v>
      </c>
      <c r="AZ724" s="198">
        <f t="shared" si="13657"/>
        <v>0</v>
      </c>
      <c r="BA724" s="199">
        <f t="shared" si="13657"/>
        <v>0</v>
      </c>
      <c r="BB724" s="196">
        <f t="shared" si="13657"/>
        <v>0</v>
      </c>
      <c r="BC724" s="200">
        <f t="shared" si="13657"/>
        <v>0</v>
      </c>
      <c r="BD724" s="198">
        <f t="shared" si="13657"/>
        <v>0</v>
      </c>
      <c r="BE724" s="196">
        <f t="shared" si="13657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3.9236764310669178E-2</v>
      </c>
      <c r="BK724" s="130">
        <f t="shared" ref="BK724" si="13714">C724/C746</f>
        <v>6.2928002961317783E-3</v>
      </c>
      <c r="BL724" s="131">
        <f t="shared" ref="BL724" si="13715">D724/D746</f>
        <v>4.0687919463087245E-2</v>
      </c>
      <c r="BM724" s="132">
        <f t="shared" ref="BM724" si="13716">E724/E746</f>
        <v>1.1973180076628353E-2</v>
      </c>
      <c r="BN724" s="129">
        <f t="shared" ref="BN724" si="13717">F724/F746</f>
        <v>6.7761303761793901E-2</v>
      </c>
      <c r="BO724" s="130">
        <f t="shared" ref="BO724" si="13718">G724/G746</f>
        <v>1.5344954578934446E-2</v>
      </c>
      <c r="BP724" s="131">
        <f t="shared" ref="BP724" si="13719">H724/H746</f>
        <v>3.8736951082736608E-2</v>
      </c>
      <c r="BQ724" s="132">
        <f t="shared" ref="BQ724" si="13720">I724/I746</f>
        <v>2.1172239025586528E-2</v>
      </c>
      <c r="BR724" s="129">
        <f t="shared" ref="BR724" si="13721">J724/J746</f>
        <v>2.2206303724928367E-2</v>
      </c>
      <c r="BS724" s="130">
        <f t="shared" ref="BS724" si="13722">K724/K746</f>
        <v>3.193916349809886E-2</v>
      </c>
      <c r="BT724" s="131">
        <f t="shared" ref="BT724" si="13723">L724/L746</f>
        <v>1.7690320015901411E-2</v>
      </c>
      <c r="BU724" s="129">
        <f t="shared" ref="BU724" si="13724">M724/M746</f>
        <v>4.1871345029239768E-2</v>
      </c>
      <c r="BV724" s="133">
        <f t="shared" ref="BV724" si="13725">N724/N746</f>
        <v>4.0443405213475364E-2</v>
      </c>
      <c r="BW724" s="134">
        <f t="shared" ref="BW724" si="13726">O724/O746</f>
        <v>4.1541841422009188E-2</v>
      </c>
      <c r="BX724" s="129">
        <f t="shared" ref="BX724" si="13727">P724/P746</f>
        <v>4.0068493150684933E-2</v>
      </c>
      <c r="BY724" s="130">
        <f t="shared" ref="BY724" si="13728">Q724/Q746</f>
        <v>4.2625333010414143E-2</v>
      </c>
      <c r="BZ724" s="131">
        <f t="shared" ref="BZ724" si="13729">R724/R746</f>
        <v>3.6393401334844477E-2</v>
      </c>
      <c r="CA724" s="132">
        <f t="shared" ref="CA724" si="13730">S724/S746</f>
        <v>2.7901454437518552E-2</v>
      </c>
      <c r="CB724" s="129">
        <f t="shared" ref="CB724" si="13731">T724/T746</f>
        <v>3.5160289555325748E-2</v>
      </c>
      <c r="CC724" s="130">
        <f t="shared" ref="CC724" si="13732">U724/U746</f>
        <v>7.583547557840617E-2</v>
      </c>
      <c r="CD724" s="131">
        <f t="shared" ref="CD724" si="13733">V724/V746</f>
        <v>2.2879626930923928E-2</v>
      </c>
      <c r="CE724" s="132">
        <f t="shared" ref="CE724" si="13734">W724/W746</f>
        <v>4.0384029259372144E-2</v>
      </c>
      <c r="CF724" s="129">
        <f t="shared" ref="CF724" si="13735">X724/X746</f>
        <v>5.0945829750644885E-2</v>
      </c>
      <c r="CG724" s="130">
        <f t="shared" ref="CG724" si="13736">Y724/Y746</f>
        <v>4.9105094079853147E-2</v>
      </c>
      <c r="CH724" s="131">
        <f t="shared" ref="CH724" si="13737">Z724/Z746</f>
        <v>3.2068412613575625E-2</v>
      </c>
      <c r="CI724" s="129">
        <f t="shared" ref="CI724" si="13738">AA724/AA746</f>
        <v>3.7291169451073983E-2</v>
      </c>
      <c r="CJ724" s="135">
        <f t="shared" ref="CJ724" si="13739">AB724/AB746</f>
        <v>3.8675917215428034E-2</v>
      </c>
      <c r="CK724" s="136">
        <f t="shared" ref="CK724" si="13740">AC724/AC746</f>
        <v>2.8716714449203033E-2</v>
      </c>
    </row>
    <row r="725" spans="1:89" ht="15" thickTop="1" thickBot="1" x14ac:dyDescent="0.2">
      <c r="A725" s="137" t="s">
        <v>19</v>
      </c>
      <c r="B725" s="189">
        <v>423</v>
      </c>
      <c r="C725" s="190">
        <v>486</v>
      </c>
      <c r="D725" s="191">
        <v>184</v>
      </c>
      <c r="E725" s="192">
        <v>196</v>
      </c>
      <c r="F725" s="189">
        <v>587</v>
      </c>
      <c r="G725" s="193">
        <v>427</v>
      </c>
      <c r="H725" s="191">
        <v>587</v>
      </c>
      <c r="I725" s="192">
        <v>549</v>
      </c>
      <c r="J725" s="189">
        <v>54</v>
      </c>
      <c r="K725" s="193">
        <v>66</v>
      </c>
      <c r="L725" s="191">
        <v>233</v>
      </c>
      <c r="M725" s="189">
        <v>278</v>
      </c>
      <c r="N725" s="194">
        <v>812</v>
      </c>
      <c r="O725" s="195">
        <v>623</v>
      </c>
      <c r="P725" s="189">
        <v>348</v>
      </c>
      <c r="Q725" s="193">
        <v>197</v>
      </c>
      <c r="R725" s="191">
        <v>443</v>
      </c>
      <c r="S725" s="192">
        <v>305</v>
      </c>
      <c r="T725" s="189">
        <v>82</v>
      </c>
      <c r="U725" s="193">
        <v>60</v>
      </c>
      <c r="V725" s="191">
        <v>420</v>
      </c>
      <c r="W725" s="192">
        <v>345</v>
      </c>
      <c r="X725" s="189">
        <v>335</v>
      </c>
      <c r="Y725" s="193">
        <v>146</v>
      </c>
      <c r="Z725" s="191">
        <v>520</v>
      </c>
      <c r="AA725" s="189">
        <v>610</v>
      </c>
      <c r="AB725" s="172">
        <f t="shared" si="13685"/>
        <v>5028</v>
      </c>
      <c r="AC725" s="173">
        <f t="shared" si="13686"/>
        <v>4288</v>
      </c>
      <c r="AE725" s="269" t="s">
        <v>13</v>
      </c>
      <c r="AF725" s="20">
        <f t="shared" ref="AF725:BG725" si="13741">SUM(AF722:AF724)</f>
        <v>911</v>
      </c>
      <c r="AG725" s="21">
        <f t="shared" si="13741"/>
        <v>915</v>
      </c>
      <c r="AH725" s="20">
        <f t="shared" si="13741"/>
        <v>349</v>
      </c>
      <c r="AI725" s="21">
        <f t="shared" si="13741"/>
        <v>422</v>
      </c>
      <c r="AJ725" s="20">
        <f t="shared" si="13741"/>
        <v>1609</v>
      </c>
      <c r="AK725" s="21">
        <f t="shared" si="13741"/>
        <v>786</v>
      </c>
      <c r="AL725" s="20">
        <f t="shared" si="13741"/>
        <v>1697</v>
      </c>
      <c r="AM725" s="21">
        <f t="shared" si="13741"/>
        <v>1220</v>
      </c>
      <c r="AN725" s="20">
        <f t="shared" si="13741"/>
        <v>162</v>
      </c>
      <c r="AO725" s="21">
        <f t="shared" si="13741"/>
        <v>250</v>
      </c>
      <c r="AP725" s="20">
        <f t="shared" si="13741"/>
        <v>561</v>
      </c>
      <c r="AQ725" s="21">
        <f t="shared" si="13741"/>
        <v>906</v>
      </c>
      <c r="AR725" s="20">
        <f t="shared" si="13741"/>
        <v>1501</v>
      </c>
      <c r="AS725" s="21">
        <f t="shared" si="13741"/>
        <v>1350</v>
      </c>
      <c r="AT725" s="20">
        <f t="shared" si="13741"/>
        <v>888</v>
      </c>
      <c r="AU725" s="21">
        <f t="shared" si="13741"/>
        <v>462</v>
      </c>
      <c r="AV725" s="20">
        <f t="shared" si="13741"/>
        <v>996</v>
      </c>
      <c r="AW725" s="21">
        <f t="shared" si="13741"/>
        <v>757</v>
      </c>
      <c r="AX725" s="20">
        <f t="shared" si="13741"/>
        <v>190</v>
      </c>
      <c r="AY725" s="21">
        <f t="shared" si="13741"/>
        <v>186</v>
      </c>
      <c r="AZ725" s="20">
        <f t="shared" si="13741"/>
        <v>735</v>
      </c>
      <c r="BA725" s="21">
        <f t="shared" si="13741"/>
        <v>818</v>
      </c>
      <c r="BB725" s="20">
        <f t="shared" si="13741"/>
        <v>803</v>
      </c>
      <c r="BC725" s="21">
        <f t="shared" si="13741"/>
        <v>332</v>
      </c>
      <c r="BD725" s="20">
        <f t="shared" si="13741"/>
        <v>1385</v>
      </c>
      <c r="BE725" s="21">
        <f t="shared" si="13741"/>
        <v>1512</v>
      </c>
      <c r="BF725" s="174">
        <f t="shared" si="13741"/>
        <v>11787</v>
      </c>
      <c r="BG725" s="175">
        <f t="shared" si="13741"/>
        <v>9916</v>
      </c>
      <c r="BI725" s="137" t="s">
        <v>19</v>
      </c>
      <c r="BJ725" s="129">
        <f>B725/B746</f>
        <v>5.6839559258263908E-2</v>
      </c>
      <c r="BK725" s="130">
        <f t="shared" ref="BK725" si="13742">C725/C746</f>
        <v>4.4975013881177126E-2</v>
      </c>
      <c r="BL725" s="131">
        <f t="shared" ref="BL725" si="13743">D725/D746</f>
        <v>7.7181208053691275E-2</v>
      </c>
      <c r="BM725" s="132">
        <f t="shared" ref="BM725" si="13744">E725/E746</f>
        <v>4.6934865900383142E-2</v>
      </c>
      <c r="BN725" s="129">
        <f t="shared" ref="BN725" si="13745">F725/F746</f>
        <v>7.1927459870113952E-2</v>
      </c>
      <c r="BO725" s="130">
        <f t="shared" ref="BO725" si="13746">G725/G746</f>
        <v>5.2418364841640072E-2</v>
      </c>
      <c r="BP725" s="131">
        <f t="shared" ref="BP725" si="13747">H725/H746</f>
        <v>5.0642740056940728E-2</v>
      </c>
      <c r="BQ725" s="132">
        <f t="shared" ref="BQ725" si="13748">I725/I746</f>
        <v>4.487860704651353E-2</v>
      </c>
      <c r="BR725" s="129">
        <f t="shared" ref="BR725" si="13749">J725/J746</f>
        <v>3.8681948424068767E-2</v>
      </c>
      <c r="BS725" s="130">
        <f t="shared" ref="BS725" si="13750">K725/K746</f>
        <v>5.0190114068441066E-2</v>
      </c>
      <c r="BT725" s="131">
        <f t="shared" ref="BT725" si="13751">L725/L746</f>
        <v>4.6312860266348642E-2</v>
      </c>
      <c r="BU725" s="129">
        <f t="shared" ref="BU725" si="13752">M725/M746</f>
        <v>6.5029239766081867E-2</v>
      </c>
      <c r="BV725" s="133">
        <f t="shared" ref="BV725" si="13753">N725/N746</f>
        <v>7.0321295574608117E-2</v>
      </c>
      <c r="BW725" s="134">
        <f t="shared" ref="BW725" si="13754">O725/O746</f>
        <v>6.2212901937287797E-2</v>
      </c>
      <c r="BX725" s="129">
        <f t="shared" ref="BX725" si="13755">P725/P746</f>
        <v>5.9589041095890409E-2</v>
      </c>
      <c r="BY725" s="130">
        <f t="shared" ref="BY725" si="13756">Q725/Q746</f>
        <v>4.7711310244611289E-2</v>
      </c>
      <c r="BZ725" s="131">
        <f t="shared" ref="BZ725" si="13757">R725/R746</f>
        <v>5.5786424883515928E-2</v>
      </c>
      <c r="CA725" s="132">
        <f t="shared" ref="CA725" si="13758">S725/S746</f>
        <v>4.5265657465123184E-2</v>
      </c>
      <c r="CB725" s="129">
        <f t="shared" ref="CB725" si="13759">T725/T746</f>
        <v>8.4798345398138575E-2</v>
      </c>
      <c r="CC725" s="130">
        <f t="shared" ref="CC725" si="13760">U725/U746</f>
        <v>7.7120822622107968E-2</v>
      </c>
      <c r="CD725" s="131">
        <f t="shared" ref="CD725" si="13761">V725/V746</f>
        <v>6.1206645292917514E-2</v>
      </c>
      <c r="CE725" s="132">
        <f t="shared" ref="CE725" si="13762">W725/W746</f>
        <v>5.2575434318805243E-2</v>
      </c>
      <c r="CF725" s="129">
        <f t="shared" ref="CF725" si="13763">X725/X746</f>
        <v>7.2012037833190032E-2</v>
      </c>
      <c r="CG725" s="130">
        <f t="shared" ref="CG725" si="13764">Y725/Y746</f>
        <v>6.7003212482790273E-2</v>
      </c>
      <c r="CH725" s="131">
        <f t="shared" ref="CH725" si="13765">Z725/Z746</f>
        <v>4.6321040441831461E-2</v>
      </c>
      <c r="CI725" s="129">
        <f t="shared" ref="CI725" si="13766">AA725/AA746</f>
        <v>4.5495226730310263E-2</v>
      </c>
      <c r="CJ725" s="135">
        <f t="shared" ref="CJ725" si="13767">AB725/AB746</f>
        <v>5.9125117591721545E-2</v>
      </c>
      <c r="CK725" s="136">
        <f t="shared" ref="CK725" si="13768">AC725/AC746</f>
        <v>5.0590497764249225E-2</v>
      </c>
    </row>
    <row r="726" spans="1:89" ht="14" thickTop="1" x14ac:dyDescent="0.15">
      <c r="A726" s="146" t="s">
        <v>20</v>
      </c>
      <c r="B726" s="196">
        <v>593</v>
      </c>
      <c r="C726" s="197">
        <v>640</v>
      </c>
      <c r="D726" s="198">
        <v>165</v>
      </c>
      <c r="E726" s="199">
        <v>229</v>
      </c>
      <c r="F726" s="196">
        <v>790</v>
      </c>
      <c r="G726" s="200">
        <v>393</v>
      </c>
      <c r="H726" s="198">
        <v>923</v>
      </c>
      <c r="I726" s="199">
        <v>526</v>
      </c>
      <c r="J726" s="196">
        <v>73</v>
      </c>
      <c r="K726" s="200">
        <v>96</v>
      </c>
      <c r="L726" s="198">
        <v>315</v>
      </c>
      <c r="M726" s="196">
        <v>282</v>
      </c>
      <c r="N726" s="201">
        <v>556</v>
      </c>
      <c r="O726" s="202">
        <v>435</v>
      </c>
      <c r="P726" s="196">
        <v>330</v>
      </c>
      <c r="Q726" s="200">
        <v>144</v>
      </c>
      <c r="R726" s="198">
        <v>323</v>
      </c>
      <c r="S726" s="199">
        <v>196</v>
      </c>
      <c r="T726" s="196">
        <v>79</v>
      </c>
      <c r="U726" s="200">
        <v>93</v>
      </c>
      <c r="V726" s="198">
        <v>347</v>
      </c>
      <c r="W726" s="199">
        <v>215</v>
      </c>
      <c r="X726" s="196">
        <v>353</v>
      </c>
      <c r="Y726" s="200">
        <v>103</v>
      </c>
      <c r="Z726" s="198">
        <v>510</v>
      </c>
      <c r="AA726" s="196">
        <v>546</v>
      </c>
      <c r="AB726" s="172">
        <f t="shared" si="13685"/>
        <v>5357</v>
      </c>
      <c r="AC726" s="173">
        <f t="shared" si="13686"/>
        <v>3898</v>
      </c>
      <c r="BI726" s="146" t="s">
        <v>20</v>
      </c>
      <c r="BJ726" s="129">
        <f>B726/B746</f>
        <v>7.9682880945982262E-2</v>
      </c>
      <c r="BK726" s="130">
        <f t="shared" ref="BK726" si="13769">C726/C746</f>
        <v>5.9226355728299096E-2</v>
      </c>
      <c r="BL726" s="131">
        <f t="shared" ref="BL726" si="13770">D726/D746</f>
        <v>6.9211409395973159E-2</v>
      </c>
      <c r="BM726" s="132">
        <f t="shared" ref="BM726" si="13771">E726/E746</f>
        <v>5.4837164750957852E-2</v>
      </c>
      <c r="BN726" s="129">
        <f t="shared" ref="BN726" si="13772">F726/F746</f>
        <v>9.6801862516848428E-2</v>
      </c>
      <c r="BO726" s="130">
        <f t="shared" ref="BO726" si="13773">G726/G746</f>
        <v>4.8244537196169897E-2</v>
      </c>
      <c r="BP726" s="131">
        <f t="shared" ref="BP726" si="13774">H726/H746</f>
        <v>7.9630747994133375E-2</v>
      </c>
      <c r="BQ726" s="132">
        <f t="shared" ref="BQ726" si="13775">I726/I746</f>
        <v>4.2998446824164149E-2</v>
      </c>
      <c r="BR726" s="129">
        <f t="shared" ref="BR726" si="13776">J726/J746</f>
        <v>5.2292263610315186E-2</v>
      </c>
      <c r="BS726" s="130">
        <f t="shared" ref="BS726" si="13777">K726/K746</f>
        <v>7.3003802281368824E-2</v>
      </c>
      <c r="BT726" s="131">
        <f t="shared" ref="BT726" si="13778">L726/L746</f>
        <v>6.2611806797853303E-2</v>
      </c>
      <c r="BU726" s="129">
        <f t="shared" ref="BU726" si="13779">M726/M746</f>
        <v>6.5964912280701754E-2</v>
      </c>
      <c r="BV726" s="133">
        <f t="shared" ref="BV726" si="13780">N726/N746</f>
        <v>4.8151034900840044E-2</v>
      </c>
      <c r="BW726" s="134">
        <f t="shared" ref="BW726" si="13781">O726/O746</f>
        <v>4.3439185140802875E-2</v>
      </c>
      <c r="BX726" s="129">
        <f t="shared" ref="BX726" si="13782">P726/P746</f>
        <v>5.650684931506849E-2</v>
      </c>
      <c r="BY726" s="130">
        <f t="shared" ref="BY726" si="13783">Q726/Q746</f>
        <v>3.4875272463066119E-2</v>
      </c>
      <c r="BZ726" s="131">
        <f t="shared" ref="BZ726" si="13784">R726/R746</f>
        <v>4.0674977962473241E-2</v>
      </c>
      <c r="CA726" s="132">
        <f t="shared" ref="CA726" si="13785">S726/S746</f>
        <v>2.9088750371029978E-2</v>
      </c>
      <c r="CB726" s="129">
        <f t="shared" ref="CB726" si="13786">T726/T746</f>
        <v>8.1695966907962769E-2</v>
      </c>
      <c r="CC726" s="130">
        <f t="shared" ref="CC726" si="13787">U726/U746</f>
        <v>0.11953727506426735</v>
      </c>
      <c r="CD726" s="131">
        <f t="shared" ref="CD726" si="13788">V726/V746</f>
        <v>5.0568347420577094E-2</v>
      </c>
      <c r="CE726" s="132">
        <f t="shared" ref="CE726" si="13789">W726/W746</f>
        <v>3.2764401097226455E-2</v>
      </c>
      <c r="CF726" s="129">
        <f t="shared" ref="CF726" si="13790">X726/X746</f>
        <v>7.5881341358555454E-2</v>
      </c>
      <c r="CG726" s="130">
        <f t="shared" ref="CG726" si="13791">Y726/Y746</f>
        <v>4.7269389628269848E-2</v>
      </c>
      <c r="CH726" s="131">
        <f t="shared" ref="CH726" si="13792">Z726/Z746</f>
        <v>4.5430251202565476E-2</v>
      </c>
      <c r="CI726" s="129">
        <f t="shared" ref="CI726" si="13793">AA726/AA746</f>
        <v>4.0721957040572791E-2</v>
      </c>
      <c r="CJ726" s="135">
        <f t="shared" ref="CJ726" si="13794">AB726/AB746</f>
        <v>6.2993885230479774E-2</v>
      </c>
      <c r="CK726" s="136">
        <f t="shared" ref="CK726" si="13795">AC726/AC746</f>
        <v>4.5989216484385136E-2</v>
      </c>
    </row>
    <row r="727" spans="1:89" ht="14" thickBot="1" x14ac:dyDescent="0.2">
      <c r="A727" s="137" t="s">
        <v>21</v>
      </c>
      <c r="B727" s="189">
        <v>318</v>
      </c>
      <c r="C727" s="190">
        <v>275</v>
      </c>
      <c r="D727" s="191">
        <v>184</v>
      </c>
      <c r="E727" s="192">
        <v>193</v>
      </c>
      <c r="F727" s="189">
        <v>819</v>
      </c>
      <c r="G727" s="193">
        <v>393</v>
      </c>
      <c r="H727" s="191">
        <v>774</v>
      </c>
      <c r="I727" s="192">
        <v>694</v>
      </c>
      <c r="J727" s="189">
        <v>89</v>
      </c>
      <c r="K727" s="193">
        <v>154</v>
      </c>
      <c r="L727" s="191">
        <v>246</v>
      </c>
      <c r="M727" s="189">
        <v>624</v>
      </c>
      <c r="N727" s="194">
        <v>945</v>
      </c>
      <c r="O727" s="195">
        <v>915</v>
      </c>
      <c r="P727" s="189">
        <v>558</v>
      </c>
      <c r="Q727" s="193">
        <v>318</v>
      </c>
      <c r="R727" s="191">
        <v>673</v>
      </c>
      <c r="S727" s="192">
        <v>561</v>
      </c>
      <c r="T727" s="189">
        <v>111</v>
      </c>
      <c r="U727" s="193">
        <v>93</v>
      </c>
      <c r="V727" s="191">
        <v>388</v>
      </c>
      <c r="W727" s="192">
        <v>603</v>
      </c>
      <c r="X727" s="189">
        <v>450</v>
      </c>
      <c r="Y727" s="193">
        <v>229</v>
      </c>
      <c r="Z727" s="191">
        <v>875</v>
      </c>
      <c r="AA727" s="189">
        <v>966</v>
      </c>
      <c r="AB727" s="172">
        <f t="shared" si="13685"/>
        <v>6430</v>
      </c>
      <c r="AC727" s="173">
        <f t="shared" si="13686"/>
        <v>6018</v>
      </c>
      <c r="AE727" s="272" t="s">
        <v>85</v>
      </c>
      <c r="BI727" s="137" t="s">
        <v>21</v>
      </c>
      <c r="BJ727" s="129">
        <f>B727/B746</f>
        <v>4.2730448804084921E-2</v>
      </c>
      <c r="BK727" s="130">
        <f t="shared" ref="BK727" si="13796">C727/C746</f>
        <v>2.5448824727003518E-2</v>
      </c>
      <c r="BL727" s="131">
        <f t="shared" ref="BL727" si="13797">D727/D746</f>
        <v>7.7181208053691275E-2</v>
      </c>
      <c r="BM727" s="132">
        <f t="shared" ref="BM727" si="13798">E727/E746</f>
        <v>4.6216475095785442E-2</v>
      </c>
      <c r="BN727" s="129">
        <f t="shared" ref="BN727" si="13799">F727/F746</f>
        <v>0.10035534860923906</v>
      </c>
      <c r="BO727" s="130">
        <f t="shared" ref="BO727" si="13800">G727/G746</f>
        <v>4.8244537196169897E-2</v>
      </c>
      <c r="BP727" s="131">
        <f t="shared" ref="BP727" si="13801">H727/H746</f>
        <v>6.6775946855318777E-2</v>
      </c>
      <c r="BQ727" s="132">
        <f t="shared" ref="BQ727" si="13802">I727/I746</f>
        <v>5.6731791056977031E-2</v>
      </c>
      <c r="BR727" s="129">
        <f t="shared" ref="BR727" si="13803">J727/J746</f>
        <v>6.3753581661891115E-2</v>
      </c>
      <c r="BS727" s="130">
        <f t="shared" ref="BS727" si="13804">K727/K746</f>
        <v>0.11711026615969582</v>
      </c>
      <c r="BT727" s="131">
        <f t="shared" ref="BT727" si="13805">L727/L746</f>
        <v>4.8896839594514012E-2</v>
      </c>
      <c r="BU727" s="129">
        <f t="shared" ref="BU727" si="13806">M727/M746</f>
        <v>0.14596491228070174</v>
      </c>
      <c r="BV727" s="133">
        <f t="shared" ref="BV727" si="13807">N727/N746</f>
        <v>8.1839438815276694E-2</v>
      </c>
      <c r="BW727" s="134">
        <f t="shared" ref="BW727" si="13808">O727/O746</f>
        <v>9.1372079089275013E-2</v>
      </c>
      <c r="BX727" s="129">
        <f t="shared" ref="BX727" si="13809">P727/P746</f>
        <v>9.5547945205479448E-2</v>
      </c>
      <c r="BY727" s="130">
        <f t="shared" ref="BY727" si="13810">Q727/Q746</f>
        <v>7.7016226689271008E-2</v>
      </c>
      <c r="BZ727" s="131">
        <f t="shared" ref="BZ727" si="13811">R727/R746</f>
        <v>8.475003148218109E-2</v>
      </c>
      <c r="CA727" s="132">
        <f t="shared" ref="CA727" si="13812">S727/S746</f>
        <v>8.3259127337488872E-2</v>
      </c>
      <c r="CB727" s="129">
        <f t="shared" ref="CB727" si="13813">T727/T746</f>
        <v>0.11478800413650465</v>
      </c>
      <c r="CC727" s="130">
        <f t="shared" ref="CC727" si="13814">U727/U746</f>
        <v>0.11953727506426735</v>
      </c>
      <c r="CD727" s="131">
        <f t="shared" ref="CD727" si="13815">V727/V746</f>
        <v>5.6543281842028566E-2</v>
      </c>
      <c r="CE727" s="132">
        <f t="shared" ref="CE727" si="13816">W727/W746</f>
        <v>9.189271563547699E-2</v>
      </c>
      <c r="CF727" s="129">
        <f t="shared" ref="CF727" si="13817">X727/X746</f>
        <v>9.673258813413585E-2</v>
      </c>
      <c r="CG727" s="130">
        <f t="shared" ref="CG727" si="13818">Y727/Y746</f>
        <v>0.10509407985314365</v>
      </c>
      <c r="CH727" s="131">
        <f t="shared" ref="CH727" si="13819">Z727/Z746</f>
        <v>7.7944058435774094E-2</v>
      </c>
      <c r="CI727" s="129">
        <f t="shared" ref="CI727" si="13820">AA727/AA746</f>
        <v>7.2046539379474944E-2</v>
      </c>
      <c r="CJ727" s="135">
        <f t="shared" ref="CJ727" si="13821">AB727/AB746</f>
        <v>7.5611476952022583E-2</v>
      </c>
      <c r="CK727" s="136">
        <f t="shared" ref="CK727" si="13822">AC727/AC746</f>
        <v>7.1001309595441195E-2</v>
      </c>
    </row>
    <row r="728" spans="1:89" ht="15" thickTop="1" thickBot="1" x14ac:dyDescent="0.2">
      <c r="A728" s="146" t="s">
        <v>22</v>
      </c>
      <c r="B728" s="196">
        <v>737</v>
      </c>
      <c r="C728" s="197">
        <v>1279</v>
      </c>
      <c r="D728" s="198">
        <v>196</v>
      </c>
      <c r="E728" s="199">
        <v>329</v>
      </c>
      <c r="F728" s="196">
        <v>884</v>
      </c>
      <c r="G728" s="200">
        <v>484</v>
      </c>
      <c r="H728" s="198">
        <v>1101</v>
      </c>
      <c r="I728" s="199">
        <v>1027</v>
      </c>
      <c r="J728" s="196">
        <v>96</v>
      </c>
      <c r="K728" s="200">
        <v>251</v>
      </c>
      <c r="L728" s="198">
        <v>231</v>
      </c>
      <c r="M728" s="196">
        <v>646</v>
      </c>
      <c r="N728" s="201">
        <v>857</v>
      </c>
      <c r="O728" s="202">
        <v>1102</v>
      </c>
      <c r="P728" s="196">
        <v>550</v>
      </c>
      <c r="Q728" s="200">
        <v>310</v>
      </c>
      <c r="R728" s="198">
        <v>778</v>
      </c>
      <c r="S728" s="199">
        <v>534</v>
      </c>
      <c r="T728" s="196">
        <v>65</v>
      </c>
      <c r="U728" s="200">
        <v>72</v>
      </c>
      <c r="V728" s="198">
        <v>361</v>
      </c>
      <c r="W728" s="199">
        <v>888</v>
      </c>
      <c r="X728" s="196">
        <v>350</v>
      </c>
      <c r="Y728" s="200">
        <v>205</v>
      </c>
      <c r="Z728" s="198">
        <v>865</v>
      </c>
      <c r="AA728" s="196">
        <v>1330</v>
      </c>
      <c r="AB728" s="172">
        <f t="shared" si="13685"/>
        <v>7071</v>
      </c>
      <c r="AC728" s="173">
        <f t="shared" si="13686"/>
        <v>8457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9.9032518140284867E-2</v>
      </c>
      <c r="BK728" s="130">
        <f t="shared" ref="BK728" si="13823">C728/C746</f>
        <v>0.11836017027577272</v>
      </c>
      <c r="BL728" s="131">
        <f t="shared" ref="BL728" si="13824">D728/D746</f>
        <v>8.2214765100671147E-2</v>
      </c>
      <c r="BM728" s="132">
        <f t="shared" ref="BM728" si="13825">E728/E746</f>
        <v>7.8783524904214558E-2</v>
      </c>
      <c r="BN728" s="129">
        <f t="shared" ref="BN728" si="13826">F728/F746</f>
        <v>0.10832005881632153</v>
      </c>
      <c r="BO728" s="130">
        <f t="shared" ref="BO728" si="13827">G728/G746</f>
        <v>5.9415664129634178E-2</v>
      </c>
      <c r="BP728" s="131">
        <f t="shared" ref="BP728" si="13828">H728/H746</f>
        <v>9.4987490294193774E-2</v>
      </c>
      <c r="BQ728" s="132">
        <f t="shared" ref="BQ728" si="13829">I728/I746</f>
        <v>8.3953241232731138E-2</v>
      </c>
      <c r="BR728" s="129">
        <f t="shared" ref="BR728" si="13830">J728/J746</f>
        <v>6.8767908309455589E-2</v>
      </c>
      <c r="BS728" s="130">
        <f t="shared" ref="BS728" si="13831">K728/K746</f>
        <v>0.19087452471482891</v>
      </c>
      <c r="BT728" s="131">
        <f t="shared" ref="BT728" si="13832">L728/L746</f>
        <v>4.5915324985092425E-2</v>
      </c>
      <c r="BU728" s="129">
        <f t="shared" ref="BU728" si="13833">M728/M746</f>
        <v>0.15111111111111111</v>
      </c>
      <c r="BV728" s="133">
        <f t="shared" ref="BV728" si="13834">N728/N746</f>
        <v>7.4218411708668913E-2</v>
      </c>
      <c r="BW728" s="134">
        <f t="shared" ref="BW728" si="13835">O728/O746</f>
        <v>0.11004593569003396</v>
      </c>
      <c r="BX728" s="129">
        <f t="shared" ref="BX728" si="13836">P728/P746</f>
        <v>9.4178082191780824E-2</v>
      </c>
      <c r="BY728" s="130">
        <f t="shared" ref="BY728" si="13837">Q728/Q746</f>
        <v>7.5078711552434008E-2</v>
      </c>
      <c r="BZ728" s="131">
        <f t="shared" ref="BZ728" si="13838">R728/R746</f>
        <v>9.7972547538093438E-2</v>
      </c>
      <c r="CA728" s="132">
        <f t="shared" ref="CA728" si="13839">S728/S746</f>
        <v>7.9252003561887802E-2</v>
      </c>
      <c r="CB728" s="129">
        <f t="shared" ref="CB728" si="13840">T728/T746</f>
        <v>6.7218200620475704E-2</v>
      </c>
      <c r="CC728" s="130">
        <f t="shared" ref="CC728" si="13841">U728/U746</f>
        <v>9.2544987146529561E-2</v>
      </c>
      <c r="CD728" s="131">
        <f t="shared" ref="CD728" si="13842">V728/V746</f>
        <v>5.2608568930341007E-2</v>
      </c>
      <c r="CE728" s="132">
        <f t="shared" ref="CE728" si="13843">W728/W746</f>
        <v>0.13532459615970741</v>
      </c>
      <c r="CF728" s="129">
        <f t="shared" ref="CF728" si="13844">X728/X746</f>
        <v>7.5236457437661219E-2</v>
      </c>
      <c r="CG728" s="130">
        <f t="shared" ref="CG728" si="13845">Y728/Y746</f>
        <v>9.407985314364388E-2</v>
      </c>
      <c r="CH728" s="131">
        <f t="shared" ref="CH728" si="13846">Z728/Z746</f>
        <v>7.7053269196508109E-2</v>
      </c>
      <c r="CI728" s="129">
        <f t="shared" ref="CI728" si="13847">AA728/AA746</f>
        <v>9.91945107398568E-2</v>
      </c>
      <c r="CJ728" s="135">
        <f t="shared" ref="CJ728" si="13848">AB728/AB746</f>
        <v>8.3149106302916276E-2</v>
      </c>
      <c r="CK728" s="136">
        <f t="shared" ref="CK728" si="13849">AC728/AC746</f>
        <v>9.9777014830283506E-2</v>
      </c>
    </row>
    <row r="729" spans="1:89" ht="15" thickTop="1" thickBot="1" x14ac:dyDescent="0.2">
      <c r="A729" s="137" t="s">
        <v>23</v>
      </c>
      <c r="B729" s="189">
        <v>466</v>
      </c>
      <c r="C729" s="190">
        <v>823</v>
      </c>
      <c r="D729" s="191">
        <v>150</v>
      </c>
      <c r="E729" s="192">
        <v>209</v>
      </c>
      <c r="F729" s="189">
        <v>662</v>
      </c>
      <c r="G729" s="193">
        <v>374</v>
      </c>
      <c r="H729" s="191">
        <v>824</v>
      </c>
      <c r="I729" s="192">
        <v>719</v>
      </c>
      <c r="J729" s="189">
        <v>60</v>
      </c>
      <c r="K729" s="193">
        <v>129</v>
      </c>
      <c r="L729" s="191">
        <v>175</v>
      </c>
      <c r="M729" s="189">
        <v>321</v>
      </c>
      <c r="N729" s="194">
        <v>632</v>
      </c>
      <c r="O729" s="195">
        <v>871</v>
      </c>
      <c r="P729" s="189">
        <v>410</v>
      </c>
      <c r="Q729" s="193">
        <v>237</v>
      </c>
      <c r="R729" s="191">
        <v>641</v>
      </c>
      <c r="S729" s="192">
        <v>391</v>
      </c>
      <c r="T729" s="189">
        <v>47</v>
      </c>
      <c r="U729" s="193">
        <v>40</v>
      </c>
      <c r="V729" s="191">
        <v>360</v>
      </c>
      <c r="W729" s="192">
        <v>588</v>
      </c>
      <c r="X729" s="189">
        <v>317</v>
      </c>
      <c r="Y729" s="193">
        <v>110</v>
      </c>
      <c r="Z729" s="191">
        <v>799</v>
      </c>
      <c r="AA729" s="189">
        <v>916</v>
      </c>
      <c r="AB729" s="172">
        <f t="shared" si="13685"/>
        <v>5543</v>
      </c>
      <c r="AC729" s="173">
        <f t="shared" si="13686"/>
        <v>5728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6.2617575920451488E-2</v>
      </c>
      <c r="BK729" s="130">
        <f t="shared" ref="BK729" si="13850">C729/C746</f>
        <v>7.6161391819359617E-2</v>
      </c>
      <c r="BL729" s="131">
        <f t="shared" ref="BL729" si="13851">D729/D746</f>
        <v>6.2919463087248328E-2</v>
      </c>
      <c r="BM729" s="132">
        <f t="shared" ref="BM729" si="13852">E729/E746</f>
        <v>5.0047892720306512E-2</v>
      </c>
      <c r="BN729" s="129">
        <f t="shared" ref="BN729" si="13853">F729/F746</f>
        <v>8.1117510109055269E-2</v>
      </c>
      <c r="BO729" s="130">
        <f t="shared" ref="BO729" si="13854">G729/G746</f>
        <v>4.5912104100171866E-2</v>
      </c>
      <c r="BP729" s="131">
        <f t="shared" ref="BP729" si="13855">H729/H746</f>
        <v>7.1089638512639122E-2</v>
      </c>
      <c r="BQ729" s="132">
        <f t="shared" ref="BQ729" si="13856">I729/I746</f>
        <v>5.8775443472574185E-2</v>
      </c>
      <c r="BR729" s="129">
        <f t="shared" ref="BR729" si="13857">J729/J746</f>
        <v>4.2979942693409739E-2</v>
      </c>
      <c r="BS729" s="130">
        <f t="shared" ref="BS729" si="13858">K729/K746</f>
        <v>9.8098859315589357E-2</v>
      </c>
      <c r="BT729" s="131">
        <f t="shared" ref="BT729" si="13859">L729/L746</f>
        <v>3.4784337109918503E-2</v>
      </c>
      <c r="BU729" s="129">
        <f t="shared" ref="BU729" si="13860">M729/M746</f>
        <v>7.508771929824562E-2</v>
      </c>
      <c r="BV729" s="133">
        <f t="shared" ref="BV729" si="13861">N729/N746</f>
        <v>5.4732831038364946E-2</v>
      </c>
      <c r="BW729" s="134">
        <f t="shared" ref="BW729" si="13862">O729/O746</f>
        <v>8.6978230477331733E-2</v>
      </c>
      <c r="BX729" s="129">
        <f t="shared" ref="BX729" si="13863">P729/P746</f>
        <v>7.0205479452054798E-2</v>
      </c>
      <c r="BY729" s="130">
        <f t="shared" ref="BY729" si="13864">Q729/Q746</f>
        <v>5.7398885928796321E-2</v>
      </c>
      <c r="BZ729" s="131">
        <f t="shared" ref="BZ729" si="13865">R729/R746</f>
        <v>8.0720312303236369E-2</v>
      </c>
      <c r="CA729" s="132">
        <f t="shared" ref="CA729" si="13866">S729/S746</f>
        <v>5.8029088750371029E-2</v>
      </c>
      <c r="CB729" s="129">
        <f t="shared" ref="CB729" si="13867">T729/T746</f>
        <v>4.8603929679420892E-2</v>
      </c>
      <c r="CC729" s="130">
        <f t="shared" ref="CC729" si="13868">U729/U746</f>
        <v>5.1413881748071981E-2</v>
      </c>
      <c r="CD729" s="131">
        <f t="shared" ref="CD729" si="13869">V729/V746</f>
        <v>5.2462838822500732E-2</v>
      </c>
      <c r="CE729" s="132">
        <f t="shared" ref="CE729" si="13870">W729/W746</f>
        <v>8.9606827186833285E-2</v>
      </c>
      <c r="CF729" s="129">
        <f t="shared" ref="CF729" si="13871">X729/X746</f>
        <v>6.8142734307824596E-2</v>
      </c>
      <c r="CG729" s="130">
        <f t="shared" ref="CG729" si="13872">Y729/Y746</f>
        <v>5.0481872418540616E-2</v>
      </c>
      <c r="CH729" s="131">
        <f t="shared" ref="CH729" si="13873">Z729/Z746</f>
        <v>7.1174060217352578E-2</v>
      </c>
      <c r="CI729" s="129">
        <f t="shared" ref="CI729" si="13874">AA729/AA746</f>
        <v>6.8317422434367545E-2</v>
      </c>
      <c r="CJ729" s="135">
        <f t="shared" ref="CJ729" si="13875">AB729/AB746</f>
        <v>6.5181091251175924E-2</v>
      </c>
      <c r="CK729" s="136">
        <f t="shared" ref="CK729" si="13876">AC729/AC746</f>
        <v>6.757984402836277E-2</v>
      </c>
    </row>
    <row r="730" spans="1:89" ht="14" thickTop="1" x14ac:dyDescent="0.15">
      <c r="A730" s="146" t="s">
        <v>24</v>
      </c>
      <c r="B730" s="203">
        <v>443</v>
      </c>
      <c r="C730" s="197">
        <v>646</v>
      </c>
      <c r="D730" s="198">
        <v>171</v>
      </c>
      <c r="E730" s="199">
        <v>237</v>
      </c>
      <c r="F730" s="196">
        <v>521</v>
      </c>
      <c r="G730" s="200">
        <v>345</v>
      </c>
      <c r="H730" s="198">
        <v>708</v>
      </c>
      <c r="I730" s="199">
        <v>741</v>
      </c>
      <c r="J730" s="196">
        <v>58</v>
      </c>
      <c r="K730" s="200">
        <v>63</v>
      </c>
      <c r="L730" s="198">
        <v>173</v>
      </c>
      <c r="M730" s="196">
        <v>291</v>
      </c>
      <c r="N730" s="201">
        <v>634</v>
      </c>
      <c r="O730" s="204">
        <v>656</v>
      </c>
      <c r="P730" s="196">
        <v>402</v>
      </c>
      <c r="Q730" s="200">
        <v>225</v>
      </c>
      <c r="R730" s="198">
        <v>578</v>
      </c>
      <c r="S730" s="199">
        <v>363</v>
      </c>
      <c r="T730" s="196">
        <v>98</v>
      </c>
      <c r="U730" s="200">
        <v>33</v>
      </c>
      <c r="V730" s="198">
        <v>316</v>
      </c>
      <c r="W730" s="205">
        <v>493</v>
      </c>
      <c r="X730" s="196">
        <v>322</v>
      </c>
      <c r="Y730" s="200">
        <v>108</v>
      </c>
      <c r="Z730" s="198">
        <v>821</v>
      </c>
      <c r="AA730" s="196">
        <v>884</v>
      </c>
      <c r="AB730" s="172">
        <f t="shared" si="13685"/>
        <v>5245</v>
      </c>
      <c r="AC730" s="173">
        <f t="shared" si="13686"/>
        <v>5085</v>
      </c>
      <c r="AE730" s="275" t="str">
        <f>$AE$17</f>
        <v>17:00 - 17:59</v>
      </c>
      <c r="AF730" s="126">
        <f t="shared" ref="AF730:AU732" si="13877">SUMIF($A$9:$A$32,$AE730,B$722:B$745)</f>
        <v>554</v>
      </c>
      <c r="AG730" s="186">
        <f t="shared" si="13877"/>
        <v>798</v>
      </c>
      <c r="AH730" s="127">
        <f t="shared" si="13877"/>
        <v>155</v>
      </c>
      <c r="AI730" s="180">
        <f t="shared" si="13877"/>
        <v>327</v>
      </c>
      <c r="AJ730" s="126">
        <f t="shared" si="13877"/>
        <v>373</v>
      </c>
      <c r="AK730" s="128">
        <f t="shared" si="13877"/>
        <v>693</v>
      </c>
      <c r="AL730" s="127">
        <f t="shared" si="13877"/>
        <v>765</v>
      </c>
      <c r="AM730" s="180">
        <f t="shared" si="13877"/>
        <v>913</v>
      </c>
      <c r="AN730" s="126">
        <f t="shared" si="13877"/>
        <v>127</v>
      </c>
      <c r="AO730" s="128">
        <f t="shared" si="13877"/>
        <v>62</v>
      </c>
      <c r="AP730" s="127">
        <f t="shared" si="13877"/>
        <v>540</v>
      </c>
      <c r="AQ730" s="126">
        <f t="shared" si="13877"/>
        <v>200</v>
      </c>
      <c r="AR730" s="179">
        <f t="shared" si="13877"/>
        <v>845</v>
      </c>
      <c r="AS730" s="181">
        <f t="shared" si="13877"/>
        <v>651</v>
      </c>
      <c r="AT730" s="126">
        <f t="shared" si="13877"/>
        <v>324</v>
      </c>
      <c r="AU730" s="128">
        <f t="shared" si="13877"/>
        <v>386</v>
      </c>
      <c r="AV730" s="127">
        <f t="shared" ref="AP730:BE732" si="13878">SUMIF($A$9:$A$32,$AE730,R$722:R$745)</f>
        <v>467</v>
      </c>
      <c r="AW730" s="180">
        <f t="shared" si="13878"/>
        <v>545</v>
      </c>
      <c r="AX730" s="126">
        <f t="shared" si="13878"/>
        <v>53</v>
      </c>
      <c r="AY730" s="128">
        <f t="shared" si="13878"/>
        <v>41</v>
      </c>
      <c r="AZ730" s="127">
        <f t="shared" si="13878"/>
        <v>606</v>
      </c>
      <c r="BA730" s="180">
        <f t="shared" si="13878"/>
        <v>359</v>
      </c>
      <c r="BB730" s="126">
        <f t="shared" si="13878"/>
        <v>298</v>
      </c>
      <c r="BC730" s="128">
        <f t="shared" si="13878"/>
        <v>177</v>
      </c>
      <c r="BD730" s="184">
        <f t="shared" si="13878"/>
        <v>826</v>
      </c>
      <c r="BE730" s="185">
        <f t="shared" si="13878"/>
        <v>940</v>
      </c>
      <c r="BF730" s="170">
        <f>AF730+AH730+AJ730+AL730+AN730+AP730+AR730+AT730+AV730+AX730+AZ730+BB730+BD730</f>
        <v>5933</v>
      </c>
      <c r="BG730" s="171">
        <f>AG730+AI730+AK730+AM730+AO730+AQ730+AS730+AU730+AW730+AY730+BA730+BC730+BE730</f>
        <v>6092</v>
      </c>
      <c r="BI730" s="146" t="s">
        <v>24</v>
      </c>
      <c r="BJ730" s="129">
        <f>B730/B746</f>
        <v>5.9527008868583711E-2</v>
      </c>
      <c r="BK730" s="130">
        <f t="shared" ref="BK730" si="13879">C730/C746</f>
        <v>5.97816028132519E-2</v>
      </c>
      <c r="BL730" s="131">
        <f t="shared" ref="BL730" si="13880">D730/D746</f>
        <v>7.1728187919463088E-2</v>
      </c>
      <c r="BM730" s="132">
        <f t="shared" ref="BM730" si="13881">E730/E746</f>
        <v>5.6752873563218391E-2</v>
      </c>
      <c r="BN730" s="129">
        <f t="shared" ref="BN730" si="13882">F730/F746</f>
        <v>6.3840215659845601E-2</v>
      </c>
      <c r="BO730" s="130">
        <f t="shared" ref="BO730" si="13883">G730/G746</f>
        <v>4.2352074637859075E-2</v>
      </c>
      <c r="BP730" s="131">
        <f t="shared" ref="BP730" si="13884">H730/H746</f>
        <v>6.1081873867655942E-2</v>
      </c>
      <c r="BQ730" s="132">
        <f t="shared" ref="BQ730" si="13885">I730/I746</f>
        <v>6.0573857598299682E-2</v>
      </c>
      <c r="BR730" s="129">
        <f t="shared" ref="BR730" si="13886">J730/J746</f>
        <v>4.1547277936962751E-2</v>
      </c>
      <c r="BS730" s="130">
        <f t="shared" ref="BS730" si="13887">K730/K746</f>
        <v>4.7908745247148291E-2</v>
      </c>
      <c r="BT730" s="131">
        <f t="shared" ref="BT730" si="13888">L730/L746</f>
        <v>3.4386801828662293E-2</v>
      </c>
      <c r="BU730" s="129">
        <f t="shared" ref="BU730" si="13889">M730/M746</f>
        <v>6.8070175438596489E-2</v>
      </c>
      <c r="BV730" s="133">
        <f t="shared" ref="BV730" si="13890">N730/N746</f>
        <v>5.4906036199878758E-2</v>
      </c>
      <c r="BW730" s="134">
        <f t="shared" ref="BW730" si="13891">O730/O746</f>
        <v>6.5508288396245257E-2</v>
      </c>
      <c r="BX730" s="129">
        <f t="shared" ref="BX730" si="13892">P730/P746</f>
        <v>6.8835616438356159E-2</v>
      </c>
      <c r="BY730" s="130">
        <f t="shared" ref="BY730" si="13893">Q730/Q746</f>
        <v>5.4492613223540806E-2</v>
      </c>
      <c r="BZ730" s="131">
        <f t="shared" ref="BZ730" si="13894">R730/R746</f>
        <v>7.2786802669688955E-2</v>
      </c>
      <c r="CA730" s="132">
        <f t="shared" ref="CA730" si="13895">S730/S746</f>
        <v>5.3873552983081031E-2</v>
      </c>
      <c r="CB730" s="129">
        <f t="shared" ref="CB730" si="13896">T730/T746</f>
        <v>0.10134436401240951</v>
      </c>
      <c r="CC730" s="130">
        <f t="shared" ref="CC730" si="13897">U730/U746</f>
        <v>4.2416452442159386E-2</v>
      </c>
      <c r="CD730" s="131">
        <f t="shared" ref="CD730" si="13898">V730/V746</f>
        <v>4.6050714077528421E-2</v>
      </c>
      <c r="CE730" s="132">
        <f t="shared" ref="CE730" si="13899">W730/W746</f>
        <v>7.512953367875648E-2</v>
      </c>
      <c r="CF730" s="129">
        <f t="shared" ref="CF730" si="13900">X730/X746</f>
        <v>6.921754084264832E-2</v>
      </c>
      <c r="CG730" s="130">
        <f t="shared" ref="CG730" si="13901">Y730/Y746</f>
        <v>4.956402019274897E-2</v>
      </c>
      <c r="CH730" s="131">
        <f t="shared" ref="CH730" si="13902">Z730/Z746</f>
        <v>7.313379654373775E-2</v>
      </c>
      <c r="CI730" s="129">
        <f t="shared" ref="CI730" si="13903">AA730/AA746</f>
        <v>6.5930787589498802E-2</v>
      </c>
      <c r="CJ730" s="135">
        <f t="shared" ref="CJ730" si="13904">AB730/AB746</f>
        <v>6.167685794920038E-2</v>
      </c>
      <c r="CK730" s="136">
        <f t="shared" ref="CK730" si="13905">AC730/AC746</f>
        <v>5.9993628995150955E-2</v>
      </c>
    </row>
    <row r="731" spans="1:89" x14ac:dyDescent="0.15">
      <c r="A731" s="137" t="s">
        <v>25</v>
      </c>
      <c r="B731" s="206">
        <v>395</v>
      </c>
      <c r="C731" s="190">
        <v>820</v>
      </c>
      <c r="D731" s="191">
        <v>142</v>
      </c>
      <c r="E731" s="192">
        <v>328</v>
      </c>
      <c r="F731" s="189">
        <v>456</v>
      </c>
      <c r="G731" s="193">
        <v>462</v>
      </c>
      <c r="H731" s="191">
        <v>750</v>
      </c>
      <c r="I731" s="192">
        <v>814</v>
      </c>
      <c r="J731" s="189">
        <v>55</v>
      </c>
      <c r="K731" s="190">
        <v>71</v>
      </c>
      <c r="L731" s="191">
        <v>206</v>
      </c>
      <c r="M731" s="189">
        <v>224</v>
      </c>
      <c r="N731" s="194">
        <v>627</v>
      </c>
      <c r="O731" s="207">
        <v>590</v>
      </c>
      <c r="P731" s="189">
        <v>383</v>
      </c>
      <c r="Q731" s="190">
        <v>215</v>
      </c>
      <c r="R731" s="191">
        <v>532</v>
      </c>
      <c r="S731" s="192">
        <v>398</v>
      </c>
      <c r="T731" s="198">
        <v>47</v>
      </c>
      <c r="U731" s="189">
        <v>28</v>
      </c>
      <c r="V731" s="191">
        <v>423</v>
      </c>
      <c r="W731" s="208">
        <v>359</v>
      </c>
      <c r="X731" s="189">
        <v>257</v>
      </c>
      <c r="Y731" s="193">
        <v>127</v>
      </c>
      <c r="Z731" s="191">
        <v>834</v>
      </c>
      <c r="AA731" s="189">
        <v>867</v>
      </c>
      <c r="AB731" s="172">
        <f t="shared" si="13685"/>
        <v>5107</v>
      </c>
      <c r="AC731" s="173">
        <f t="shared" si="13686"/>
        <v>5303</v>
      </c>
      <c r="AE731" s="277" t="str">
        <f>$AE$18</f>
        <v>18:00 - 18:59</v>
      </c>
      <c r="AF731" s="126">
        <f t="shared" si="13877"/>
        <v>590</v>
      </c>
      <c r="AG731" s="190">
        <f t="shared" si="13877"/>
        <v>721</v>
      </c>
      <c r="AH731" s="191">
        <f t="shared" si="13877"/>
        <v>107</v>
      </c>
      <c r="AI731" s="192">
        <f t="shared" si="13877"/>
        <v>325</v>
      </c>
      <c r="AJ731" s="278">
        <f t="shared" si="13877"/>
        <v>359</v>
      </c>
      <c r="AK731" s="193">
        <f t="shared" si="13877"/>
        <v>783</v>
      </c>
      <c r="AL731" s="191">
        <f t="shared" si="13877"/>
        <v>723</v>
      </c>
      <c r="AM731" s="192">
        <f t="shared" si="13877"/>
        <v>996</v>
      </c>
      <c r="AN731" s="278">
        <f t="shared" si="13877"/>
        <v>194</v>
      </c>
      <c r="AO731" s="193">
        <f t="shared" si="13877"/>
        <v>49</v>
      </c>
      <c r="AP731" s="191">
        <f t="shared" si="13878"/>
        <v>640</v>
      </c>
      <c r="AQ731" s="278">
        <f t="shared" si="13878"/>
        <v>162</v>
      </c>
      <c r="AR731" s="194">
        <f t="shared" si="13878"/>
        <v>892</v>
      </c>
      <c r="AS731" s="195">
        <f t="shared" si="13878"/>
        <v>558</v>
      </c>
      <c r="AT731" s="278">
        <f t="shared" si="13878"/>
        <v>342</v>
      </c>
      <c r="AU731" s="193">
        <f t="shared" si="13878"/>
        <v>331</v>
      </c>
      <c r="AV731" s="191">
        <f t="shared" si="13878"/>
        <v>437</v>
      </c>
      <c r="AW731" s="192">
        <f t="shared" si="13878"/>
        <v>548</v>
      </c>
      <c r="AX731" s="278">
        <f t="shared" si="13878"/>
        <v>46</v>
      </c>
      <c r="AY731" s="193">
        <f t="shared" si="13878"/>
        <v>35</v>
      </c>
      <c r="AZ731" s="191">
        <f t="shared" si="13878"/>
        <v>616</v>
      </c>
      <c r="BA731" s="192">
        <f t="shared" si="13878"/>
        <v>349</v>
      </c>
      <c r="BB731" s="278">
        <f t="shared" si="13878"/>
        <v>322</v>
      </c>
      <c r="BC731" s="193">
        <f t="shared" si="13878"/>
        <v>144</v>
      </c>
      <c r="BD731" s="191">
        <f t="shared" si="13878"/>
        <v>696</v>
      </c>
      <c r="BE731" s="278">
        <f t="shared" si="13878"/>
        <v>880</v>
      </c>
      <c r="BF731" s="172">
        <f>SUM(AF731,AH731,AJ731,AL731,AN731,AP731,AR731,AT731,AV731,AX731,AZ731,BB731,BD731)</f>
        <v>5964</v>
      </c>
      <c r="BG731" s="173">
        <f>SUM(AG731,AI731,AK731,AM731,AO731,AQ731,AS731,AU731,AW731,AY731,BA731,BC731,BE731)</f>
        <v>5881</v>
      </c>
      <c r="BI731" s="137" t="s">
        <v>25</v>
      </c>
      <c r="BJ731" s="129">
        <f>B731/B746</f>
        <v>5.3077129803816181E-2</v>
      </c>
      <c r="BK731" s="130">
        <f t="shared" ref="BK731" si="13906">C731/C746</f>
        <v>7.5883768276883215E-2</v>
      </c>
      <c r="BL731" s="131">
        <f t="shared" ref="BL731" si="13907">D731/D746</f>
        <v>5.9563758389261742E-2</v>
      </c>
      <c r="BM731" s="132">
        <f t="shared" ref="BM731" si="13908">E731/E746</f>
        <v>7.8544061302681989E-2</v>
      </c>
      <c r="BN731" s="129">
        <f t="shared" ref="BN731" si="13909">F731/F746</f>
        <v>5.5875505452763138E-2</v>
      </c>
      <c r="BO731" s="130">
        <f t="shared" ref="BO731" si="13910">G731/G746</f>
        <v>5.671495212374171E-2</v>
      </c>
      <c r="BP731" s="131">
        <f t="shared" ref="BP731" si="13911">H731/H746</f>
        <v>6.4705374859805015E-2</v>
      </c>
      <c r="BQ731" s="132">
        <f t="shared" ref="BQ731" si="13912">I731/I746</f>
        <v>6.6541322651843371E-2</v>
      </c>
      <c r="BR731" s="129">
        <f t="shared" ref="BR731" si="13913">J731/J746</f>
        <v>3.9398280802292261E-2</v>
      </c>
      <c r="BS731" s="130">
        <f t="shared" ref="BS731" si="13914">K731/K746</f>
        <v>5.3992395437262357E-2</v>
      </c>
      <c r="BT731" s="131">
        <f t="shared" ref="BT731" si="13915">L731/L746</f>
        <v>4.0946133969389786E-2</v>
      </c>
      <c r="BU731" s="129">
        <f t="shared" ref="BU731" si="13916">M731/M746</f>
        <v>5.239766081871345E-2</v>
      </c>
      <c r="BV731" s="133">
        <f t="shared" ref="BV731" si="13917">N731/N746</f>
        <v>5.4299818134580409E-2</v>
      </c>
      <c r="BW731" s="134">
        <f t="shared" ref="BW731" si="13918">O731/O746</f>
        <v>5.8917515478330337E-2</v>
      </c>
      <c r="BX731" s="129">
        <f t="shared" ref="BX731" si="13919">P731/P746</f>
        <v>6.5582191780821919E-2</v>
      </c>
      <c r="BY731" s="130">
        <f t="shared" ref="BY731" si="13920">Q731/Q746</f>
        <v>5.2070719302494552E-2</v>
      </c>
      <c r="BZ731" s="131">
        <f t="shared" ref="BZ731" si="13921">R731/R746</f>
        <v>6.6994081349955922E-2</v>
      </c>
      <c r="CA731" s="132">
        <f t="shared" ref="CA731" si="13922">S731/S746</f>
        <v>5.9067972692193528E-2</v>
      </c>
      <c r="CB731" s="129">
        <f t="shared" ref="CB731" si="13923">T731/T746</f>
        <v>4.8603929679420892E-2</v>
      </c>
      <c r="CC731" s="130">
        <f t="shared" ref="CC731" si="13924">U731/U746</f>
        <v>3.5989717223650387E-2</v>
      </c>
      <c r="CD731" s="131">
        <f t="shared" ref="CD731" si="13925">V731/V746</f>
        <v>6.1643835616438353E-2</v>
      </c>
      <c r="CE731" s="132">
        <f t="shared" ref="CE731" si="13926">W731/W746</f>
        <v>5.4708930204206037E-2</v>
      </c>
      <c r="CF731" s="129">
        <f t="shared" ref="CF731" si="13927">X731/X746</f>
        <v>5.5245055889939811E-2</v>
      </c>
      <c r="CG731" s="130">
        <f t="shared" ref="CG731" si="13928">Y731/Y746</f>
        <v>5.8283616337769621E-2</v>
      </c>
      <c r="CH731" s="131">
        <f t="shared" ref="CH731" si="13929">Z731/Z746</f>
        <v>7.4291822554783532E-2</v>
      </c>
      <c r="CI731" s="129">
        <f t="shared" ref="CI731" si="13930">AA731/AA746</f>
        <v>6.4662887828162291E-2</v>
      </c>
      <c r="CJ731" s="135">
        <f t="shared" ref="CJ731" si="13931">AB731/AB746</f>
        <v>6.0054092191909693E-2</v>
      </c>
      <c r="CK731" s="136">
        <f t="shared" ref="CK731" si="13932">AC731/AC746</f>
        <v>6.2565627249023703E-2</v>
      </c>
    </row>
    <row r="732" spans="1:89" ht="14" thickBot="1" x14ac:dyDescent="0.2">
      <c r="A732" s="146" t="s">
        <v>26</v>
      </c>
      <c r="B732" s="203">
        <v>456</v>
      </c>
      <c r="C732" s="197">
        <v>794</v>
      </c>
      <c r="D732" s="198">
        <v>162</v>
      </c>
      <c r="E732" s="199">
        <v>313</v>
      </c>
      <c r="F732" s="196">
        <v>394</v>
      </c>
      <c r="G732" s="200">
        <v>452</v>
      </c>
      <c r="H732" s="198">
        <v>710</v>
      </c>
      <c r="I732" s="199">
        <v>819</v>
      </c>
      <c r="J732" s="196">
        <v>62</v>
      </c>
      <c r="K732" s="197">
        <v>51</v>
      </c>
      <c r="L732" s="198">
        <v>244</v>
      </c>
      <c r="M732" s="196">
        <v>207</v>
      </c>
      <c r="N732" s="201">
        <v>620</v>
      </c>
      <c r="O732" s="204">
        <v>539</v>
      </c>
      <c r="P732" s="196">
        <v>375</v>
      </c>
      <c r="Q732" s="197">
        <v>215</v>
      </c>
      <c r="R732" s="198">
        <v>549</v>
      </c>
      <c r="S732" s="199">
        <v>378</v>
      </c>
      <c r="T732" s="196">
        <v>47</v>
      </c>
      <c r="U732" s="200">
        <v>46</v>
      </c>
      <c r="V732" s="198">
        <v>361</v>
      </c>
      <c r="W732" s="205">
        <v>391</v>
      </c>
      <c r="X732" s="196">
        <v>292</v>
      </c>
      <c r="Y732" s="200">
        <v>127</v>
      </c>
      <c r="Z732" s="198">
        <v>781</v>
      </c>
      <c r="AA732" s="196">
        <v>1037</v>
      </c>
      <c r="AB732" s="172">
        <f t="shared" si="13685"/>
        <v>5053</v>
      </c>
      <c r="AC732" s="173">
        <f t="shared" si="13686"/>
        <v>5369</v>
      </c>
      <c r="AE732" s="275">
        <f>$AE$19</f>
        <v>0</v>
      </c>
      <c r="AF732" s="126">
        <f t="shared" si="13877"/>
        <v>0</v>
      </c>
      <c r="AG732" s="197">
        <f t="shared" si="13877"/>
        <v>0</v>
      </c>
      <c r="AH732" s="198">
        <f t="shared" si="13877"/>
        <v>0</v>
      </c>
      <c r="AI732" s="199">
        <f t="shared" si="13877"/>
        <v>0</v>
      </c>
      <c r="AJ732" s="196">
        <f t="shared" si="13877"/>
        <v>0</v>
      </c>
      <c r="AK732" s="200">
        <f t="shared" si="13877"/>
        <v>0</v>
      </c>
      <c r="AL732" s="198">
        <f t="shared" si="13877"/>
        <v>0</v>
      </c>
      <c r="AM732" s="199">
        <f t="shared" si="13877"/>
        <v>0</v>
      </c>
      <c r="AN732" s="196">
        <f t="shared" si="13877"/>
        <v>0</v>
      </c>
      <c r="AO732" s="200">
        <f t="shared" si="13877"/>
        <v>0</v>
      </c>
      <c r="AP732" s="198">
        <f t="shared" si="13878"/>
        <v>0</v>
      </c>
      <c r="AQ732" s="196">
        <f t="shared" si="13878"/>
        <v>0</v>
      </c>
      <c r="AR732" s="201">
        <f t="shared" si="13878"/>
        <v>0</v>
      </c>
      <c r="AS732" s="202">
        <f t="shared" si="13878"/>
        <v>0</v>
      </c>
      <c r="AT732" s="196">
        <f t="shared" si="13878"/>
        <v>0</v>
      </c>
      <c r="AU732" s="200">
        <f t="shared" si="13878"/>
        <v>0</v>
      </c>
      <c r="AV732" s="198">
        <f t="shared" si="13878"/>
        <v>0</v>
      </c>
      <c r="AW732" s="199">
        <f t="shared" si="13878"/>
        <v>0</v>
      </c>
      <c r="AX732" s="196">
        <f t="shared" si="13878"/>
        <v>0</v>
      </c>
      <c r="AY732" s="200">
        <f t="shared" si="13878"/>
        <v>0</v>
      </c>
      <c r="AZ732" s="198">
        <f t="shared" si="13878"/>
        <v>0</v>
      </c>
      <c r="BA732" s="199">
        <f t="shared" si="13878"/>
        <v>0</v>
      </c>
      <c r="BB732" s="196">
        <f t="shared" si="13878"/>
        <v>0</v>
      </c>
      <c r="BC732" s="200">
        <f t="shared" si="13878"/>
        <v>0</v>
      </c>
      <c r="BD732" s="198">
        <f t="shared" si="13878"/>
        <v>0</v>
      </c>
      <c r="BE732" s="196">
        <f t="shared" si="1387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6.1273851115291586E-2</v>
      </c>
      <c r="BK732" s="130">
        <f t="shared" ref="BK732" si="13933">C732/C746</f>
        <v>7.3477697575421067E-2</v>
      </c>
      <c r="BL732" s="131">
        <f t="shared" ref="BL732" si="13934">D732/D746</f>
        <v>6.7953020134228187E-2</v>
      </c>
      <c r="BM732" s="132">
        <f t="shared" ref="BM732" si="13935">E732/E746</f>
        <v>7.4952107279693481E-2</v>
      </c>
      <c r="BN732" s="129">
        <f t="shared" ref="BN732" si="13936">F732/F746</f>
        <v>4.8278397255238331E-2</v>
      </c>
      <c r="BO732" s="130">
        <f t="shared" ref="BO732" si="13937">G732/G746</f>
        <v>5.5487355757426957E-2</v>
      </c>
      <c r="BP732" s="131">
        <f t="shared" ref="BP732" si="13938">H732/H746</f>
        <v>6.1254421533948757E-2</v>
      </c>
      <c r="BQ732" s="132">
        <f t="shared" ref="BQ732" si="13939">I732/I746</f>
        <v>6.69500531349628E-2</v>
      </c>
      <c r="BR732" s="129">
        <f t="shared" ref="BR732" si="13940">J732/J746</f>
        <v>4.4412607449856735E-2</v>
      </c>
      <c r="BS732" s="130">
        <f t="shared" ref="BS732" si="13941">K732/K746</f>
        <v>3.8783269961977188E-2</v>
      </c>
      <c r="BT732" s="131">
        <f t="shared" ref="BT732" si="13942">L732/L746</f>
        <v>4.8499304313257802E-2</v>
      </c>
      <c r="BU732" s="129">
        <f t="shared" ref="BU732" si="13943">M732/M746</f>
        <v>4.8421052631578948E-2</v>
      </c>
      <c r="BV732" s="133">
        <f t="shared" ref="BV732" si="13944">N732/N746</f>
        <v>5.3693600069282067E-2</v>
      </c>
      <c r="BW732" s="134">
        <f t="shared" ref="BW732" si="13945">O732/O746</f>
        <v>5.3824645496305175E-2</v>
      </c>
      <c r="BX732" s="129">
        <f t="shared" ref="BX732" si="13946">P732/P746</f>
        <v>6.4212328767123295E-2</v>
      </c>
      <c r="BY732" s="130">
        <f t="shared" ref="BY732" si="13947">Q732/Q746</f>
        <v>5.2070719302494552E-2</v>
      </c>
      <c r="BZ732" s="131">
        <f t="shared" ref="BZ732" si="13948">R732/R746</f>
        <v>6.9134869663770304E-2</v>
      </c>
      <c r="CA732" s="132">
        <f t="shared" ref="CA732" si="13949">S732/S746</f>
        <v>5.6099732858414957E-2</v>
      </c>
      <c r="CB732" s="129">
        <f t="shared" ref="CB732" si="13950">T732/T746</f>
        <v>4.8603929679420892E-2</v>
      </c>
      <c r="CC732" s="130">
        <f t="shared" ref="CC732" si="13951">U732/U746</f>
        <v>5.9125964010282778E-2</v>
      </c>
      <c r="CD732" s="131">
        <f t="shared" ref="CD732" si="13952">V732/V746</f>
        <v>5.2608568930341007E-2</v>
      </c>
      <c r="CE732" s="132">
        <f t="shared" ref="CE732" si="13953">W732/W746</f>
        <v>5.9585492227979271E-2</v>
      </c>
      <c r="CF732" s="129">
        <f t="shared" ref="CF732" si="13954">X732/X746</f>
        <v>6.2768701633705931E-2</v>
      </c>
      <c r="CG732" s="130">
        <f t="shared" ref="CG732" si="13955">Y732/Y746</f>
        <v>5.8283616337769621E-2</v>
      </c>
      <c r="CH732" s="131">
        <f t="shared" ref="CH732" si="13956">Z732/Z746</f>
        <v>6.9570639586673796E-2</v>
      </c>
      <c r="CI732" s="129">
        <f t="shared" ref="CI732" si="13957">AA732/AA746</f>
        <v>7.7341885441527453E-2</v>
      </c>
      <c r="CJ732" s="135">
        <f t="shared" ref="CJ732" si="13958">AB732/AB746</f>
        <v>5.9419096895578553E-2</v>
      </c>
      <c r="CK732" s="136">
        <f t="shared" ref="CK732" si="13959">AC732/AC746</f>
        <v>6.3344305619462235E-2</v>
      </c>
    </row>
    <row r="733" spans="1:89" ht="15" thickTop="1" thickBot="1" x14ac:dyDescent="0.2">
      <c r="A733" s="137" t="s">
        <v>27</v>
      </c>
      <c r="B733" s="206">
        <v>443</v>
      </c>
      <c r="C733" s="190">
        <v>676</v>
      </c>
      <c r="D733" s="191">
        <v>165</v>
      </c>
      <c r="E733" s="192">
        <v>295</v>
      </c>
      <c r="F733" s="189">
        <v>449</v>
      </c>
      <c r="G733" s="193">
        <v>448</v>
      </c>
      <c r="H733" s="191">
        <v>790</v>
      </c>
      <c r="I733" s="192">
        <v>901</v>
      </c>
      <c r="J733" s="189">
        <v>68</v>
      </c>
      <c r="K733" s="190">
        <v>65</v>
      </c>
      <c r="L733" s="191">
        <v>284</v>
      </c>
      <c r="M733" s="189">
        <v>222</v>
      </c>
      <c r="N733" s="194">
        <v>735</v>
      </c>
      <c r="O733" s="207">
        <v>562</v>
      </c>
      <c r="P733" s="189">
        <v>422</v>
      </c>
      <c r="Q733" s="190">
        <v>230</v>
      </c>
      <c r="R733" s="191">
        <v>535</v>
      </c>
      <c r="S733" s="192">
        <v>418</v>
      </c>
      <c r="T733" s="189">
        <v>43</v>
      </c>
      <c r="U733" s="193">
        <v>34</v>
      </c>
      <c r="V733" s="191">
        <v>456</v>
      </c>
      <c r="W733" s="208">
        <v>409</v>
      </c>
      <c r="X733" s="189">
        <v>279</v>
      </c>
      <c r="Y733" s="193">
        <v>109</v>
      </c>
      <c r="Z733" s="191">
        <v>842</v>
      </c>
      <c r="AA733" s="189">
        <v>925</v>
      </c>
      <c r="AB733" s="172">
        <f t="shared" si="13685"/>
        <v>5511</v>
      </c>
      <c r="AC733" s="173">
        <f t="shared" si="13686"/>
        <v>5294</v>
      </c>
      <c r="AE733" s="269" t="s">
        <v>13</v>
      </c>
      <c r="AF733" s="20">
        <f t="shared" ref="AF733:BG733" si="13960">SUM(AF730:AF732)</f>
        <v>1144</v>
      </c>
      <c r="AG733" s="21">
        <f t="shared" si="13960"/>
        <v>1519</v>
      </c>
      <c r="AH733" s="20">
        <f t="shared" si="13960"/>
        <v>262</v>
      </c>
      <c r="AI733" s="21">
        <f t="shared" si="13960"/>
        <v>652</v>
      </c>
      <c r="AJ733" s="20">
        <f t="shared" si="13960"/>
        <v>732</v>
      </c>
      <c r="AK733" s="21">
        <f t="shared" si="13960"/>
        <v>1476</v>
      </c>
      <c r="AL733" s="20">
        <f t="shared" si="13960"/>
        <v>1488</v>
      </c>
      <c r="AM733" s="21">
        <f t="shared" si="13960"/>
        <v>1909</v>
      </c>
      <c r="AN733" s="20">
        <f t="shared" si="13960"/>
        <v>321</v>
      </c>
      <c r="AO733" s="21">
        <f t="shared" si="13960"/>
        <v>111</v>
      </c>
      <c r="AP733" s="20">
        <f t="shared" si="13960"/>
        <v>1180</v>
      </c>
      <c r="AQ733" s="21">
        <f t="shared" si="13960"/>
        <v>362</v>
      </c>
      <c r="AR733" s="20">
        <f t="shared" si="13960"/>
        <v>1737</v>
      </c>
      <c r="AS733" s="21">
        <f t="shared" si="13960"/>
        <v>1209</v>
      </c>
      <c r="AT733" s="20">
        <f t="shared" si="13960"/>
        <v>666</v>
      </c>
      <c r="AU733" s="21">
        <f t="shared" si="13960"/>
        <v>717</v>
      </c>
      <c r="AV733" s="20">
        <f t="shared" si="13960"/>
        <v>904</v>
      </c>
      <c r="AW733" s="21">
        <f t="shared" si="13960"/>
        <v>1093</v>
      </c>
      <c r="AX733" s="20">
        <f t="shared" si="13960"/>
        <v>99</v>
      </c>
      <c r="AY733" s="21">
        <f t="shared" si="13960"/>
        <v>76</v>
      </c>
      <c r="AZ733" s="20">
        <f t="shared" si="13960"/>
        <v>1222</v>
      </c>
      <c r="BA733" s="21">
        <f t="shared" si="13960"/>
        <v>708</v>
      </c>
      <c r="BB733" s="20">
        <f t="shared" si="13960"/>
        <v>620</v>
      </c>
      <c r="BC733" s="21">
        <f t="shared" si="13960"/>
        <v>321</v>
      </c>
      <c r="BD733" s="20">
        <f t="shared" si="13960"/>
        <v>1522</v>
      </c>
      <c r="BE733" s="21">
        <f t="shared" si="13960"/>
        <v>1820</v>
      </c>
      <c r="BF733" s="174">
        <f t="shared" si="13960"/>
        <v>11897</v>
      </c>
      <c r="BG733" s="175">
        <f t="shared" si="13960"/>
        <v>11973</v>
      </c>
      <c r="BI733" s="137" t="s">
        <v>27</v>
      </c>
      <c r="BJ733" s="129">
        <f>B733/B746</f>
        <v>5.9527008868583711E-2</v>
      </c>
      <c r="BK733" s="130">
        <f t="shared" ref="BK733" si="13961">C733/C746</f>
        <v>6.2557838238015917E-2</v>
      </c>
      <c r="BL733" s="131">
        <f t="shared" ref="BL733" si="13962">D733/D746</f>
        <v>6.9211409395973159E-2</v>
      </c>
      <c r="BM733" s="132">
        <f t="shared" ref="BM733" si="13963">E733/E746</f>
        <v>7.0641762452107279E-2</v>
      </c>
      <c r="BN733" s="129">
        <f t="shared" ref="BN733" si="13964">F733/F746</f>
        <v>5.5017767430461953E-2</v>
      </c>
      <c r="BO733" s="130">
        <f t="shared" ref="BO733" si="13965">G733/G746</f>
        <v>5.4996317210901056E-2</v>
      </c>
      <c r="BP733" s="131">
        <f t="shared" ref="BP733" si="13966">H733/H746</f>
        <v>6.8156328185661294E-2</v>
      </c>
      <c r="BQ733" s="132">
        <f t="shared" ref="BQ733" si="13967">I733/I746</f>
        <v>7.3653233058121478E-2</v>
      </c>
      <c r="BR733" s="129">
        <f t="shared" ref="BR733" si="13968">J733/J746</f>
        <v>4.8710601719197708E-2</v>
      </c>
      <c r="BS733" s="130">
        <f t="shared" ref="BS733" si="13969">K733/K746</f>
        <v>4.9429657794676805E-2</v>
      </c>
      <c r="BT733" s="131">
        <f t="shared" ref="BT733" si="13970">L733/L746</f>
        <v>5.6450009938382034E-2</v>
      </c>
      <c r="BU733" s="129">
        <f t="shared" ref="BU733" si="13971">M733/M746</f>
        <v>5.1929824561403506E-2</v>
      </c>
      <c r="BV733" s="133">
        <f t="shared" ref="BV733" si="13972">N733/N746</f>
        <v>6.3652896856326316E-2</v>
      </c>
      <c r="BW733" s="134">
        <f t="shared" ref="BW733" si="13973">O733/O746</f>
        <v>5.6121429998002799E-2</v>
      </c>
      <c r="BX733" s="129">
        <f t="shared" ref="BX733" si="13974">P733/P746</f>
        <v>7.2260273972602734E-2</v>
      </c>
      <c r="BY733" s="130">
        <f t="shared" ref="BY733" si="13975">Q733/Q746</f>
        <v>5.5703560184063937E-2</v>
      </c>
      <c r="BZ733" s="131">
        <f t="shared" ref="BZ733" si="13976">R733/R746</f>
        <v>6.7371867522981993E-2</v>
      </c>
      <c r="CA733" s="132">
        <f t="shared" ref="CA733" si="13977">S733/S746</f>
        <v>6.20362125259721E-2</v>
      </c>
      <c r="CB733" s="129">
        <f t="shared" ref="CB733" si="13978">T733/T746</f>
        <v>4.4467425025853151E-2</v>
      </c>
      <c r="CC733" s="130">
        <f t="shared" ref="CC733" si="13979">U733/U746</f>
        <v>4.3701799485861184E-2</v>
      </c>
      <c r="CD733" s="131">
        <f t="shared" ref="CD733" si="13980">V733/V746</f>
        <v>6.6452929175167597E-2</v>
      </c>
      <c r="CE733" s="132">
        <f t="shared" ref="CE733" si="13981">W733/W746</f>
        <v>6.2328558366351719E-2</v>
      </c>
      <c r="CF733" s="129">
        <f t="shared" ref="CF733" si="13982">X733/X746</f>
        <v>5.9974204643164233E-2</v>
      </c>
      <c r="CG733" s="130">
        <f t="shared" ref="CG733" si="13983">Y733/Y746</f>
        <v>5.0022946305644793E-2</v>
      </c>
      <c r="CH733" s="131">
        <f t="shared" ref="CH733" si="13984">Z733/Z746</f>
        <v>7.5004453946196328E-2</v>
      </c>
      <c r="CI733" s="129">
        <f t="shared" ref="CI733" si="13985">AA733/AA746</f>
        <v>6.8988663484486873E-2</v>
      </c>
      <c r="CJ733" s="135">
        <f t="shared" ref="CJ733" si="13986">AB733/AB746</f>
        <v>6.4804797742238948E-2</v>
      </c>
      <c r="CK733" s="136">
        <f t="shared" ref="CK733" si="13987">AC733/AC746</f>
        <v>6.2459443834872994E-2</v>
      </c>
    </row>
    <row r="734" spans="1:89" ht="14" thickTop="1" x14ac:dyDescent="0.15">
      <c r="A734" s="146" t="s">
        <v>28</v>
      </c>
      <c r="B734" s="203">
        <v>497</v>
      </c>
      <c r="C734" s="197">
        <v>760</v>
      </c>
      <c r="D734" s="198">
        <v>215</v>
      </c>
      <c r="E734" s="199">
        <v>331</v>
      </c>
      <c r="F734" s="196">
        <v>434</v>
      </c>
      <c r="G734" s="200">
        <v>595</v>
      </c>
      <c r="H734" s="198">
        <v>767</v>
      </c>
      <c r="I734" s="199">
        <v>864</v>
      </c>
      <c r="J734" s="196">
        <v>100</v>
      </c>
      <c r="K734" s="197">
        <v>65</v>
      </c>
      <c r="L734" s="198">
        <v>410</v>
      </c>
      <c r="M734" s="196">
        <v>180</v>
      </c>
      <c r="N734" s="201">
        <v>804</v>
      </c>
      <c r="O734" s="204">
        <v>603</v>
      </c>
      <c r="P734" s="196">
        <v>410</v>
      </c>
      <c r="Q734" s="197">
        <v>263</v>
      </c>
      <c r="R734" s="198">
        <v>564</v>
      </c>
      <c r="S734" s="199">
        <v>516</v>
      </c>
      <c r="T734" s="196">
        <v>69</v>
      </c>
      <c r="U734" s="200">
        <v>38</v>
      </c>
      <c r="V734" s="198">
        <v>510</v>
      </c>
      <c r="W734" s="205">
        <v>411</v>
      </c>
      <c r="X734" s="196">
        <v>297</v>
      </c>
      <c r="Y734" s="200">
        <v>137</v>
      </c>
      <c r="Z734" s="198">
        <v>878</v>
      </c>
      <c r="AA734" s="196">
        <v>987</v>
      </c>
      <c r="AB734" s="172">
        <f t="shared" si="13685"/>
        <v>5955</v>
      </c>
      <c r="AC734" s="173">
        <f t="shared" si="13686"/>
        <v>5750</v>
      </c>
      <c r="BI734" s="146" t="s">
        <v>28</v>
      </c>
      <c r="BJ734" s="129">
        <f>B734/B746</f>
        <v>6.6783122816447188E-2</v>
      </c>
      <c r="BK734" s="130">
        <f t="shared" ref="BK734" si="13988">C734/C746</f>
        <v>7.033129742735518E-2</v>
      </c>
      <c r="BL734" s="131">
        <f t="shared" ref="BL734" si="13989">D734/D746</f>
        <v>9.0184563758389263E-2</v>
      </c>
      <c r="BM734" s="132">
        <f t="shared" ref="BM734" si="13990">E734/E746</f>
        <v>7.9262452107279696E-2</v>
      </c>
      <c r="BN734" s="129">
        <f t="shared" ref="BN734" si="13991">F734/F746</f>
        <v>5.3179757382673692E-2</v>
      </c>
      <c r="BO734" s="130">
        <f t="shared" ref="BO734" si="13992">G734/G746</f>
        <v>7.3041983795727961E-2</v>
      </c>
      <c r="BP734" s="131">
        <f t="shared" ref="BP734" si="13993">H734/H746</f>
        <v>6.6172030023293929E-2</v>
      </c>
      <c r="BQ734" s="132">
        <f t="shared" ref="BQ734" si="13994">I734/I746</f>
        <v>7.0628627483037679E-2</v>
      </c>
      <c r="BR734" s="129">
        <f t="shared" ref="BR734" si="13995">J734/J746</f>
        <v>7.1633237822349566E-2</v>
      </c>
      <c r="BS734" s="130">
        <f t="shared" ref="BS734" si="13996">K734/K746</f>
        <v>4.9429657794676805E-2</v>
      </c>
      <c r="BT734" s="131">
        <f t="shared" ref="BT734" si="13997">L734/L746</f>
        <v>8.1494732657523355E-2</v>
      </c>
      <c r="BU734" s="129">
        <f t="shared" ref="BU734" si="13998">M734/M746</f>
        <v>4.2105263157894736E-2</v>
      </c>
      <c r="BV734" s="133">
        <f t="shared" ref="BV734" si="13999">N734/N746</f>
        <v>6.9628474928552869E-2</v>
      </c>
      <c r="BW734" s="134">
        <f t="shared" ref="BW734" si="14000">O734/O746</f>
        <v>6.0215698022768126E-2</v>
      </c>
      <c r="BX734" s="129">
        <f t="shared" ref="BX734" si="14001">P734/P746</f>
        <v>7.0205479452054798E-2</v>
      </c>
      <c r="BY734" s="130">
        <f t="shared" ref="BY734" si="14002">Q734/Q746</f>
        <v>6.3695810123516591E-2</v>
      </c>
      <c r="BZ734" s="131">
        <f t="shared" ref="BZ734" si="14003">R734/R746</f>
        <v>7.1023800528900644E-2</v>
      </c>
      <c r="CA734" s="132">
        <f t="shared" ref="CA734" si="14004">S734/S746</f>
        <v>7.6580587711487083E-2</v>
      </c>
      <c r="CB734" s="129">
        <f t="shared" ref="CB734" si="14005">T734/T746</f>
        <v>7.1354705274043431E-2</v>
      </c>
      <c r="CC734" s="130">
        <f t="shared" ref="CC734" si="14006">U734/U746</f>
        <v>4.8843187660668377E-2</v>
      </c>
      <c r="CD734" s="131">
        <f t="shared" ref="CD734" si="14007">V734/V746</f>
        <v>7.43223549985427E-2</v>
      </c>
      <c r="CE734" s="132">
        <f t="shared" ref="CE734" si="14008">W734/W746</f>
        <v>6.2633343492837543E-2</v>
      </c>
      <c r="CF734" s="129">
        <f t="shared" ref="CF734" si="14009">X734/X746</f>
        <v>6.384350816852967E-2</v>
      </c>
      <c r="CG734" s="130">
        <f t="shared" ref="CG734" si="14010">Y734/Y746</f>
        <v>6.2872877466727858E-2</v>
      </c>
      <c r="CH734" s="131">
        <f t="shared" ref="CH734" si="14011">Z734/Z746</f>
        <v>7.8211295207553891E-2</v>
      </c>
      <c r="CI734" s="129">
        <f t="shared" ref="CI734" si="14012">AA734/AA746</f>
        <v>7.3612768496420053E-2</v>
      </c>
      <c r="CJ734" s="135">
        <f t="shared" ref="CJ734" si="14013">AB734/AB746</f>
        <v>7.0025870178739416E-2</v>
      </c>
      <c r="CK734" s="136">
        <f t="shared" ref="CK734" si="14014">AC734/AC746</f>
        <v>6.7839403485175614E-2</v>
      </c>
    </row>
    <row r="735" spans="1:89" x14ac:dyDescent="0.15">
      <c r="A735" s="137" t="s">
        <v>29</v>
      </c>
      <c r="B735" s="206">
        <v>537</v>
      </c>
      <c r="C735" s="190">
        <v>733</v>
      </c>
      <c r="D735" s="191">
        <v>163</v>
      </c>
      <c r="E735" s="192">
        <v>275</v>
      </c>
      <c r="F735" s="189">
        <v>417</v>
      </c>
      <c r="G735" s="193">
        <v>627</v>
      </c>
      <c r="H735" s="191">
        <v>742</v>
      </c>
      <c r="I735" s="192">
        <v>892</v>
      </c>
      <c r="J735" s="189">
        <v>84</v>
      </c>
      <c r="K735" s="190">
        <v>51</v>
      </c>
      <c r="L735" s="191">
        <v>394</v>
      </c>
      <c r="M735" s="189">
        <v>190</v>
      </c>
      <c r="N735" s="194">
        <v>809</v>
      </c>
      <c r="O735" s="207">
        <v>538</v>
      </c>
      <c r="P735" s="189">
        <v>351</v>
      </c>
      <c r="Q735" s="190">
        <v>309</v>
      </c>
      <c r="R735" s="191">
        <v>488</v>
      </c>
      <c r="S735" s="192">
        <v>611</v>
      </c>
      <c r="T735" s="189">
        <v>84</v>
      </c>
      <c r="U735" s="193">
        <v>38</v>
      </c>
      <c r="V735" s="191">
        <v>491</v>
      </c>
      <c r="W735" s="208">
        <v>444</v>
      </c>
      <c r="X735" s="189">
        <v>288</v>
      </c>
      <c r="Y735" s="193">
        <v>147</v>
      </c>
      <c r="Z735" s="191">
        <v>818</v>
      </c>
      <c r="AA735" s="189">
        <v>837</v>
      </c>
      <c r="AB735" s="172">
        <f t="shared" si="13685"/>
        <v>5666</v>
      </c>
      <c r="AC735" s="173">
        <f t="shared" si="13686"/>
        <v>5692</v>
      </c>
      <c r="BI735" s="137" t="s">
        <v>29</v>
      </c>
      <c r="BJ735" s="129">
        <f>B735/B746</f>
        <v>7.2158022037086808E-2</v>
      </c>
      <c r="BK735" s="130">
        <f t="shared" ref="BK735" si="14015">C735/C746</f>
        <v>6.783268554506755E-2</v>
      </c>
      <c r="BL735" s="131">
        <f t="shared" ref="BL735" si="14016">D735/D746</f>
        <v>6.8372483221476515E-2</v>
      </c>
      <c r="BM735" s="132">
        <f t="shared" ref="BM735" si="14017">E735/E746</f>
        <v>6.5852490421455939E-2</v>
      </c>
      <c r="BN735" s="129">
        <f t="shared" ref="BN735" si="14018">F735/F746</f>
        <v>5.109667932851366E-2</v>
      </c>
      <c r="BO735" s="130">
        <f t="shared" ref="BO735" si="14019">G735/G746</f>
        <v>7.6970292167935189E-2</v>
      </c>
      <c r="BP735" s="131">
        <f t="shared" ref="BP735" si="14020">H735/H746</f>
        <v>6.401518419463377E-2</v>
      </c>
      <c r="BQ735" s="132">
        <f t="shared" ref="BQ735" si="14021">I735/I746</f>
        <v>7.2917518188506503E-2</v>
      </c>
      <c r="BR735" s="129">
        <f t="shared" ref="BR735" si="14022">J735/J746</f>
        <v>6.0171919770773637E-2</v>
      </c>
      <c r="BS735" s="130">
        <f t="shared" ref="BS735" si="14023">K735/K746</f>
        <v>3.8783269961977188E-2</v>
      </c>
      <c r="BT735" s="131">
        <f t="shared" ref="BT735" si="14024">L735/L746</f>
        <v>7.831445040747366E-2</v>
      </c>
      <c r="BU735" s="129">
        <f t="shared" ref="BU735" si="14025">M735/M746</f>
        <v>4.4444444444444446E-2</v>
      </c>
      <c r="BV735" s="133">
        <f t="shared" ref="BV735" si="14026">N735/N746</f>
        <v>7.0061487832337399E-2</v>
      </c>
      <c r="BW735" s="134">
        <f t="shared" ref="BW735" si="14027">O735/O746</f>
        <v>5.3724785300579191E-2</v>
      </c>
      <c r="BX735" s="129">
        <f t="shared" ref="BX735" si="14028">P735/P746</f>
        <v>6.01027397260274E-2</v>
      </c>
      <c r="BY735" s="130">
        <f t="shared" ref="BY735" si="14029">Q735/Q746</f>
        <v>7.4836522160329377E-2</v>
      </c>
      <c r="BZ735" s="131">
        <f t="shared" ref="BZ735" si="14030">R735/R746</f>
        <v>6.1453217478906939E-2</v>
      </c>
      <c r="CA735" s="132">
        <f t="shared" ref="CA735" si="14031">S735/S746</f>
        <v>9.0679726921935294E-2</v>
      </c>
      <c r="CB735" s="129">
        <f t="shared" ref="CB735" si="14032">T735/T746</f>
        <v>8.6866597724922445E-2</v>
      </c>
      <c r="CC735" s="130">
        <f t="shared" ref="CC735" si="14033">U735/U746</f>
        <v>4.8843187660668377E-2</v>
      </c>
      <c r="CD735" s="131">
        <f t="shared" ref="CD735" si="14034">V735/V746</f>
        <v>7.1553482949577377E-2</v>
      </c>
      <c r="CE735" s="132">
        <f t="shared" ref="CE735" si="14035">W735/W746</f>
        <v>6.7662298079853703E-2</v>
      </c>
      <c r="CF735" s="129">
        <f t="shared" ref="CF735" si="14036">X735/X746</f>
        <v>6.1908856405846945E-2</v>
      </c>
      <c r="CG735" s="130">
        <f t="shared" ref="CG735" si="14037">Y735/Y746</f>
        <v>6.7462138595686089E-2</v>
      </c>
      <c r="CH735" s="131">
        <f t="shared" ref="CH735" si="14038">Z735/Z746</f>
        <v>7.2866559771957953E-2</v>
      </c>
      <c r="CI735" s="129">
        <f t="shared" ref="CI735" si="14039">AA735/AA746</f>
        <v>6.2425417661097854E-2</v>
      </c>
      <c r="CJ735" s="135">
        <f t="shared" ref="CJ735" si="14040">AB735/AB746</f>
        <v>6.66274694261524E-2</v>
      </c>
      <c r="CK735" s="136">
        <f t="shared" ref="CK735" si="14041">AC735/AC746</f>
        <v>6.7155110371759932E-2</v>
      </c>
    </row>
    <row r="736" spans="1:89" x14ac:dyDescent="0.15">
      <c r="A736" s="146" t="s">
        <v>30</v>
      </c>
      <c r="B736" s="203">
        <v>554</v>
      </c>
      <c r="C736" s="197">
        <v>798</v>
      </c>
      <c r="D736" s="198">
        <v>155</v>
      </c>
      <c r="E736" s="199">
        <v>327</v>
      </c>
      <c r="F736" s="196">
        <v>373</v>
      </c>
      <c r="G736" s="200">
        <v>693</v>
      </c>
      <c r="H736" s="198">
        <v>765</v>
      </c>
      <c r="I736" s="199">
        <v>913</v>
      </c>
      <c r="J736" s="196">
        <v>127</v>
      </c>
      <c r="K736" s="197">
        <v>62</v>
      </c>
      <c r="L736" s="198">
        <v>540</v>
      </c>
      <c r="M736" s="196">
        <v>200</v>
      </c>
      <c r="N736" s="201">
        <v>845</v>
      </c>
      <c r="O736" s="204">
        <v>651</v>
      </c>
      <c r="P736" s="196">
        <v>324</v>
      </c>
      <c r="Q736" s="197">
        <v>386</v>
      </c>
      <c r="R736" s="198">
        <v>467</v>
      </c>
      <c r="S736" s="199">
        <v>545</v>
      </c>
      <c r="T736" s="196">
        <v>53</v>
      </c>
      <c r="U736" s="200">
        <v>41</v>
      </c>
      <c r="V736" s="198">
        <v>606</v>
      </c>
      <c r="W736" s="205">
        <v>359</v>
      </c>
      <c r="X736" s="196">
        <v>298</v>
      </c>
      <c r="Y736" s="200">
        <v>177</v>
      </c>
      <c r="Z736" s="198">
        <v>826</v>
      </c>
      <c r="AA736" s="196">
        <v>940</v>
      </c>
      <c r="AB736" s="172">
        <f t="shared" si="13685"/>
        <v>5933</v>
      </c>
      <c r="AC736" s="173">
        <f t="shared" si="13686"/>
        <v>6092</v>
      </c>
      <c r="BI736" s="146" t="s">
        <v>30</v>
      </c>
      <c r="BJ736" s="129">
        <f>B736/B746</f>
        <v>7.4442354205858638E-2</v>
      </c>
      <c r="BK736" s="130">
        <f t="shared" ref="BK736" si="14042">C736/C746</f>
        <v>7.3847862298722936E-2</v>
      </c>
      <c r="BL736" s="131">
        <f t="shared" ref="BL736" si="14043">D736/D746</f>
        <v>6.5016778523489929E-2</v>
      </c>
      <c r="BM736" s="132">
        <f t="shared" ref="BM736" si="14044">E736/E746</f>
        <v>7.830459770114942E-2</v>
      </c>
      <c r="BN736" s="129">
        <f t="shared" ref="BN736" si="14045">F736/F746</f>
        <v>4.5705183188334761E-2</v>
      </c>
      <c r="BO736" s="130">
        <f t="shared" ref="BO736" si="14046">G736/G746</f>
        <v>8.5072428185612572E-2</v>
      </c>
      <c r="BP736" s="131">
        <f t="shared" ref="BP736" si="14047">H736/H746</f>
        <v>6.5999482357001121E-2</v>
      </c>
      <c r="BQ736" s="132">
        <f t="shared" ref="BQ736" si="14048">I736/I746</f>
        <v>7.4634186217608103E-2</v>
      </c>
      <c r="BR736" s="129">
        <f t="shared" ref="BR736" si="14049">J736/J746</f>
        <v>9.0974212034383953E-2</v>
      </c>
      <c r="BS736" s="130">
        <f t="shared" ref="BS736" si="14050">K736/K746</f>
        <v>4.714828897338403E-2</v>
      </c>
      <c r="BT736" s="131">
        <f t="shared" ref="BT736" si="14051">L736/L746</f>
        <v>0.1073345259391771</v>
      </c>
      <c r="BU736" s="129">
        <f t="shared" ref="BU736" si="14052">M736/M746</f>
        <v>4.6783625730994149E-2</v>
      </c>
      <c r="BV736" s="133">
        <f t="shared" ref="BV736" si="14053">N736/N746</f>
        <v>7.3179180739586042E-2</v>
      </c>
      <c r="BW736" s="134">
        <f t="shared" ref="BW736" si="14054">O736/O746</f>
        <v>6.5008987417615335E-2</v>
      </c>
      <c r="BX736" s="129">
        <f t="shared" ref="BX736" si="14055">P736/P746</f>
        <v>5.5479452054794522E-2</v>
      </c>
      <c r="BY736" s="130">
        <f t="shared" ref="BY736" si="14056">Q736/Q746</f>
        <v>9.3485105352385564E-2</v>
      </c>
      <c r="BZ736" s="131">
        <f t="shared" ref="BZ736" si="14057">R736/R746</f>
        <v>5.8808714267724466E-2</v>
      </c>
      <c r="CA736" s="132">
        <f t="shared" ref="CA736" si="14058">S736/S746</f>
        <v>8.0884535470466007E-2</v>
      </c>
      <c r="CB736" s="129">
        <f t="shared" ref="CB736" si="14059">T736/T746</f>
        <v>5.4808686659772489E-2</v>
      </c>
      <c r="CC736" s="130">
        <f t="shared" ref="CC736" si="14060">U736/U746</f>
        <v>5.2699228791773779E-2</v>
      </c>
      <c r="CD736" s="131">
        <f t="shared" ref="CD736" si="14061">V736/V746</f>
        <v>8.8312445351209565E-2</v>
      </c>
      <c r="CE736" s="132">
        <f t="shared" ref="CE736" si="14062">W736/W746</f>
        <v>5.4708930204206037E-2</v>
      </c>
      <c r="CF736" s="129">
        <f t="shared" ref="CF736" si="14063">X736/X746</f>
        <v>6.4058469475494415E-2</v>
      </c>
      <c r="CG736" s="130">
        <f t="shared" ref="CG736" si="14064">Y736/Y746</f>
        <v>8.1229921982560807E-2</v>
      </c>
      <c r="CH736" s="131">
        <f t="shared" ref="CH736" si="14065">Z736/Z746</f>
        <v>7.357919116337075E-2</v>
      </c>
      <c r="CI736" s="129">
        <f t="shared" ref="CI736" si="14066">AA736/AA746</f>
        <v>7.0107398568019091E-2</v>
      </c>
      <c r="CJ736" s="135">
        <f t="shared" ref="CJ736" si="14067">AB736/AB746</f>
        <v>6.9767168391345252E-2</v>
      </c>
      <c r="CK736" s="136">
        <f t="shared" ref="CK736" si="14068">AC736/AC746</f>
        <v>7.1874373222902577E-2</v>
      </c>
    </row>
    <row r="737" spans="1:89" x14ac:dyDescent="0.15">
      <c r="A737" s="137" t="s">
        <v>31</v>
      </c>
      <c r="B737" s="206">
        <v>590</v>
      </c>
      <c r="C737" s="190">
        <v>721</v>
      </c>
      <c r="D737" s="191">
        <v>107</v>
      </c>
      <c r="E737" s="192">
        <v>325</v>
      </c>
      <c r="F737" s="189">
        <v>359</v>
      </c>
      <c r="G737" s="193">
        <v>783</v>
      </c>
      <c r="H737" s="191">
        <v>723</v>
      </c>
      <c r="I737" s="192">
        <v>996</v>
      </c>
      <c r="J737" s="189">
        <v>194</v>
      </c>
      <c r="K737" s="190">
        <v>49</v>
      </c>
      <c r="L737" s="191">
        <v>640</v>
      </c>
      <c r="M737" s="189">
        <v>162</v>
      </c>
      <c r="N737" s="194">
        <v>892</v>
      </c>
      <c r="O737" s="207">
        <v>558</v>
      </c>
      <c r="P737" s="189">
        <v>342</v>
      </c>
      <c r="Q737" s="190">
        <v>331</v>
      </c>
      <c r="R737" s="191">
        <v>437</v>
      </c>
      <c r="S737" s="192">
        <v>548</v>
      </c>
      <c r="T737" s="189">
        <v>46</v>
      </c>
      <c r="U737" s="193">
        <v>35</v>
      </c>
      <c r="V737" s="191">
        <v>616</v>
      </c>
      <c r="W737" s="208">
        <v>349</v>
      </c>
      <c r="X737" s="189">
        <v>322</v>
      </c>
      <c r="Y737" s="193">
        <v>144</v>
      </c>
      <c r="Z737" s="191">
        <v>696</v>
      </c>
      <c r="AA737" s="189">
        <v>880</v>
      </c>
      <c r="AB737" s="172">
        <f t="shared" si="13685"/>
        <v>5964</v>
      </c>
      <c r="AC737" s="173">
        <f t="shared" si="13686"/>
        <v>5881</v>
      </c>
      <c r="BI737" s="137" t="s">
        <v>31</v>
      </c>
      <c r="BJ737" s="129">
        <f>B737/B746</f>
        <v>7.9279763504434289E-2</v>
      </c>
      <c r="BK737" s="130">
        <f t="shared" ref="BK737" si="14069">C737/C746</f>
        <v>6.6722191375161943E-2</v>
      </c>
      <c r="BL737" s="131">
        <f t="shared" ref="BL737" si="14070">D737/D746</f>
        <v>4.4882550335570467E-2</v>
      </c>
      <c r="BM737" s="132">
        <f t="shared" ref="BM737" si="14071">E737/E746</f>
        <v>7.7825670498084296E-2</v>
      </c>
      <c r="BN737" s="129">
        <f t="shared" ref="BN737" si="14072">F737/F746</f>
        <v>4.3989707143732383E-2</v>
      </c>
      <c r="BO737" s="130">
        <f t="shared" ref="BO737" si="14073">G737/G746</f>
        <v>9.612079548244537E-2</v>
      </c>
      <c r="BP737" s="131">
        <f t="shared" ref="BP737" si="14074">H737/H746</f>
        <v>6.2375981364852041E-2</v>
      </c>
      <c r="BQ737" s="132">
        <f t="shared" ref="BQ737" si="14075">I737/I746</f>
        <v>8.1419112237390664E-2</v>
      </c>
      <c r="BR737" s="129">
        <f t="shared" ref="BR737" si="14076">J737/J746</f>
        <v>0.13896848137535817</v>
      </c>
      <c r="BS737" s="130">
        <f t="shared" ref="BS737" si="14077">K737/K746</f>
        <v>3.7262357414448666E-2</v>
      </c>
      <c r="BT737" s="131">
        <f t="shared" ref="BT737" si="14078">L737/L746</f>
        <v>0.12721129000198766</v>
      </c>
      <c r="BU737" s="129">
        <f t="shared" ref="BU737" si="14079">M737/M746</f>
        <v>3.7894736842105266E-2</v>
      </c>
      <c r="BV737" s="133">
        <f t="shared" ref="BV737" si="14080">N737/N746</f>
        <v>7.724950203516065E-2</v>
      </c>
      <c r="BW737" s="134">
        <f t="shared" ref="BW737" si="14081">O737/O746</f>
        <v>5.5721989215098862E-2</v>
      </c>
      <c r="BX737" s="129">
        <f t="shared" ref="BX737" si="14082">P737/P746</f>
        <v>5.8561643835616441E-2</v>
      </c>
      <c r="BY737" s="130">
        <f t="shared" ref="BY737" si="14083">Q737/Q746</f>
        <v>8.0164688786631147E-2</v>
      </c>
      <c r="BZ737" s="131">
        <f t="shared" ref="BZ737" si="14084">R737/R746</f>
        <v>5.5030852537463794E-2</v>
      </c>
      <c r="CA737" s="132">
        <f t="shared" ref="CA737" si="14085">S737/S746</f>
        <v>8.13297714455328E-2</v>
      </c>
      <c r="CB737" s="129">
        <f t="shared" ref="CB737" si="14086">T737/T746</f>
        <v>4.7569803516028956E-2</v>
      </c>
      <c r="CC737" s="130">
        <f t="shared" ref="CC737" si="14087">U737/U746</f>
        <v>4.4987146529562982E-2</v>
      </c>
      <c r="CD737" s="131">
        <f t="shared" ref="CD737" si="14088">V737/V746</f>
        <v>8.9769746429612357E-2</v>
      </c>
      <c r="CE737" s="132">
        <f t="shared" ref="CE737" si="14089">W737/W746</f>
        <v>5.3185004571776898E-2</v>
      </c>
      <c r="CF737" s="129">
        <f t="shared" ref="CF737" si="14090">X737/X746</f>
        <v>6.921754084264832E-2</v>
      </c>
      <c r="CG737" s="130">
        <f t="shared" ref="CG737" si="14091">Y737/Y746</f>
        <v>6.6085360256998626E-2</v>
      </c>
      <c r="CH737" s="131">
        <f t="shared" ref="CH737" si="14092">Z737/Z746</f>
        <v>6.1998931052912883E-2</v>
      </c>
      <c r="CI737" s="129">
        <f t="shared" ref="CI737" si="14093">AA737/AA746</f>
        <v>6.5632458233890217E-2</v>
      </c>
      <c r="CJ737" s="135">
        <f t="shared" ref="CJ737" si="14094">AB737/AB746</f>
        <v>7.0131702728127937E-2</v>
      </c>
      <c r="CK737" s="136">
        <f t="shared" ref="CK737" si="14095">AC737/AC746</f>
        <v>6.9384962068924833E-2</v>
      </c>
    </row>
    <row r="738" spans="1:89" x14ac:dyDescent="0.15">
      <c r="A738" s="146" t="s">
        <v>32</v>
      </c>
      <c r="B738" s="203">
        <v>628</v>
      </c>
      <c r="C738" s="197">
        <v>703</v>
      </c>
      <c r="D738" s="198">
        <v>93</v>
      </c>
      <c r="E738" s="199">
        <v>285</v>
      </c>
      <c r="F738" s="196">
        <v>286</v>
      </c>
      <c r="G738" s="200">
        <v>1029</v>
      </c>
      <c r="H738" s="198">
        <v>738</v>
      </c>
      <c r="I738" s="199">
        <v>1026</v>
      </c>
      <c r="J738" s="196">
        <v>217</v>
      </c>
      <c r="K738" s="197">
        <v>68</v>
      </c>
      <c r="L738" s="198">
        <v>715</v>
      </c>
      <c r="M738" s="196">
        <v>168</v>
      </c>
      <c r="N738" s="201">
        <v>939</v>
      </c>
      <c r="O738" s="204">
        <v>715</v>
      </c>
      <c r="P738" s="196">
        <v>329</v>
      </c>
      <c r="Q738" s="197">
        <v>449</v>
      </c>
      <c r="R738" s="198">
        <v>447</v>
      </c>
      <c r="S738" s="199">
        <v>650</v>
      </c>
      <c r="T738" s="196">
        <v>51</v>
      </c>
      <c r="U738" s="200">
        <v>41</v>
      </c>
      <c r="V738" s="198">
        <v>874</v>
      </c>
      <c r="W738" s="205">
        <v>339</v>
      </c>
      <c r="X738" s="196">
        <v>193</v>
      </c>
      <c r="Y738" s="200">
        <v>153</v>
      </c>
      <c r="Z738" s="198">
        <v>641</v>
      </c>
      <c r="AA738" s="196">
        <v>928</v>
      </c>
      <c r="AB738" s="172">
        <f t="shared" si="13685"/>
        <v>6151</v>
      </c>
      <c r="AC738" s="173">
        <f t="shared" si="13686"/>
        <v>6554</v>
      </c>
      <c r="BI738" s="146" t="s">
        <v>32</v>
      </c>
      <c r="BJ738" s="129">
        <f>B738/B746</f>
        <v>8.4385917764041918E-2</v>
      </c>
      <c r="BK738" s="130">
        <f t="shared" ref="BK738" si="14096">C738/C746</f>
        <v>6.5056450120303533E-2</v>
      </c>
      <c r="BL738" s="131">
        <f t="shared" ref="BL738" si="14097">D738/D746</f>
        <v>3.9010067114093959E-2</v>
      </c>
      <c r="BM738" s="132">
        <f t="shared" ref="BM738" si="14098">E738/E746</f>
        <v>6.8247126436781616E-2</v>
      </c>
      <c r="BN738" s="129">
        <f t="shared" ref="BN738" si="14099">F738/F746</f>
        <v>3.5044724911162846E-2</v>
      </c>
      <c r="BO738" s="130">
        <f t="shared" ref="BO738" si="14100">G738/G746</f>
        <v>0.12631966609378836</v>
      </c>
      <c r="BP738" s="131">
        <f t="shared" ref="BP738" si="14101">H738/H746</f>
        <v>6.3670088862048141E-2</v>
      </c>
      <c r="BQ738" s="132">
        <f t="shared" ref="BQ738" si="14102">I738/I746</f>
        <v>8.3871495136107255E-2</v>
      </c>
      <c r="BR738" s="129">
        <f t="shared" ref="BR738" si="14103">J738/J746</f>
        <v>0.15544412607449856</v>
      </c>
      <c r="BS738" s="130">
        <f t="shared" ref="BS738" si="14104">K738/K746</f>
        <v>5.1711026615969581E-2</v>
      </c>
      <c r="BT738" s="131">
        <f t="shared" ref="BT738" si="14105">L738/L746</f>
        <v>0.1421188630490956</v>
      </c>
      <c r="BU738" s="129">
        <f t="shared" ref="BU738" si="14106">M738/M746</f>
        <v>3.9298245614035089E-2</v>
      </c>
      <c r="BV738" s="133">
        <f t="shared" ref="BV738" si="14107">N738/N746</f>
        <v>8.1319823330735258E-2</v>
      </c>
      <c r="BW738" s="134">
        <f t="shared" ref="BW738" si="14108">O738/O746</f>
        <v>7.1400039944078286E-2</v>
      </c>
      <c r="BX738" s="129">
        <f t="shared" ref="BX738" si="14109">P738/P746</f>
        <v>5.6335616438356162E-2</v>
      </c>
      <c r="BY738" s="130">
        <f t="shared" ref="BY738" si="14110">Q738/Q746</f>
        <v>0.108743037054977</v>
      </c>
      <c r="BZ738" s="131">
        <f t="shared" ref="BZ738" si="14111">R738/R746</f>
        <v>5.629013978088402E-2</v>
      </c>
      <c r="CA738" s="132">
        <f t="shared" ref="CA738" si="14112">S738/S746</f>
        <v>9.6467794597803497E-2</v>
      </c>
      <c r="CB738" s="129">
        <f t="shared" ref="CB738" si="14113">T738/T746</f>
        <v>5.2740434332988625E-2</v>
      </c>
      <c r="CC738" s="130">
        <f t="shared" ref="CC738" si="14114">U738/U746</f>
        <v>5.2699228791773779E-2</v>
      </c>
      <c r="CD738" s="131">
        <f t="shared" ref="CD738" si="14115">V738/V746</f>
        <v>0.12736811425240455</v>
      </c>
      <c r="CE738" s="132">
        <f t="shared" ref="CE738" si="14116">W738/W746</f>
        <v>5.1661078939347758E-2</v>
      </c>
      <c r="CF738" s="129">
        <f t="shared" ref="CF738" si="14117">X738/X746</f>
        <v>4.1487532244196046E-2</v>
      </c>
      <c r="CG738" s="130">
        <f t="shared" ref="CG738" si="14118">Y738/Y746</f>
        <v>7.0215695273061041E-2</v>
      </c>
      <c r="CH738" s="131">
        <f t="shared" ref="CH738" si="14119">Z738/Z746</f>
        <v>5.7099590236949938E-2</v>
      </c>
      <c r="CI738" s="129">
        <f t="shared" ref="CI738" si="14120">AA738/AA746</f>
        <v>6.9212410501193311E-2</v>
      </c>
      <c r="CJ738" s="135">
        <f t="shared" ref="CJ738" si="14121">AB738/AB746</f>
        <v>7.2330667920978364E-2</v>
      </c>
      <c r="CK738" s="136">
        <f t="shared" ref="CK738" si="14122">AC738/AC746</f>
        <v>7.7325121815972342E-2</v>
      </c>
    </row>
    <row r="739" spans="1:89" x14ac:dyDescent="0.15">
      <c r="A739" s="137" t="s">
        <v>33</v>
      </c>
      <c r="B739" s="206">
        <v>0</v>
      </c>
      <c r="C739" s="190">
        <v>464</v>
      </c>
      <c r="D739" s="191">
        <v>9</v>
      </c>
      <c r="E739" s="192">
        <v>206</v>
      </c>
      <c r="F739" s="189">
        <v>33</v>
      </c>
      <c r="G739" s="193">
        <v>460</v>
      </c>
      <c r="H739" s="191">
        <v>102</v>
      </c>
      <c r="I739" s="192">
        <v>443</v>
      </c>
      <c r="J739" s="189">
        <v>22</v>
      </c>
      <c r="K739" s="190">
        <v>26</v>
      </c>
      <c r="L739" s="191">
        <v>131</v>
      </c>
      <c r="M739" s="189">
        <v>82</v>
      </c>
      <c r="N739" s="194">
        <v>321</v>
      </c>
      <c r="O739" s="207">
        <v>191</v>
      </c>
      <c r="P739" s="189">
        <v>52</v>
      </c>
      <c r="Q739" s="190">
        <v>104</v>
      </c>
      <c r="R739" s="191">
        <v>184</v>
      </c>
      <c r="S739" s="192">
        <v>114</v>
      </c>
      <c r="T739" s="189">
        <v>11</v>
      </c>
      <c r="U739" s="193">
        <v>26</v>
      </c>
      <c r="V739" s="191">
        <v>175</v>
      </c>
      <c r="W739" s="208">
        <v>104</v>
      </c>
      <c r="X739" s="189">
        <v>59</v>
      </c>
      <c r="Y739" s="193">
        <v>50</v>
      </c>
      <c r="Z739" s="191">
        <v>160</v>
      </c>
      <c r="AA739" s="189">
        <v>255</v>
      </c>
      <c r="AB739" s="172">
        <f t="shared" si="13685"/>
        <v>1259</v>
      </c>
      <c r="AC739" s="173">
        <f t="shared" si="13686"/>
        <v>2525</v>
      </c>
      <c r="BI739" s="137" t="s">
        <v>33</v>
      </c>
      <c r="BJ739" s="129">
        <f>B739/B746</f>
        <v>0</v>
      </c>
      <c r="BK739" s="130">
        <f t="shared" ref="BK739" si="14123">C739/C746</f>
        <v>4.2939107903016839E-2</v>
      </c>
      <c r="BL739" s="131">
        <f t="shared" ref="BL739" si="14124">D739/D746</f>
        <v>3.7751677852348995E-3</v>
      </c>
      <c r="BM739" s="132">
        <f t="shared" ref="BM739" si="14125">E739/E746</f>
        <v>4.9329501915708812E-2</v>
      </c>
      <c r="BN739" s="129">
        <f t="shared" ref="BN739" si="14126">F739/F746</f>
        <v>4.043622105134175E-3</v>
      </c>
      <c r="BO739" s="130">
        <f t="shared" ref="BO739" si="14127">G739/G746</f>
        <v>5.6469432850478764E-2</v>
      </c>
      <c r="BP739" s="131">
        <f t="shared" ref="BP739" si="14128">H739/H746</f>
        <v>8.799930980933483E-3</v>
      </c>
      <c r="BQ739" s="132">
        <f t="shared" ref="BQ739" si="14129">I739/I746</f>
        <v>3.6213520804381588E-2</v>
      </c>
      <c r="BR739" s="129">
        <f t="shared" ref="BR739" si="14130">J739/J746</f>
        <v>1.5759312320916905E-2</v>
      </c>
      <c r="BS739" s="130">
        <f t="shared" ref="BS739" si="14131">K739/K746</f>
        <v>1.9771863117870721E-2</v>
      </c>
      <c r="BT739" s="131">
        <f t="shared" ref="BT739" si="14132">L739/L746</f>
        <v>2.6038560922281854E-2</v>
      </c>
      <c r="BU739" s="129">
        <f t="shared" ref="BU739" si="14133">M739/M746</f>
        <v>1.9181286549707601E-2</v>
      </c>
      <c r="BV739" s="133">
        <f t="shared" ref="BV739" si="14134">N739/N746</f>
        <v>2.7799428422967003E-2</v>
      </c>
      <c r="BW739" s="134">
        <f t="shared" ref="BW739" si="14135">O739/O746</f>
        <v>1.9073297383662872E-2</v>
      </c>
      <c r="BX739" s="129">
        <f t="shared" ref="BX739" si="14136">P739/P746</f>
        <v>8.9041095890410957E-3</v>
      </c>
      <c r="BY739" s="130">
        <f t="shared" ref="BY739" si="14137">Q739/Q746</f>
        <v>2.5187696778881084E-2</v>
      </c>
      <c r="BZ739" s="131">
        <f t="shared" ref="BZ739" si="14138">R739/R746</f>
        <v>2.3170885278932126E-2</v>
      </c>
      <c r="CA739" s="132">
        <f t="shared" ref="CA739" si="14139">S739/S746</f>
        <v>1.6918967052537846E-2</v>
      </c>
      <c r="CB739" s="129">
        <f t="shared" ref="CB739" si="14140">T739/T746</f>
        <v>1.1375387797311272E-2</v>
      </c>
      <c r="CC739" s="130">
        <f t="shared" ref="CC739" si="14141">U739/U746</f>
        <v>3.3419023136246784E-2</v>
      </c>
      <c r="CD739" s="131">
        <f t="shared" ref="CD739" si="14142">V739/V746</f>
        <v>2.5502768872048966E-2</v>
      </c>
      <c r="CE739" s="132">
        <f t="shared" ref="CE739" si="14143">W739/W746</f>
        <v>1.5848826577263029E-2</v>
      </c>
      <c r="CF739" s="129">
        <f t="shared" ref="CF739" si="14144">X739/X746</f>
        <v>1.2682717110920035E-2</v>
      </c>
      <c r="CG739" s="130">
        <f t="shared" ref="CG739" si="14145">Y739/Y746</f>
        <v>2.2946305644791189E-2</v>
      </c>
      <c r="CH739" s="131">
        <f t="shared" ref="CH739" si="14146">Z739/Z746</f>
        <v>1.4252627828255834E-2</v>
      </c>
      <c r="CI739" s="129">
        <f t="shared" ref="CI739" si="14147">AA739/AA746</f>
        <v>1.9018496420047732E-2</v>
      </c>
      <c r="CJ739" s="135">
        <f t="shared" ref="CJ739" si="14148">AB739/AB746</f>
        <v>1.4804797742238947E-2</v>
      </c>
      <c r="CK739" s="136">
        <f t="shared" ref="CK739" si="14149">AC739/AC746</f>
        <v>2.9790346747837988E-2</v>
      </c>
    </row>
    <row r="740" spans="1:89" x14ac:dyDescent="0.15">
      <c r="A740" s="146" t="s">
        <v>34</v>
      </c>
      <c r="B740" s="203">
        <v>0</v>
      </c>
      <c r="C740" s="197">
        <v>120</v>
      </c>
      <c r="D740" s="198">
        <v>2</v>
      </c>
      <c r="E740" s="199">
        <v>47</v>
      </c>
      <c r="F740" s="196">
        <v>4</v>
      </c>
      <c r="G740" s="200">
        <v>55</v>
      </c>
      <c r="H740" s="198">
        <v>9</v>
      </c>
      <c r="I740" s="199">
        <v>37</v>
      </c>
      <c r="J740" s="196">
        <v>1</v>
      </c>
      <c r="K740" s="197">
        <v>2</v>
      </c>
      <c r="L740" s="198">
        <v>0</v>
      </c>
      <c r="M740" s="196">
        <v>1</v>
      </c>
      <c r="N740" s="201">
        <v>0</v>
      </c>
      <c r="O740" s="204">
        <v>0</v>
      </c>
      <c r="P740" s="196">
        <v>0</v>
      </c>
      <c r="Q740" s="197">
        <v>0</v>
      </c>
      <c r="R740" s="198">
        <v>0</v>
      </c>
      <c r="S740" s="199">
        <v>0</v>
      </c>
      <c r="T740" s="196">
        <v>0</v>
      </c>
      <c r="U740" s="200">
        <v>0</v>
      </c>
      <c r="V740" s="198">
        <v>0</v>
      </c>
      <c r="W740" s="205">
        <v>0</v>
      </c>
      <c r="X740" s="196">
        <v>0</v>
      </c>
      <c r="Y740" s="200">
        <v>0</v>
      </c>
      <c r="Z740" s="198">
        <v>0</v>
      </c>
      <c r="AA740" s="196">
        <v>0</v>
      </c>
      <c r="AB740" s="172">
        <f t="shared" si="13685"/>
        <v>16</v>
      </c>
      <c r="AC740" s="173">
        <f t="shared" si="13686"/>
        <v>262</v>
      </c>
      <c r="BI740" s="146" t="s">
        <v>34</v>
      </c>
      <c r="BJ740" s="129">
        <f>B740/B746</f>
        <v>0</v>
      </c>
      <c r="BK740" s="130">
        <f t="shared" ref="BK740" si="14150">C740/C746</f>
        <v>1.1104941699056081E-2</v>
      </c>
      <c r="BL740" s="131">
        <f t="shared" ref="BL740" si="14151">D740/D746</f>
        <v>8.3892617449664428E-4</v>
      </c>
      <c r="BM740" s="132">
        <f t="shared" ref="BM740" si="14152">E740/E746</f>
        <v>1.1254789272030651E-2</v>
      </c>
      <c r="BN740" s="129">
        <f t="shared" ref="BN740" si="14153">F740/F746</f>
        <v>4.9013601274353633E-4</v>
      </c>
      <c r="BO740" s="130">
        <f t="shared" ref="BO740" si="14154">G740/G746</f>
        <v>6.7517800147311562E-3</v>
      </c>
      <c r="BP740" s="131">
        <f t="shared" ref="BP740" si="14155">H740/H746</f>
        <v>7.7646449831766029E-4</v>
      </c>
      <c r="BQ740" s="132">
        <f t="shared" ref="BQ740" si="14156">I740/I746</f>
        <v>3.0246055750837897E-3</v>
      </c>
      <c r="BR740" s="129">
        <f t="shared" ref="BR740" si="14157">J740/J746</f>
        <v>7.1633237822349568E-4</v>
      </c>
      <c r="BS740" s="130">
        <f t="shared" ref="BS740" si="14158">K740/K746</f>
        <v>1.520912547528517E-3</v>
      </c>
      <c r="BT740" s="131">
        <f t="shared" ref="BT740" si="14159">L740/L746</f>
        <v>0</v>
      </c>
      <c r="BU740" s="129">
        <f t="shared" ref="BU740" si="14160">M740/M746</f>
        <v>2.3391812865497077E-4</v>
      </c>
      <c r="BV740" s="133">
        <f t="shared" ref="BV740" si="14161">N740/N746</f>
        <v>0</v>
      </c>
      <c r="BW740" s="134">
        <f t="shared" ref="BW740" si="14162">O740/O746</f>
        <v>0</v>
      </c>
      <c r="BX740" s="129">
        <f t="shared" ref="BX740" si="14163">P740/P746</f>
        <v>0</v>
      </c>
      <c r="BY740" s="130">
        <f t="shared" ref="BY740" si="14164">Q740/Q746</f>
        <v>0</v>
      </c>
      <c r="BZ740" s="131">
        <f t="shared" ref="BZ740" si="14165">R740/R746</f>
        <v>0</v>
      </c>
      <c r="CA740" s="132">
        <f t="shared" ref="CA740" si="14166">S740/S746</f>
        <v>0</v>
      </c>
      <c r="CB740" s="129">
        <f t="shared" ref="CB740" si="14167">T740/T746</f>
        <v>0</v>
      </c>
      <c r="CC740" s="130">
        <f t="shared" ref="CC740" si="14168">U740/U746</f>
        <v>0</v>
      </c>
      <c r="CD740" s="131">
        <f t="shared" ref="CD740" si="14169">V740/V746</f>
        <v>0</v>
      </c>
      <c r="CE740" s="132">
        <f t="shared" ref="CE740" si="14170">W740/W746</f>
        <v>0</v>
      </c>
      <c r="CF740" s="129">
        <f t="shared" ref="CF740" si="14171">X740/X746</f>
        <v>0</v>
      </c>
      <c r="CG740" s="130">
        <f t="shared" ref="CG740" si="14172">Y740/Y746</f>
        <v>0</v>
      </c>
      <c r="CH740" s="131">
        <f t="shared" ref="CH740" si="14173">Z740/Z746</f>
        <v>0</v>
      </c>
      <c r="CI740" s="129">
        <f t="shared" ref="CI740" si="14174">AA740/AA746</f>
        <v>0</v>
      </c>
      <c r="CJ740" s="135">
        <f t="shared" ref="CJ740" si="14175">AB740/AB746</f>
        <v>1.8814675446848542E-4</v>
      </c>
      <c r="CK740" s="136">
        <f t="shared" ref="CK740" si="14176">AC740/AC746</f>
        <v>3.0911171674984366E-3</v>
      </c>
    </row>
    <row r="741" spans="1:89" x14ac:dyDescent="0.15">
      <c r="A741" s="137" t="s">
        <v>35</v>
      </c>
      <c r="B741" s="206">
        <v>0</v>
      </c>
      <c r="C741" s="190">
        <v>0</v>
      </c>
      <c r="D741" s="191">
        <v>0</v>
      </c>
      <c r="E741" s="192">
        <v>0</v>
      </c>
      <c r="F741" s="189">
        <v>0</v>
      </c>
      <c r="G741" s="193">
        <v>0</v>
      </c>
      <c r="H741" s="191">
        <v>0</v>
      </c>
      <c r="I741" s="192">
        <v>0</v>
      </c>
      <c r="J741" s="189">
        <v>0</v>
      </c>
      <c r="K741" s="190">
        <v>0</v>
      </c>
      <c r="L741" s="191">
        <v>0</v>
      </c>
      <c r="M741" s="189">
        <v>0</v>
      </c>
      <c r="N741" s="194">
        <v>0</v>
      </c>
      <c r="O741" s="207">
        <v>0</v>
      </c>
      <c r="P741" s="189">
        <v>0</v>
      </c>
      <c r="Q741" s="190">
        <v>0</v>
      </c>
      <c r="R741" s="191">
        <v>0</v>
      </c>
      <c r="S741" s="192">
        <v>0</v>
      </c>
      <c r="T741" s="189">
        <v>0</v>
      </c>
      <c r="U741" s="193">
        <v>0</v>
      </c>
      <c r="V741" s="191">
        <v>0</v>
      </c>
      <c r="W741" s="208">
        <v>0</v>
      </c>
      <c r="X741" s="189">
        <v>0</v>
      </c>
      <c r="Y741" s="193">
        <v>0</v>
      </c>
      <c r="Z741" s="191">
        <v>0</v>
      </c>
      <c r="AA741" s="189">
        <v>0</v>
      </c>
      <c r="AB741" s="172">
        <f t="shared" si="13685"/>
        <v>0</v>
      </c>
      <c r="AC741" s="173">
        <f t="shared" si="13686"/>
        <v>0</v>
      </c>
      <c r="BI741" s="137" t="s">
        <v>35</v>
      </c>
      <c r="BJ741" s="129">
        <f>B741/B746</f>
        <v>0</v>
      </c>
      <c r="BK741" s="130">
        <f t="shared" ref="BK741" si="14177">C741/C746</f>
        <v>0</v>
      </c>
      <c r="BL741" s="131">
        <f t="shared" ref="BL741" si="14178">D741/D746</f>
        <v>0</v>
      </c>
      <c r="BM741" s="132">
        <f t="shared" ref="BM741" si="14179">E741/E746</f>
        <v>0</v>
      </c>
      <c r="BN741" s="129">
        <f t="shared" ref="BN741" si="14180">F741/F746</f>
        <v>0</v>
      </c>
      <c r="BO741" s="130">
        <f t="shared" ref="BO741" si="14181">G741/G746</f>
        <v>0</v>
      </c>
      <c r="BP741" s="131">
        <f t="shared" ref="BP741" si="14182">H741/H746</f>
        <v>0</v>
      </c>
      <c r="BQ741" s="132">
        <f t="shared" ref="BQ741" si="14183">I741/I746</f>
        <v>0</v>
      </c>
      <c r="BR741" s="129">
        <f t="shared" ref="BR741" si="14184">J741/J746</f>
        <v>0</v>
      </c>
      <c r="BS741" s="130">
        <f t="shared" ref="BS741" si="14185">K741/K746</f>
        <v>0</v>
      </c>
      <c r="BT741" s="131">
        <f t="shared" ref="BT741" si="14186">L741/L746</f>
        <v>0</v>
      </c>
      <c r="BU741" s="129">
        <f t="shared" ref="BU741" si="14187">M741/M746</f>
        <v>0</v>
      </c>
      <c r="BV741" s="133">
        <f t="shared" ref="BV741" si="14188">N741/N746</f>
        <v>0</v>
      </c>
      <c r="BW741" s="134">
        <f t="shared" ref="BW741" si="14189">O741/O746</f>
        <v>0</v>
      </c>
      <c r="BX741" s="129">
        <f t="shared" ref="BX741" si="14190">P741/P746</f>
        <v>0</v>
      </c>
      <c r="BY741" s="130">
        <f t="shared" ref="BY741" si="14191">Q741/Q746</f>
        <v>0</v>
      </c>
      <c r="BZ741" s="131">
        <f t="shared" ref="BZ741" si="14192">R741/R746</f>
        <v>0</v>
      </c>
      <c r="CA741" s="132">
        <f t="shared" ref="CA741" si="14193">S741/S746</f>
        <v>0</v>
      </c>
      <c r="CB741" s="129">
        <f t="shared" ref="CB741" si="14194">T741/T746</f>
        <v>0</v>
      </c>
      <c r="CC741" s="130">
        <f t="shared" ref="CC741" si="14195">U741/U746</f>
        <v>0</v>
      </c>
      <c r="CD741" s="131">
        <f t="shared" ref="CD741" si="14196">V741/V746</f>
        <v>0</v>
      </c>
      <c r="CE741" s="132">
        <f t="shared" ref="CE741" si="14197">W741/W746</f>
        <v>0</v>
      </c>
      <c r="CF741" s="129">
        <f t="shared" ref="CF741" si="14198">X741/X746</f>
        <v>0</v>
      </c>
      <c r="CG741" s="130">
        <f t="shared" ref="CG741" si="14199">Y741/Y746</f>
        <v>0</v>
      </c>
      <c r="CH741" s="131">
        <f t="shared" ref="CH741" si="14200">Z741/Z746</f>
        <v>0</v>
      </c>
      <c r="CI741" s="129">
        <f t="shared" ref="CI741" si="14201">AA741/AA746</f>
        <v>0</v>
      </c>
      <c r="CJ741" s="135">
        <f t="shared" ref="CJ741" si="14202">AB741/AB746</f>
        <v>0</v>
      </c>
      <c r="CK741" s="136">
        <f t="shared" ref="CK741" si="14203">AC741/AC746</f>
        <v>0</v>
      </c>
    </row>
    <row r="742" spans="1:89" x14ac:dyDescent="0.15">
      <c r="A742" s="146" t="s">
        <v>36</v>
      </c>
      <c r="B742" s="203">
        <v>0</v>
      </c>
      <c r="C742" s="197">
        <v>0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685"/>
        <v>0</v>
      </c>
      <c r="AC742" s="173">
        <f t="shared" si="13686"/>
        <v>0</v>
      </c>
      <c r="BI742" s="146" t="s">
        <v>36</v>
      </c>
      <c r="BJ742" s="129">
        <f>B742/B746</f>
        <v>0</v>
      </c>
      <c r="BK742" s="130">
        <f t="shared" ref="BK742" si="14204">C742/C746</f>
        <v>0</v>
      </c>
      <c r="BL742" s="131">
        <f t="shared" ref="BL742" si="14205">D742/D746</f>
        <v>0</v>
      </c>
      <c r="BM742" s="132">
        <f t="shared" ref="BM742" si="14206">E742/E746</f>
        <v>0</v>
      </c>
      <c r="BN742" s="129">
        <f t="shared" ref="BN742" si="14207">F742/F746</f>
        <v>0</v>
      </c>
      <c r="BO742" s="130">
        <f t="shared" ref="BO742" si="14208">G742/G746</f>
        <v>0</v>
      </c>
      <c r="BP742" s="131">
        <f t="shared" ref="BP742" si="14209">H742/H746</f>
        <v>0</v>
      </c>
      <c r="BQ742" s="132">
        <f t="shared" ref="BQ742" si="14210">I742/I746</f>
        <v>0</v>
      </c>
      <c r="BR742" s="129">
        <f t="shared" ref="BR742" si="14211">J742/J746</f>
        <v>0</v>
      </c>
      <c r="BS742" s="130">
        <f t="shared" ref="BS742" si="14212">K742/K746</f>
        <v>0</v>
      </c>
      <c r="BT742" s="131">
        <f t="shared" ref="BT742" si="14213">L742/L746</f>
        <v>0</v>
      </c>
      <c r="BU742" s="129">
        <f t="shared" ref="BU742" si="14214">M742/M746</f>
        <v>0</v>
      </c>
      <c r="BV742" s="133">
        <f t="shared" ref="BV742" si="14215">N742/N746</f>
        <v>0</v>
      </c>
      <c r="BW742" s="134">
        <f t="shared" ref="BW742" si="14216">O742/O746</f>
        <v>0</v>
      </c>
      <c r="BX742" s="129">
        <f t="shared" ref="BX742" si="14217">P742/P746</f>
        <v>0</v>
      </c>
      <c r="BY742" s="130">
        <f t="shared" ref="BY742" si="14218">Q742/Q746</f>
        <v>0</v>
      </c>
      <c r="BZ742" s="131">
        <f t="shared" ref="BZ742" si="14219">R742/R746</f>
        <v>0</v>
      </c>
      <c r="CA742" s="132">
        <f t="shared" ref="CA742" si="14220">S742/S746</f>
        <v>0</v>
      </c>
      <c r="CB742" s="129">
        <f t="shared" ref="CB742" si="14221">T742/T746</f>
        <v>0</v>
      </c>
      <c r="CC742" s="130">
        <f t="shared" ref="CC742" si="14222">U742/U746</f>
        <v>0</v>
      </c>
      <c r="CD742" s="131">
        <f t="shared" ref="CD742" si="14223">V742/V746</f>
        <v>0</v>
      </c>
      <c r="CE742" s="132">
        <f t="shared" ref="CE742" si="14224">W742/W746</f>
        <v>0</v>
      </c>
      <c r="CF742" s="129">
        <f t="shared" ref="CF742" si="14225">X742/X746</f>
        <v>0</v>
      </c>
      <c r="CG742" s="130">
        <f t="shared" ref="CG742" si="14226">Y742/Y746</f>
        <v>0</v>
      </c>
      <c r="CH742" s="131">
        <f t="shared" ref="CH742" si="14227">Z742/Z746</f>
        <v>0</v>
      </c>
      <c r="CI742" s="129">
        <f t="shared" ref="CI742" si="14228">AA742/AA746</f>
        <v>0</v>
      </c>
      <c r="CJ742" s="135">
        <f t="shared" ref="CJ742" si="14229">AB742/AB746</f>
        <v>0</v>
      </c>
      <c r="CK742" s="136">
        <f t="shared" ref="CK742" si="14230">AC742/AC746</f>
        <v>0</v>
      </c>
    </row>
    <row r="743" spans="1:89" x14ac:dyDescent="0.15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>
        <f t="shared" si="13685"/>
        <v>0</v>
      </c>
      <c r="AC743" s="173">
        <f t="shared" si="13686"/>
        <v>0</v>
      </c>
      <c r="BI743" s="137" t="s">
        <v>37</v>
      </c>
      <c r="BJ743" s="129">
        <f>B743/B746</f>
        <v>0</v>
      </c>
      <c r="BK743" s="130">
        <f t="shared" ref="BK743" si="14231">C743/C746</f>
        <v>0</v>
      </c>
      <c r="BL743" s="131">
        <f t="shared" ref="BL743" si="14232">D743/D746</f>
        <v>0</v>
      </c>
      <c r="BM743" s="132">
        <f t="shared" ref="BM743" si="14233">E743/E746</f>
        <v>0</v>
      </c>
      <c r="BN743" s="129">
        <f t="shared" ref="BN743" si="14234">F743/F746</f>
        <v>0</v>
      </c>
      <c r="BO743" s="130">
        <f t="shared" ref="BO743" si="14235">G743/G746</f>
        <v>0</v>
      </c>
      <c r="BP743" s="131">
        <f t="shared" ref="BP743" si="14236">H743/H746</f>
        <v>0</v>
      </c>
      <c r="BQ743" s="132">
        <f t="shared" ref="BQ743" si="14237">I743/I746</f>
        <v>0</v>
      </c>
      <c r="BR743" s="129">
        <f t="shared" ref="BR743" si="14238">J743/J746</f>
        <v>0</v>
      </c>
      <c r="BS743" s="130">
        <f t="shared" ref="BS743" si="14239">K743/K746</f>
        <v>0</v>
      </c>
      <c r="BT743" s="131">
        <f t="shared" ref="BT743" si="14240">L743/L746</f>
        <v>0</v>
      </c>
      <c r="BU743" s="129">
        <f t="shared" ref="BU743" si="14241">M743/M746</f>
        <v>0</v>
      </c>
      <c r="BV743" s="133">
        <f t="shared" ref="BV743" si="14242">N743/N746</f>
        <v>0</v>
      </c>
      <c r="BW743" s="134">
        <f t="shared" ref="BW743" si="14243">O743/O746</f>
        <v>0</v>
      </c>
      <c r="BX743" s="129">
        <f t="shared" ref="BX743" si="14244">P743/P746</f>
        <v>0</v>
      </c>
      <c r="BY743" s="130">
        <f t="shared" ref="BY743" si="14245">Q743/Q746</f>
        <v>0</v>
      </c>
      <c r="BZ743" s="131">
        <f t="shared" ref="BZ743" si="14246">R743/R746</f>
        <v>0</v>
      </c>
      <c r="CA743" s="132">
        <f t="shared" ref="CA743" si="14247">S743/S746</f>
        <v>0</v>
      </c>
      <c r="CB743" s="129">
        <f t="shared" ref="CB743" si="14248">T743/T746</f>
        <v>0</v>
      </c>
      <c r="CC743" s="130">
        <f t="shared" ref="CC743" si="14249">U743/U746</f>
        <v>0</v>
      </c>
      <c r="CD743" s="131">
        <f t="shared" ref="CD743" si="14250">V743/V746</f>
        <v>0</v>
      </c>
      <c r="CE743" s="132">
        <f t="shared" ref="CE743" si="14251">W743/W746</f>
        <v>0</v>
      </c>
      <c r="CF743" s="129">
        <f t="shared" ref="CF743" si="14252">X743/X746</f>
        <v>0</v>
      </c>
      <c r="CG743" s="130">
        <f t="shared" ref="CG743" si="14253">Y743/Y746</f>
        <v>0</v>
      </c>
      <c r="CH743" s="131">
        <f t="shared" ref="CH743" si="14254">Z743/Z746</f>
        <v>0</v>
      </c>
      <c r="CI743" s="129">
        <f t="shared" ref="CI743" si="14255">AA743/AA746</f>
        <v>0</v>
      </c>
      <c r="CJ743" s="135">
        <f t="shared" ref="CJ743" si="14256">AB743/AB746</f>
        <v>0</v>
      </c>
      <c r="CK743" s="136">
        <f t="shared" ref="CK743" si="14257">AC743/AC746</f>
        <v>0</v>
      </c>
    </row>
    <row r="744" spans="1:89" x14ac:dyDescent="0.15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>
        <f t="shared" si="13685"/>
        <v>0</v>
      </c>
      <c r="AC744" s="173">
        <f t="shared" si="13686"/>
        <v>0</v>
      </c>
      <c r="BI744" s="146" t="s">
        <v>38</v>
      </c>
      <c r="BJ744" s="129">
        <f>B744/B746</f>
        <v>0</v>
      </c>
      <c r="BK744" s="130">
        <f t="shared" ref="BK744" si="14258">C744/C746</f>
        <v>0</v>
      </c>
      <c r="BL744" s="131">
        <f t="shared" ref="BL744" si="14259">D744/D746</f>
        <v>0</v>
      </c>
      <c r="BM744" s="132">
        <f t="shared" ref="BM744" si="14260">E744/E746</f>
        <v>0</v>
      </c>
      <c r="BN744" s="129">
        <f t="shared" ref="BN744" si="14261">F744/F746</f>
        <v>0</v>
      </c>
      <c r="BO744" s="130">
        <f t="shared" ref="BO744" si="14262">G744/G746</f>
        <v>0</v>
      </c>
      <c r="BP744" s="131">
        <f t="shared" ref="BP744" si="14263">H744/H746</f>
        <v>0</v>
      </c>
      <c r="BQ744" s="132">
        <f t="shared" ref="BQ744" si="14264">I744/I746</f>
        <v>0</v>
      </c>
      <c r="BR744" s="129">
        <f t="shared" ref="BR744" si="14265">J744/J746</f>
        <v>0</v>
      </c>
      <c r="BS744" s="130">
        <f t="shared" ref="BS744" si="14266">K744/K746</f>
        <v>0</v>
      </c>
      <c r="BT744" s="131">
        <f t="shared" ref="BT744" si="14267">L744/L746</f>
        <v>0</v>
      </c>
      <c r="BU744" s="129">
        <f t="shared" ref="BU744" si="14268">M744/M746</f>
        <v>0</v>
      </c>
      <c r="BV744" s="133">
        <f t="shared" ref="BV744" si="14269">N744/N746</f>
        <v>0</v>
      </c>
      <c r="BW744" s="134">
        <f t="shared" ref="BW744" si="14270">O744/O746</f>
        <v>0</v>
      </c>
      <c r="BX744" s="129">
        <f t="shared" ref="BX744" si="14271">P744/P746</f>
        <v>0</v>
      </c>
      <c r="BY744" s="130">
        <f t="shared" ref="BY744" si="14272">Q744/Q746</f>
        <v>0</v>
      </c>
      <c r="BZ744" s="131">
        <f t="shared" ref="BZ744" si="14273">R744/R746</f>
        <v>0</v>
      </c>
      <c r="CA744" s="132">
        <f t="shared" ref="CA744" si="14274">S744/S746</f>
        <v>0</v>
      </c>
      <c r="CB744" s="129">
        <f t="shared" ref="CB744" si="14275">T744/T746</f>
        <v>0</v>
      </c>
      <c r="CC744" s="130">
        <f t="shared" ref="CC744" si="14276">U744/U746</f>
        <v>0</v>
      </c>
      <c r="CD744" s="131">
        <f t="shared" ref="CD744" si="14277">V744/V746</f>
        <v>0</v>
      </c>
      <c r="CE744" s="132">
        <f t="shared" ref="CE744" si="14278">W744/W746</f>
        <v>0</v>
      </c>
      <c r="CF744" s="129">
        <f t="shared" ref="CF744" si="14279">X744/X746</f>
        <v>0</v>
      </c>
      <c r="CG744" s="130">
        <f t="shared" ref="CG744" si="14280">Y744/Y746</f>
        <v>0</v>
      </c>
      <c r="CH744" s="131">
        <f t="shared" ref="CH744" si="14281">Z744/Z746</f>
        <v>0</v>
      </c>
      <c r="CI744" s="129">
        <f t="shared" ref="CI744" si="14282">AA744/AA746</f>
        <v>0</v>
      </c>
      <c r="CJ744" s="135">
        <f t="shared" ref="CJ744" si="14283">AB744/AB746</f>
        <v>0</v>
      </c>
      <c r="CK744" s="136">
        <f t="shared" ref="CK744" si="14284">AC744/AC746</f>
        <v>0</v>
      </c>
    </row>
    <row r="745" spans="1:89" ht="14" thickBot="1" x14ac:dyDescent="0.2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>
        <f t="shared" si="13685"/>
        <v>0</v>
      </c>
      <c r="AC745" s="173">
        <f t="shared" si="13686"/>
        <v>0</v>
      </c>
      <c r="BI745" s="137" t="s">
        <v>39</v>
      </c>
      <c r="BJ745" s="129">
        <f>B745/B746</f>
        <v>0</v>
      </c>
      <c r="BK745" s="130">
        <f t="shared" ref="BK745" si="14285">C745/C746</f>
        <v>0</v>
      </c>
      <c r="BL745" s="131">
        <f t="shared" ref="BL745" si="14286">D745/D746</f>
        <v>0</v>
      </c>
      <c r="BM745" s="132">
        <f t="shared" ref="BM745" si="14287">E745/E746</f>
        <v>0</v>
      </c>
      <c r="BN745" s="129">
        <f t="shared" ref="BN745" si="14288">F745/F746</f>
        <v>0</v>
      </c>
      <c r="BO745" s="130">
        <f t="shared" ref="BO745" si="14289">G745/G746</f>
        <v>0</v>
      </c>
      <c r="BP745" s="131">
        <f t="shared" ref="BP745" si="14290">H745/H746</f>
        <v>0</v>
      </c>
      <c r="BQ745" s="132">
        <f t="shared" ref="BQ745" si="14291">I745/I746</f>
        <v>0</v>
      </c>
      <c r="BR745" s="129">
        <f t="shared" ref="BR745" si="14292">J745/J746</f>
        <v>0</v>
      </c>
      <c r="BS745" s="130">
        <f t="shared" ref="BS745" si="14293">K745/K746</f>
        <v>0</v>
      </c>
      <c r="BT745" s="131">
        <f t="shared" ref="BT745" si="14294">L745/L746</f>
        <v>0</v>
      </c>
      <c r="BU745" s="129">
        <f t="shared" ref="BU745" si="14295">M745/M746</f>
        <v>0</v>
      </c>
      <c r="BV745" s="133">
        <f t="shared" ref="BV745" si="14296">N745/N746</f>
        <v>0</v>
      </c>
      <c r="BW745" s="134">
        <f t="shared" ref="BW745" si="14297">O745/O746</f>
        <v>0</v>
      </c>
      <c r="BX745" s="129">
        <f t="shared" ref="BX745" si="14298">P745/P746</f>
        <v>0</v>
      </c>
      <c r="BY745" s="130">
        <f t="shared" ref="BY745" si="14299">Q745/Q746</f>
        <v>0</v>
      </c>
      <c r="BZ745" s="131">
        <f t="shared" ref="BZ745" si="14300">R745/R746</f>
        <v>0</v>
      </c>
      <c r="CA745" s="132">
        <f t="shared" ref="CA745" si="14301">S745/S746</f>
        <v>0</v>
      </c>
      <c r="CB745" s="129">
        <f t="shared" ref="CB745" si="14302">T745/T746</f>
        <v>0</v>
      </c>
      <c r="CC745" s="130">
        <f t="shared" ref="CC745" si="14303">U745/U746</f>
        <v>0</v>
      </c>
      <c r="CD745" s="131">
        <f t="shared" ref="CD745" si="14304">V745/V746</f>
        <v>0</v>
      </c>
      <c r="CE745" s="132">
        <f t="shared" ref="CE745" si="14305">W745/W746</f>
        <v>0</v>
      </c>
      <c r="CF745" s="129">
        <f t="shared" ref="CF745" si="14306">X745/X746</f>
        <v>0</v>
      </c>
      <c r="CG745" s="130">
        <f t="shared" ref="CG745" si="14307">Y745/Y746</f>
        <v>0</v>
      </c>
      <c r="CH745" s="131">
        <f t="shared" ref="CH745" si="14308">Z745/Z746</f>
        <v>0</v>
      </c>
      <c r="CI745" s="129">
        <f t="shared" ref="CI745" si="14309">AA745/AA746</f>
        <v>0</v>
      </c>
      <c r="CJ745" s="135">
        <f t="shared" ref="CJ745" si="14310">AB745/AB746</f>
        <v>0</v>
      </c>
      <c r="CK745" s="136">
        <f t="shared" ref="CK745" si="14311">AC745/AC746</f>
        <v>0</v>
      </c>
    </row>
    <row r="746" spans="1:89" ht="15" thickTop="1" thickBot="1" x14ac:dyDescent="0.2">
      <c r="A746" s="269" t="s">
        <v>13</v>
      </c>
      <c r="B746" s="20">
        <f t="shared" ref="B746:AA746" si="14312">SUM(B723:B745)</f>
        <v>7442</v>
      </c>
      <c r="C746" s="21">
        <f t="shared" si="14312"/>
        <v>10806</v>
      </c>
      <c r="D746" s="20">
        <f t="shared" si="14312"/>
        <v>2384</v>
      </c>
      <c r="E746" s="21">
        <f t="shared" si="14312"/>
        <v>4176</v>
      </c>
      <c r="F746" s="20">
        <f t="shared" si="14312"/>
        <v>8161</v>
      </c>
      <c r="G746" s="21">
        <f t="shared" si="14312"/>
        <v>8146</v>
      </c>
      <c r="H746" s="20">
        <f t="shared" si="14312"/>
        <v>11591</v>
      </c>
      <c r="I746" s="21">
        <f t="shared" si="14312"/>
        <v>12233</v>
      </c>
      <c r="J746" s="20">
        <f t="shared" si="14312"/>
        <v>1396</v>
      </c>
      <c r="K746" s="21">
        <f t="shared" si="14312"/>
        <v>1315</v>
      </c>
      <c r="L746" s="20">
        <f t="shared" si="14312"/>
        <v>5031</v>
      </c>
      <c r="M746" s="21">
        <f t="shared" si="14312"/>
        <v>4275</v>
      </c>
      <c r="N746" s="20">
        <f t="shared" si="14312"/>
        <v>11547</v>
      </c>
      <c r="O746" s="21">
        <f t="shared" si="14312"/>
        <v>10014</v>
      </c>
      <c r="P746" s="20">
        <f t="shared" si="14312"/>
        <v>5840</v>
      </c>
      <c r="Q746" s="21">
        <f t="shared" si="14312"/>
        <v>4129</v>
      </c>
      <c r="R746" s="20">
        <f t="shared" si="14312"/>
        <v>7941</v>
      </c>
      <c r="S746" s="21">
        <f t="shared" si="14312"/>
        <v>6738</v>
      </c>
      <c r="T746" s="20">
        <f t="shared" si="14312"/>
        <v>967</v>
      </c>
      <c r="U746" s="21">
        <f t="shared" si="14312"/>
        <v>778</v>
      </c>
      <c r="V746" s="20">
        <f t="shared" si="14312"/>
        <v>6862</v>
      </c>
      <c r="W746" s="21">
        <f t="shared" si="14312"/>
        <v>6562</v>
      </c>
      <c r="X746" s="20">
        <f t="shared" si="14312"/>
        <v>4652</v>
      </c>
      <c r="Y746" s="21">
        <f t="shared" si="14312"/>
        <v>2179</v>
      </c>
      <c r="Z746" s="20">
        <f t="shared" si="14312"/>
        <v>11226</v>
      </c>
      <c r="AA746" s="21">
        <f t="shared" si="14312"/>
        <v>13408</v>
      </c>
      <c r="AB746" s="174">
        <f>SUM(AB722:AB745)</f>
        <v>85040</v>
      </c>
      <c r="AC746" s="175">
        <f t="shared" ref="AC746" si="14313">SUM(AC722:AC745)</f>
        <v>84759</v>
      </c>
      <c r="BI746" s="269" t="s">
        <v>13</v>
      </c>
      <c r="BJ746" s="155">
        <f>SUM(BJ722:BJ745)</f>
        <v>1</v>
      </c>
      <c r="BK746" s="156">
        <f t="shared" ref="BK746:CK746" si="14314">SUM(BK722:BK745)</f>
        <v>1</v>
      </c>
      <c r="BL746" s="155">
        <f t="shared" si="14314"/>
        <v>1</v>
      </c>
      <c r="BM746" s="156">
        <f t="shared" si="14314"/>
        <v>0.99999999999999989</v>
      </c>
      <c r="BN746" s="155">
        <f t="shared" si="14314"/>
        <v>1</v>
      </c>
      <c r="BO746" s="156">
        <f t="shared" si="14314"/>
        <v>0.99999999999999989</v>
      </c>
      <c r="BP746" s="155">
        <f t="shared" si="14314"/>
        <v>1.0000000000000002</v>
      </c>
      <c r="BQ746" s="156">
        <f t="shared" si="14314"/>
        <v>0.99999999999999989</v>
      </c>
      <c r="BR746" s="155">
        <f t="shared" si="14314"/>
        <v>0.99999999999999989</v>
      </c>
      <c r="BS746" s="156">
        <f t="shared" si="14314"/>
        <v>1</v>
      </c>
      <c r="BT746" s="155">
        <f t="shared" si="14314"/>
        <v>1</v>
      </c>
      <c r="BU746" s="156">
        <f t="shared" si="14314"/>
        <v>0.99999999999999989</v>
      </c>
      <c r="BV746" s="155">
        <f t="shared" si="14314"/>
        <v>1.0000000000000002</v>
      </c>
      <c r="BW746" s="156">
        <f t="shared" si="14314"/>
        <v>1</v>
      </c>
      <c r="BX746" s="155">
        <f t="shared" si="14314"/>
        <v>1</v>
      </c>
      <c r="BY746" s="156">
        <f t="shared" si="14314"/>
        <v>1</v>
      </c>
      <c r="BZ746" s="155">
        <f t="shared" si="14314"/>
        <v>1</v>
      </c>
      <c r="CA746" s="156">
        <f t="shared" si="14314"/>
        <v>1.0000000000000002</v>
      </c>
      <c r="CB746" s="155">
        <f t="shared" si="14314"/>
        <v>0.99999999999999967</v>
      </c>
      <c r="CC746" s="156">
        <f t="shared" si="14314"/>
        <v>1.0000000000000002</v>
      </c>
      <c r="CD746" s="155">
        <f t="shared" si="14314"/>
        <v>1</v>
      </c>
      <c r="CE746" s="156">
        <f t="shared" si="14314"/>
        <v>1</v>
      </c>
      <c r="CF746" s="155">
        <f t="shared" si="14314"/>
        <v>1.0000000000000002</v>
      </c>
      <c r="CG746" s="156">
        <f t="shared" si="14314"/>
        <v>0.99999999999999989</v>
      </c>
      <c r="CH746" s="155">
        <f t="shared" si="14314"/>
        <v>1</v>
      </c>
      <c r="CI746" s="156">
        <f t="shared" si="14314"/>
        <v>1</v>
      </c>
      <c r="CJ746" s="155">
        <f t="shared" si="14314"/>
        <v>1</v>
      </c>
      <c r="CK746" s="156">
        <f t="shared" si="14314"/>
        <v>0.99999999999999989</v>
      </c>
    </row>
    <row r="747" spans="1:89" ht="14" thickTop="1" x14ac:dyDescent="0.15">
      <c r="A747" s="187"/>
    </row>
    <row r="749" spans="1:89" x14ac:dyDescent="0.15">
      <c r="A749" s="296">
        <f>+A718+1</f>
        <v>44190</v>
      </c>
      <c r="B749" s="296"/>
      <c r="C749" s="296"/>
      <c r="D749" s="296"/>
      <c r="BI749" s="301">
        <f>+BI687+2</f>
        <v>44190</v>
      </c>
      <c r="BJ749" s="301"/>
      <c r="BK749" s="301"/>
      <c r="BL749" s="301"/>
    </row>
    <row r="750" spans="1:89" ht="14" thickBot="1" x14ac:dyDescent="0.2">
      <c r="AE750" s="272" t="s">
        <v>84</v>
      </c>
    </row>
    <row r="751" spans="1:89" ht="15" thickTop="1" thickBot="1" x14ac:dyDescent="0.2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 x14ac:dyDescent="0.2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 x14ac:dyDescent="0.15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275</v>
      </c>
      <c r="AG753" s="186">
        <f t="shared" ref="AG753:AV755" si="14315">SUMIF($A$9:$A$32,$AE753,C$753:C$776)</f>
        <v>341</v>
      </c>
      <c r="AH753" s="127">
        <f t="shared" si="14315"/>
        <v>60</v>
      </c>
      <c r="AI753" s="180">
        <f t="shared" si="14315"/>
        <v>96</v>
      </c>
      <c r="AJ753" s="126">
        <f t="shared" si="14315"/>
        <v>506</v>
      </c>
      <c r="AK753" s="128">
        <f t="shared" si="14315"/>
        <v>248</v>
      </c>
      <c r="AL753" s="127">
        <f t="shared" si="14315"/>
        <v>437</v>
      </c>
      <c r="AM753" s="180">
        <f t="shared" si="14315"/>
        <v>330</v>
      </c>
      <c r="AN753" s="126">
        <f t="shared" si="14315"/>
        <v>30</v>
      </c>
      <c r="AO753" s="128">
        <f t="shared" si="14315"/>
        <v>38</v>
      </c>
      <c r="AP753" s="127">
        <f t="shared" si="14315"/>
        <v>148</v>
      </c>
      <c r="AQ753" s="126">
        <f t="shared" si="14315"/>
        <v>178</v>
      </c>
      <c r="AR753" s="179">
        <f t="shared" si="14315"/>
        <v>458</v>
      </c>
      <c r="AS753" s="181">
        <f t="shared" si="14315"/>
        <v>367</v>
      </c>
      <c r="AT753" s="126">
        <f t="shared" si="14315"/>
        <v>176</v>
      </c>
      <c r="AU753" s="128">
        <f t="shared" si="14315"/>
        <v>121</v>
      </c>
      <c r="AV753" s="127">
        <f t="shared" si="14315"/>
        <v>261</v>
      </c>
      <c r="AW753" s="180">
        <f t="shared" ref="AW753:BE755" si="14316">SUMIF($A$9:$A$32,$AE753,S$753:S$776)</f>
        <v>223</v>
      </c>
      <c r="AX753" s="126">
        <f t="shared" si="14316"/>
        <v>46</v>
      </c>
      <c r="AY753" s="128">
        <f t="shared" si="14316"/>
        <v>39</v>
      </c>
      <c r="AZ753" s="127">
        <f t="shared" si="14316"/>
        <v>201</v>
      </c>
      <c r="BA753" s="180">
        <f t="shared" si="14316"/>
        <v>201</v>
      </c>
      <c r="BB753" s="126">
        <f t="shared" si="14316"/>
        <v>187</v>
      </c>
      <c r="BC753" s="128">
        <f t="shared" si="14316"/>
        <v>104</v>
      </c>
      <c r="BD753" s="184">
        <f t="shared" si="14316"/>
        <v>385</v>
      </c>
      <c r="BE753" s="185">
        <f t="shared" si="14316"/>
        <v>586</v>
      </c>
      <c r="BF753" s="170">
        <f>AF753+AH753+AJ753+AL753+AN753+AP753+AR753+AT753+AV753+AX753+AZ753+BB753+BD753</f>
        <v>3170</v>
      </c>
      <c r="BG753" s="171">
        <f>AG753+AI753+AK753+AM753+AO753+AQ753+AS753+AU753+AW753+AY753+BA753+BC753+BE753</f>
        <v>2872</v>
      </c>
      <c r="BI753" s="125" t="s">
        <v>16</v>
      </c>
      <c r="BJ753" s="129">
        <f>B753/B777</f>
        <v>0</v>
      </c>
      <c r="BK753" s="130">
        <f t="shared" ref="BK753" si="14317">C753/C777</f>
        <v>0</v>
      </c>
      <c r="BL753" s="131">
        <f t="shared" ref="BL753" si="14318">D753/D777</f>
        <v>0</v>
      </c>
      <c r="BM753" s="132">
        <f t="shared" ref="BM753" si="14319">E753/E777</f>
        <v>0</v>
      </c>
      <c r="BN753" s="129">
        <f t="shared" ref="BN753" si="14320">F753/F777</f>
        <v>0</v>
      </c>
      <c r="BO753" s="130">
        <f t="shared" ref="BO753" si="14321">G753/G777</f>
        <v>0</v>
      </c>
      <c r="BP753" s="131">
        <f t="shared" ref="BP753" si="14322">H753/H777</f>
        <v>0</v>
      </c>
      <c r="BQ753" s="132">
        <f t="shared" ref="BQ753" si="14323">I753/I777</f>
        <v>0</v>
      </c>
      <c r="BR753" s="129">
        <f t="shared" ref="BR753" si="14324">J753/J777</f>
        <v>0</v>
      </c>
      <c r="BS753" s="130">
        <f t="shared" ref="BS753" si="14325">K753/K777</f>
        <v>0</v>
      </c>
      <c r="BT753" s="131">
        <f t="shared" ref="BT753" si="14326">L753/L777</f>
        <v>0</v>
      </c>
      <c r="BU753" s="129">
        <f t="shared" ref="BU753" si="14327">M753/M777</f>
        <v>0</v>
      </c>
      <c r="BV753" s="133">
        <f t="shared" ref="BV753" si="14328">N753/N777</f>
        <v>0</v>
      </c>
      <c r="BW753" s="134">
        <f t="shared" ref="BW753" si="14329">O753/O777</f>
        <v>0</v>
      </c>
      <c r="BX753" s="129">
        <f t="shared" ref="BX753" si="14330">P753/P777</f>
        <v>0</v>
      </c>
      <c r="BY753" s="130">
        <f t="shared" ref="BY753" si="14331">Q753/Q777</f>
        <v>0</v>
      </c>
      <c r="BZ753" s="131">
        <f t="shared" ref="BZ753" si="14332">R753/R777</f>
        <v>0</v>
      </c>
      <c r="CA753" s="132">
        <f t="shared" ref="CA753" si="14333">S753/S777</f>
        <v>0</v>
      </c>
      <c r="CB753" s="129">
        <f t="shared" ref="CB753" si="14334">T753/T777</f>
        <v>0</v>
      </c>
      <c r="CC753" s="130">
        <f t="shared" ref="CC753" si="14335">U753/U777</f>
        <v>0</v>
      </c>
      <c r="CD753" s="131">
        <f t="shared" ref="CD753" si="14336">V753/V777</f>
        <v>0</v>
      </c>
      <c r="CE753" s="132">
        <f t="shared" ref="CE753" si="14337">W753/W777</f>
        <v>0</v>
      </c>
      <c r="CF753" s="129">
        <f t="shared" ref="CF753" si="14338">X753/X777</f>
        <v>0</v>
      </c>
      <c r="CG753" s="130">
        <f t="shared" ref="CG753" si="14339">Y753/Y777</f>
        <v>0</v>
      </c>
      <c r="CH753" s="131">
        <f t="shared" ref="CH753" si="14340">Z753/Z777</f>
        <v>0</v>
      </c>
      <c r="CI753" s="129">
        <f t="shared" ref="CI753" si="14341">AA753/AA777</f>
        <v>0</v>
      </c>
      <c r="CJ753" s="135">
        <f t="shared" ref="CJ753" si="14342">AB753/AB777</f>
        <v>0</v>
      </c>
      <c r="CK753" s="136">
        <f t="shared" ref="CK753" si="14343">AC753/AC777</f>
        <v>0</v>
      </c>
    </row>
    <row r="754" spans="1:89" x14ac:dyDescent="0.15">
      <c r="A754" s="137" t="s">
        <v>17</v>
      </c>
      <c r="B754" s="189">
        <v>0</v>
      </c>
      <c r="C754" s="190">
        <v>0</v>
      </c>
      <c r="D754" s="191">
        <v>0</v>
      </c>
      <c r="E754" s="192">
        <v>0</v>
      </c>
      <c r="F754" s="189">
        <v>0</v>
      </c>
      <c r="G754" s="193">
        <v>0</v>
      </c>
      <c r="H754" s="191">
        <v>0</v>
      </c>
      <c r="I754" s="192">
        <v>0</v>
      </c>
      <c r="J754" s="189">
        <v>0</v>
      </c>
      <c r="K754" s="193">
        <v>0</v>
      </c>
      <c r="L754" s="191">
        <v>0</v>
      </c>
      <c r="M754" s="189">
        <v>0</v>
      </c>
      <c r="N754" s="194">
        <v>0</v>
      </c>
      <c r="O754" s="195">
        <v>0</v>
      </c>
      <c r="P754" s="189">
        <v>0</v>
      </c>
      <c r="Q754" s="193">
        <v>0</v>
      </c>
      <c r="R754" s="191">
        <v>0</v>
      </c>
      <c r="S754" s="192">
        <v>0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6" si="14344">SUM(B754,D754,F754,H754,J754,L754,N754,P754,R754,T754,V754,X754,Z754)</f>
        <v>0</v>
      </c>
      <c r="AC754" s="173">
        <f t="shared" ref="AC754:AC776" si="14345">SUM(C754,E754,G754,I754,K754,M754,O754,Q754,S754,U754,W754,Y754,AA754)</f>
        <v>0</v>
      </c>
      <c r="AE754" s="277" t="str">
        <f>$AE$10</f>
        <v>08:00 - 08:59</v>
      </c>
      <c r="AF754" s="126">
        <f>SUMIF($A$9:$A$32,$AE754,B$753:B$776)</f>
        <v>379</v>
      </c>
      <c r="AG754" s="190">
        <f t="shared" si="14315"/>
        <v>402</v>
      </c>
      <c r="AH754" s="191">
        <f t="shared" si="14315"/>
        <v>94</v>
      </c>
      <c r="AI754" s="192">
        <f t="shared" si="14315"/>
        <v>152</v>
      </c>
      <c r="AJ754" s="278">
        <f t="shared" si="14315"/>
        <v>544</v>
      </c>
      <c r="AK754" s="193">
        <f t="shared" si="14315"/>
        <v>299</v>
      </c>
      <c r="AL754" s="191">
        <f t="shared" si="14315"/>
        <v>532</v>
      </c>
      <c r="AM754" s="192">
        <f t="shared" si="14315"/>
        <v>491</v>
      </c>
      <c r="AN754" s="278">
        <f t="shared" si="14315"/>
        <v>32</v>
      </c>
      <c r="AO754" s="193">
        <f t="shared" si="14315"/>
        <v>49</v>
      </c>
      <c r="AP754" s="191">
        <f t="shared" si="14315"/>
        <v>124</v>
      </c>
      <c r="AQ754" s="278">
        <f t="shared" si="14315"/>
        <v>334</v>
      </c>
      <c r="AR754" s="194">
        <f t="shared" si="14315"/>
        <v>395</v>
      </c>
      <c r="AS754" s="195">
        <f t="shared" si="14315"/>
        <v>526</v>
      </c>
      <c r="AT754" s="278">
        <f t="shared" si="14315"/>
        <v>194</v>
      </c>
      <c r="AU754" s="193">
        <f t="shared" si="14315"/>
        <v>207</v>
      </c>
      <c r="AV754" s="191">
        <f t="shared" si="14315"/>
        <v>323</v>
      </c>
      <c r="AW754" s="192">
        <f t="shared" si="14316"/>
        <v>284</v>
      </c>
      <c r="AX754" s="278">
        <f t="shared" si="14316"/>
        <v>48</v>
      </c>
      <c r="AY754" s="193">
        <f t="shared" si="14316"/>
        <v>33</v>
      </c>
      <c r="AZ754" s="191">
        <f t="shared" si="14316"/>
        <v>232</v>
      </c>
      <c r="BA754" s="192">
        <f t="shared" si="14316"/>
        <v>241</v>
      </c>
      <c r="BB754" s="278">
        <f t="shared" si="14316"/>
        <v>195</v>
      </c>
      <c r="BC754" s="193">
        <f t="shared" si="14316"/>
        <v>93</v>
      </c>
      <c r="BD754" s="191">
        <f t="shared" si="14316"/>
        <v>425</v>
      </c>
      <c r="BE754" s="278">
        <f t="shared" si="14316"/>
        <v>672</v>
      </c>
      <c r="BF754" s="172">
        <f>SUM(AF754,AH754,AJ754,AL754,AN754,AP754,AR754,AT754,AV754,AX754,AZ754,BB754,BD754)</f>
        <v>3517</v>
      </c>
      <c r="BG754" s="173">
        <f>SUM(AG754,AI754,AK754,AM754,AO754,AQ754,AS754,AU754,AW754,AY754,BA754,BC754,BE754)</f>
        <v>3783</v>
      </c>
      <c r="BI754" s="137" t="s">
        <v>17</v>
      </c>
      <c r="BJ754" s="129">
        <f>B754/B777</f>
        <v>0</v>
      </c>
      <c r="BK754" s="130">
        <f t="shared" ref="BK754" si="14346">C754/C777</f>
        <v>0</v>
      </c>
      <c r="BL754" s="131">
        <f t="shared" ref="BL754" si="14347">D754/D777</f>
        <v>0</v>
      </c>
      <c r="BM754" s="132">
        <f t="shared" ref="BM754" si="14348">E754/E777</f>
        <v>0</v>
      </c>
      <c r="BN754" s="129">
        <f t="shared" ref="BN754" si="14349">F754/F777</f>
        <v>0</v>
      </c>
      <c r="BO754" s="130">
        <f t="shared" ref="BO754" si="14350">G754/G777</f>
        <v>0</v>
      </c>
      <c r="BP754" s="131">
        <f t="shared" ref="BP754" si="14351">H754/H777</f>
        <v>0</v>
      </c>
      <c r="BQ754" s="132">
        <f t="shared" ref="BQ754" si="14352">I754/I777</f>
        <v>0</v>
      </c>
      <c r="BR754" s="129">
        <f t="shared" ref="BR754" si="14353">J754/J777</f>
        <v>0</v>
      </c>
      <c r="BS754" s="130">
        <f t="shared" ref="BS754" si="14354">K754/K777</f>
        <v>0</v>
      </c>
      <c r="BT754" s="131">
        <f t="shared" ref="BT754" si="14355">L754/L777</f>
        <v>0</v>
      </c>
      <c r="BU754" s="129">
        <f t="shared" ref="BU754" si="14356">M754/M777</f>
        <v>0</v>
      </c>
      <c r="BV754" s="133">
        <f t="shared" ref="BV754" si="14357">N754/N777</f>
        <v>0</v>
      </c>
      <c r="BW754" s="134">
        <f t="shared" ref="BW754" si="14358">O754/O777</f>
        <v>0</v>
      </c>
      <c r="BX754" s="129">
        <f t="shared" ref="BX754" si="14359">P754/P777</f>
        <v>0</v>
      </c>
      <c r="BY754" s="130">
        <f t="shared" ref="BY754" si="14360">Q754/Q777</f>
        <v>0</v>
      </c>
      <c r="BZ754" s="131">
        <f t="shared" ref="BZ754" si="14361">R754/R777</f>
        <v>0</v>
      </c>
      <c r="CA754" s="132">
        <f t="shared" ref="CA754" si="14362">S754/S777</f>
        <v>0</v>
      </c>
      <c r="CB754" s="129">
        <f t="shared" ref="CB754" si="14363">T754/T777</f>
        <v>0</v>
      </c>
      <c r="CC754" s="130">
        <f t="shared" ref="CC754" si="14364">U754/U777</f>
        <v>0</v>
      </c>
      <c r="CD754" s="131">
        <f t="shared" ref="CD754" si="14365">V754/V777</f>
        <v>0</v>
      </c>
      <c r="CE754" s="132">
        <f t="shared" ref="CE754" si="14366">W754/W777</f>
        <v>0</v>
      </c>
      <c r="CF754" s="129">
        <f t="shared" ref="CF754" si="14367">X754/X777</f>
        <v>0</v>
      </c>
      <c r="CG754" s="130">
        <f t="shared" ref="CG754" si="14368">Y754/Y777</f>
        <v>0</v>
      </c>
      <c r="CH754" s="131">
        <f t="shared" ref="CH754" si="14369">Z754/Z777</f>
        <v>0</v>
      </c>
      <c r="CI754" s="129">
        <f t="shared" ref="CI754" si="14370">AA754/AA777</f>
        <v>0</v>
      </c>
      <c r="CJ754" s="135">
        <f t="shared" ref="CJ754" si="14371">AB754/AB777</f>
        <v>0</v>
      </c>
      <c r="CK754" s="136">
        <f t="shared" ref="CK754" si="14372">AC754/AC777</f>
        <v>0</v>
      </c>
    </row>
    <row r="755" spans="1:89" ht="14" thickBot="1" x14ac:dyDescent="0.2">
      <c r="A755" s="146" t="s">
        <v>18</v>
      </c>
      <c r="B755" s="196">
        <v>0</v>
      </c>
      <c r="C755" s="197">
        <v>0</v>
      </c>
      <c r="D755" s="198">
        <v>0</v>
      </c>
      <c r="E755" s="199">
        <v>0</v>
      </c>
      <c r="F755" s="196">
        <v>0</v>
      </c>
      <c r="G755" s="200">
        <v>0</v>
      </c>
      <c r="H755" s="198">
        <v>0</v>
      </c>
      <c r="I755" s="199">
        <v>0</v>
      </c>
      <c r="J755" s="196">
        <v>0</v>
      </c>
      <c r="K755" s="200">
        <v>0</v>
      </c>
      <c r="L755" s="198">
        <v>0</v>
      </c>
      <c r="M755" s="196">
        <v>0</v>
      </c>
      <c r="N755" s="201">
        <v>0</v>
      </c>
      <c r="O755" s="202">
        <v>0</v>
      </c>
      <c r="P755" s="196">
        <v>0</v>
      </c>
      <c r="Q755" s="200">
        <v>0</v>
      </c>
      <c r="R755" s="198">
        <v>0</v>
      </c>
      <c r="S755" s="199">
        <v>0</v>
      </c>
      <c r="T755" s="196">
        <v>0</v>
      </c>
      <c r="U755" s="200">
        <v>0</v>
      </c>
      <c r="V755" s="198">
        <v>0</v>
      </c>
      <c r="W755" s="199">
        <v>0</v>
      </c>
      <c r="X755" s="196">
        <v>0</v>
      </c>
      <c r="Y755" s="200">
        <v>0</v>
      </c>
      <c r="Z755" s="198">
        <v>0</v>
      </c>
      <c r="AA755" s="196">
        <v>0</v>
      </c>
      <c r="AB755" s="172">
        <f t="shared" si="14344"/>
        <v>0</v>
      </c>
      <c r="AC755" s="173">
        <f t="shared" si="14345"/>
        <v>0</v>
      </c>
      <c r="AE755" s="275">
        <f>$AE$11</f>
        <v>0</v>
      </c>
      <c r="AF755" s="126">
        <f>SUMIF($A$9:$A$32,$AE755,B$753:B$776)</f>
        <v>0</v>
      </c>
      <c r="AG755" s="197">
        <f t="shared" si="14315"/>
        <v>0</v>
      </c>
      <c r="AH755" s="198">
        <f t="shared" si="14315"/>
        <v>0</v>
      </c>
      <c r="AI755" s="199">
        <f t="shared" si="14315"/>
        <v>0</v>
      </c>
      <c r="AJ755" s="196">
        <f t="shared" si="14315"/>
        <v>0</v>
      </c>
      <c r="AK755" s="200">
        <f t="shared" si="14315"/>
        <v>0</v>
      </c>
      <c r="AL755" s="198">
        <f t="shared" si="14315"/>
        <v>0</v>
      </c>
      <c r="AM755" s="199">
        <f t="shared" si="14315"/>
        <v>0</v>
      </c>
      <c r="AN755" s="196">
        <f t="shared" si="14315"/>
        <v>0</v>
      </c>
      <c r="AO755" s="200">
        <f t="shared" si="14315"/>
        <v>0</v>
      </c>
      <c r="AP755" s="198">
        <f t="shared" si="14315"/>
        <v>0</v>
      </c>
      <c r="AQ755" s="196">
        <f t="shared" si="14315"/>
        <v>0</v>
      </c>
      <c r="AR755" s="201">
        <f t="shared" si="14315"/>
        <v>0</v>
      </c>
      <c r="AS755" s="202">
        <f t="shared" si="14315"/>
        <v>0</v>
      </c>
      <c r="AT755" s="196">
        <f t="shared" si="14315"/>
        <v>0</v>
      </c>
      <c r="AU755" s="200">
        <f t="shared" si="14315"/>
        <v>0</v>
      </c>
      <c r="AV755" s="198">
        <f t="shared" si="14315"/>
        <v>0</v>
      </c>
      <c r="AW755" s="199">
        <f t="shared" si="14316"/>
        <v>0</v>
      </c>
      <c r="AX755" s="196">
        <f t="shared" si="14316"/>
        <v>0</v>
      </c>
      <c r="AY755" s="200">
        <f t="shared" si="14316"/>
        <v>0</v>
      </c>
      <c r="AZ755" s="198">
        <f t="shared" si="14316"/>
        <v>0</v>
      </c>
      <c r="BA755" s="199">
        <f t="shared" si="14316"/>
        <v>0</v>
      </c>
      <c r="BB755" s="196">
        <f t="shared" si="14316"/>
        <v>0</v>
      </c>
      <c r="BC755" s="200">
        <f t="shared" si="14316"/>
        <v>0</v>
      </c>
      <c r="BD755" s="198">
        <f t="shared" si="14316"/>
        <v>0</v>
      </c>
      <c r="BE755" s="196">
        <f t="shared" si="1431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0</v>
      </c>
      <c r="BK755" s="130">
        <f t="shared" ref="BK755" si="14373">C755/C777</f>
        <v>0</v>
      </c>
      <c r="BL755" s="131">
        <f t="shared" ref="BL755" si="14374">D755/D777</f>
        <v>0</v>
      </c>
      <c r="BM755" s="132">
        <f t="shared" ref="BM755" si="14375">E755/E777</f>
        <v>0</v>
      </c>
      <c r="BN755" s="129">
        <f t="shared" ref="BN755" si="14376">F755/F777</f>
        <v>0</v>
      </c>
      <c r="BO755" s="130">
        <f t="shared" ref="BO755" si="14377">G755/G777</f>
        <v>0</v>
      </c>
      <c r="BP755" s="131">
        <f t="shared" ref="BP755" si="14378">H755/H777</f>
        <v>0</v>
      </c>
      <c r="BQ755" s="132">
        <f t="shared" ref="BQ755" si="14379">I755/I777</f>
        <v>0</v>
      </c>
      <c r="BR755" s="129">
        <f t="shared" ref="BR755" si="14380">J755/J777</f>
        <v>0</v>
      </c>
      <c r="BS755" s="130">
        <f t="shared" ref="BS755" si="14381">K755/K777</f>
        <v>0</v>
      </c>
      <c r="BT755" s="131">
        <f t="shared" ref="BT755" si="14382">L755/L777</f>
        <v>0</v>
      </c>
      <c r="BU755" s="129">
        <f t="shared" ref="BU755" si="14383">M755/M777</f>
        <v>0</v>
      </c>
      <c r="BV755" s="133">
        <f t="shared" ref="BV755" si="14384">N755/N777</f>
        <v>0</v>
      </c>
      <c r="BW755" s="134">
        <f t="shared" ref="BW755" si="14385">O755/O777</f>
        <v>0</v>
      </c>
      <c r="BX755" s="129">
        <f t="shared" ref="BX755" si="14386">P755/P777</f>
        <v>0</v>
      </c>
      <c r="BY755" s="130">
        <f t="shared" ref="BY755" si="14387">Q755/Q777</f>
        <v>0</v>
      </c>
      <c r="BZ755" s="131">
        <f t="shared" ref="BZ755" si="14388">R755/R777</f>
        <v>0</v>
      </c>
      <c r="CA755" s="132">
        <f t="shared" ref="CA755" si="14389">S755/S777</f>
        <v>0</v>
      </c>
      <c r="CB755" s="129">
        <f t="shared" ref="CB755" si="14390">T755/T777</f>
        <v>0</v>
      </c>
      <c r="CC755" s="130">
        <f t="shared" ref="CC755" si="14391">U755/U777</f>
        <v>0</v>
      </c>
      <c r="CD755" s="131">
        <f t="shared" ref="CD755" si="14392">V755/V777</f>
        <v>0</v>
      </c>
      <c r="CE755" s="132">
        <f t="shared" ref="CE755" si="14393">W755/W777</f>
        <v>0</v>
      </c>
      <c r="CF755" s="129">
        <f t="shared" ref="CF755" si="14394">X755/X777</f>
        <v>0</v>
      </c>
      <c r="CG755" s="130">
        <f t="shared" ref="CG755" si="14395">Y755/Y777</f>
        <v>0</v>
      </c>
      <c r="CH755" s="131">
        <f t="shared" ref="CH755" si="14396">Z755/Z777</f>
        <v>0</v>
      </c>
      <c r="CI755" s="129">
        <f t="shared" ref="CI755" si="14397">AA755/AA777</f>
        <v>0</v>
      </c>
      <c r="CJ755" s="135">
        <f t="shared" ref="CJ755" si="14398">AB755/AB777</f>
        <v>0</v>
      </c>
      <c r="CK755" s="136">
        <f t="shared" ref="CK755" si="14399">AC755/AC777</f>
        <v>0</v>
      </c>
    </row>
    <row r="756" spans="1:89" ht="15" thickTop="1" thickBot="1" x14ac:dyDescent="0.2">
      <c r="A756" s="137" t="s">
        <v>19</v>
      </c>
      <c r="B756" s="189">
        <v>220</v>
      </c>
      <c r="C756" s="190">
        <v>0</v>
      </c>
      <c r="D756" s="191">
        <v>69</v>
      </c>
      <c r="E756" s="192">
        <v>22</v>
      </c>
      <c r="F756" s="189">
        <v>360</v>
      </c>
      <c r="G756" s="193">
        <v>86</v>
      </c>
      <c r="H756" s="191">
        <v>275</v>
      </c>
      <c r="I756" s="192">
        <v>148</v>
      </c>
      <c r="J756" s="189">
        <v>11</v>
      </c>
      <c r="K756" s="193">
        <v>15</v>
      </c>
      <c r="L756" s="191">
        <v>106</v>
      </c>
      <c r="M756" s="189">
        <v>89</v>
      </c>
      <c r="N756" s="194">
        <v>411</v>
      </c>
      <c r="O756" s="195">
        <v>203</v>
      </c>
      <c r="P756" s="189">
        <v>130</v>
      </c>
      <c r="Q756" s="193">
        <v>65</v>
      </c>
      <c r="R756" s="191">
        <v>126</v>
      </c>
      <c r="S756" s="192">
        <v>100</v>
      </c>
      <c r="T756" s="189">
        <v>33</v>
      </c>
      <c r="U756" s="193">
        <v>13</v>
      </c>
      <c r="V756" s="191">
        <v>172</v>
      </c>
      <c r="W756" s="192">
        <v>90</v>
      </c>
      <c r="X756" s="189">
        <v>110</v>
      </c>
      <c r="Y756" s="193">
        <v>33</v>
      </c>
      <c r="Z756" s="191">
        <v>264</v>
      </c>
      <c r="AA756" s="189">
        <v>123</v>
      </c>
      <c r="AB756" s="172">
        <f t="shared" si="14344"/>
        <v>2287</v>
      </c>
      <c r="AC756" s="173">
        <f t="shared" si="14345"/>
        <v>987</v>
      </c>
      <c r="AE756" s="269" t="s">
        <v>13</v>
      </c>
      <c r="AF756" s="20">
        <f t="shared" ref="AF756:BG756" si="14400">SUM(AF753:AF755)</f>
        <v>654</v>
      </c>
      <c r="AG756" s="21">
        <f t="shared" si="14400"/>
        <v>743</v>
      </c>
      <c r="AH756" s="20">
        <f t="shared" si="14400"/>
        <v>154</v>
      </c>
      <c r="AI756" s="21">
        <f t="shared" si="14400"/>
        <v>248</v>
      </c>
      <c r="AJ756" s="20">
        <f t="shared" si="14400"/>
        <v>1050</v>
      </c>
      <c r="AK756" s="21">
        <f t="shared" si="14400"/>
        <v>547</v>
      </c>
      <c r="AL756" s="20">
        <f t="shared" si="14400"/>
        <v>969</v>
      </c>
      <c r="AM756" s="21">
        <f t="shared" si="14400"/>
        <v>821</v>
      </c>
      <c r="AN756" s="20">
        <f t="shared" si="14400"/>
        <v>62</v>
      </c>
      <c r="AO756" s="21">
        <f t="shared" si="14400"/>
        <v>87</v>
      </c>
      <c r="AP756" s="20">
        <f t="shared" si="14400"/>
        <v>272</v>
      </c>
      <c r="AQ756" s="21">
        <f t="shared" si="14400"/>
        <v>512</v>
      </c>
      <c r="AR756" s="20">
        <f t="shared" si="14400"/>
        <v>853</v>
      </c>
      <c r="AS756" s="21">
        <f t="shared" si="14400"/>
        <v>893</v>
      </c>
      <c r="AT756" s="20">
        <f t="shared" si="14400"/>
        <v>370</v>
      </c>
      <c r="AU756" s="21">
        <f t="shared" si="14400"/>
        <v>328</v>
      </c>
      <c r="AV756" s="20">
        <f t="shared" si="14400"/>
        <v>584</v>
      </c>
      <c r="AW756" s="21">
        <f t="shared" si="14400"/>
        <v>507</v>
      </c>
      <c r="AX756" s="20">
        <f t="shared" si="14400"/>
        <v>94</v>
      </c>
      <c r="AY756" s="21">
        <f t="shared" si="14400"/>
        <v>72</v>
      </c>
      <c r="AZ756" s="20">
        <f t="shared" si="14400"/>
        <v>433</v>
      </c>
      <c r="BA756" s="21">
        <f t="shared" si="14400"/>
        <v>442</v>
      </c>
      <c r="BB756" s="20">
        <f t="shared" si="14400"/>
        <v>382</v>
      </c>
      <c r="BC756" s="21">
        <f t="shared" si="14400"/>
        <v>197</v>
      </c>
      <c r="BD756" s="20">
        <f t="shared" si="14400"/>
        <v>810</v>
      </c>
      <c r="BE756" s="21">
        <f t="shared" si="14400"/>
        <v>1258</v>
      </c>
      <c r="BF756" s="174">
        <f t="shared" si="14400"/>
        <v>6687</v>
      </c>
      <c r="BG756" s="175">
        <f t="shared" si="14400"/>
        <v>6655</v>
      </c>
      <c r="BI756" s="137" t="s">
        <v>19</v>
      </c>
      <c r="BJ756" s="129">
        <f>B756/B777</f>
        <v>3.2889819105994915E-2</v>
      </c>
      <c r="BK756" s="130">
        <f t="shared" ref="BK756" si="14401">C756/C777</f>
        <v>0</v>
      </c>
      <c r="BL756" s="131">
        <f t="shared" ref="BL756" si="14402">D756/D777</f>
        <v>3.6898395721925131E-2</v>
      </c>
      <c r="BM756" s="132">
        <f t="shared" ref="BM756" si="14403">E756/E777</f>
        <v>7.8125E-3</v>
      </c>
      <c r="BN756" s="129">
        <f t="shared" ref="BN756" si="14404">F756/F777</f>
        <v>4.6320123520329388E-2</v>
      </c>
      <c r="BO756" s="130">
        <f t="shared" ref="BO756" si="14405">G756/G777</f>
        <v>1.6563944530046226E-2</v>
      </c>
      <c r="BP756" s="131">
        <f t="shared" ref="BP756" si="14406">H756/H777</f>
        <v>2.8765690376569036E-2</v>
      </c>
      <c r="BQ756" s="132">
        <f t="shared" ref="BQ756" si="14407">I756/I777</f>
        <v>1.6730725751752204E-2</v>
      </c>
      <c r="BR756" s="129">
        <f t="shared" ref="BR756" si="14408">J756/J777</f>
        <v>1.2061403508771929E-2</v>
      </c>
      <c r="BS756" s="130">
        <f t="shared" ref="BS756" si="14409">K756/K777</f>
        <v>1.65016501650165E-2</v>
      </c>
      <c r="BT756" s="131">
        <f t="shared" ref="BT756" si="14410">L756/L777</f>
        <v>3.0233884768967486E-2</v>
      </c>
      <c r="BU756" s="129">
        <f t="shared" ref="BU756" si="14411">M756/M777</f>
        <v>2.5947521865889212E-2</v>
      </c>
      <c r="BV756" s="133">
        <f t="shared" ref="BV756" si="14412">N756/N777</f>
        <v>4.9981758482305731E-2</v>
      </c>
      <c r="BW756" s="134">
        <f t="shared" ref="BW756" si="14413">O756/O777</f>
        <v>2.6180036110394635E-2</v>
      </c>
      <c r="BX756" s="129">
        <f t="shared" ref="BX756" si="14414">P756/P777</f>
        <v>3.673354054817745E-2</v>
      </c>
      <c r="BY756" s="130">
        <f t="shared" ref="BY756" si="14415">Q756/Q777</f>
        <v>1.9022534386889084E-2</v>
      </c>
      <c r="BZ756" s="131">
        <f t="shared" ref="BZ756" si="14416">R756/R777</f>
        <v>2.1683014971605574E-2</v>
      </c>
      <c r="CA756" s="132">
        <f t="shared" ref="CA756" si="14417">S756/S777</f>
        <v>1.7001020061203673E-2</v>
      </c>
      <c r="CB756" s="129">
        <f t="shared" ref="CB756" si="14418">T756/T777</f>
        <v>7.415730337078652E-2</v>
      </c>
      <c r="CC756" s="130">
        <f t="shared" ref="CC756" si="14419">U756/U777</f>
        <v>2.620967741935484E-2</v>
      </c>
      <c r="CD756" s="131">
        <f t="shared" ref="CD756" si="14420">V756/V777</f>
        <v>3.6417531230150325E-2</v>
      </c>
      <c r="CE756" s="132">
        <f t="shared" ref="CE756" si="14421">W756/W777</f>
        <v>1.7068082685378343E-2</v>
      </c>
      <c r="CF756" s="129">
        <f t="shared" ref="CF756" si="14422">X756/X777</f>
        <v>4.3495452748121791E-2</v>
      </c>
      <c r="CG756" s="130">
        <f t="shared" ref="CG756" si="14423">Y756/Y777</f>
        <v>2.0282728948985862E-2</v>
      </c>
      <c r="CH756" s="131">
        <f t="shared" ref="CH756" si="14424">Z756/Z777</f>
        <v>2.9962546816479401E-2</v>
      </c>
      <c r="CI756" s="129">
        <f t="shared" ref="CI756" si="14425">AA756/AA777</f>
        <v>1.106115107913669E-2</v>
      </c>
      <c r="CJ756" s="135">
        <f t="shared" ref="CJ756" si="14426">AB756/AB777</f>
        <v>3.5517937567945336E-2</v>
      </c>
      <c r="CK756" s="136">
        <f t="shared" ref="CK756" si="14427">AC756/AC777</f>
        <v>1.5369522563767168E-2</v>
      </c>
    </row>
    <row r="757" spans="1:89" ht="14" thickTop="1" x14ac:dyDescent="0.15">
      <c r="A757" s="146" t="s">
        <v>20</v>
      </c>
      <c r="B757" s="196">
        <v>275</v>
      </c>
      <c r="C757" s="197">
        <v>341</v>
      </c>
      <c r="D757" s="198">
        <v>60</v>
      </c>
      <c r="E757" s="199">
        <v>96</v>
      </c>
      <c r="F757" s="196">
        <v>506</v>
      </c>
      <c r="G757" s="200">
        <v>248</v>
      </c>
      <c r="H757" s="198">
        <v>437</v>
      </c>
      <c r="I757" s="199">
        <v>330</v>
      </c>
      <c r="J757" s="196">
        <v>30</v>
      </c>
      <c r="K757" s="200">
        <v>38</v>
      </c>
      <c r="L757" s="198">
        <v>148</v>
      </c>
      <c r="M757" s="196">
        <v>178</v>
      </c>
      <c r="N757" s="201">
        <v>458</v>
      </c>
      <c r="O757" s="202">
        <v>367</v>
      </c>
      <c r="P757" s="196">
        <v>176</v>
      </c>
      <c r="Q757" s="200">
        <v>121</v>
      </c>
      <c r="R757" s="198">
        <v>261</v>
      </c>
      <c r="S757" s="199">
        <v>223</v>
      </c>
      <c r="T757" s="196">
        <v>46</v>
      </c>
      <c r="U757" s="200">
        <v>39</v>
      </c>
      <c r="V757" s="198">
        <v>201</v>
      </c>
      <c r="W757" s="199">
        <v>201</v>
      </c>
      <c r="X757" s="196">
        <v>187</v>
      </c>
      <c r="Y757" s="200">
        <v>104</v>
      </c>
      <c r="Z757" s="198">
        <v>385</v>
      </c>
      <c r="AA757" s="196">
        <v>586</v>
      </c>
      <c r="AB757" s="172">
        <f t="shared" si="14344"/>
        <v>3170</v>
      </c>
      <c r="AC757" s="173">
        <f t="shared" si="14345"/>
        <v>2872</v>
      </c>
      <c r="BI757" s="146" t="s">
        <v>20</v>
      </c>
      <c r="BJ757" s="129">
        <f>B757/B777</f>
        <v>4.1112273882493645E-2</v>
      </c>
      <c r="BK757" s="130">
        <f t="shared" ref="BK757" si="14428">C757/C777</f>
        <v>4.5734978540772533E-2</v>
      </c>
      <c r="BL757" s="131">
        <f t="shared" ref="BL757" si="14429">D757/D777</f>
        <v>3.2085561497326207E-2</v>
      </c>
      <c r="BM757" s="132">
        <f t="shared" ref="BM757" si="14430">E757/E777</f>
        <v>3.4090909090909088E-2</v>
      </c>
      <c r="BN757" s="129">
        <f t="shared" ref="BN757" si="14431">F757/F777</f>
        <v>6.5105506948018532E-2</v>
      </c>
      <c r="BO757" s="130">
        <f t="shared" ref="BO757" si="14432">G757/G777</f>
        <v>4.7765793528505393E-2</v>
      </c>
      <c r="BP757" s="131">
        <f t="shared" ref="BP757" si="14433">H757/H777</f>
        <v>4.5711297071129704E-2</v>
      </c>
      <c r="BQ757" s="132">
        <f t="shared" ref="BQ757" si="14434">I757/I777</f>
        <v>3.7304996608636669E-2</v>
      </c>
      <c r="BR757" s="129">
        <f t="shared" ref="BR757" si="14435">J757/J777</f>
        <v>3.2894736842105261E-2</v>
      </c>
      <c r="BS757" s="130">
        <f t="shared" ref="BS757" si="14436">K757/K777</f>
        <v>4.1804180418041806E-2</v>
      </c>
      <c r="BT757" s="131">
        <f t="shared" ref="BT757" si="14437">L757/L777</f>
        <v>4.2213348545350825E-2</v>
      </c>
      <c r="BU757" s="129">
        <f t="shared" ref="BU757" si="14438">M757/M777</f>
        <v>5.1895043731778424E-2</v>
      </c>
      <c r="BV757" s="133">
        <f t="shared" ref="BV757" si="14439">N757/N777</f>
        <v>5.5697434026511006E-2</v>
      </c>
      <c r="BW757" s="134">
        <f t="shared" ref="BW757" si="14440">O757/O777</f>
        <v>4.7330410110910499E-2</v>
      </c>
      <c r="BX757" s="129">
        <f t="shared" ref="BX757" si="14441">P757/P777</f>
        <v>4.9731562588301782E-2</v>
      </c>
      <c r="BY757" s="130">
        <f t="shared" ref="BY757" si="14442">Q757/Q777</f>
        <v>3.5411179397131988E-2</v>
      </c>
      <c r="BZ757" s="131">
        <f t="shared" ref="BZ757" si="14443">R757/R777</f>
        <v>4.4914816726897261E-2</v>
      </c>
      <c r="CA757" s="132">
        <f t="shared" ref="CA757" si="14444">S757/S777</f>
        <v>3.7912274736484189E-2</v>
      </c>
      <c r="CB757" s="129">
        <f t="shared" ref="CB757" si="14445">T757/T777</f>
        <v>0.10337078651685393</v>
      </c>
      <c r="CC757" s="130">
        <f t="shared" ref="CC757" si="14446">U757/U777</f>
        <v>7.8629032258064516E-2</v>
      </c>
      <c r="CD757" s="131">
        <f t="shared" ref="CD757" si="14447">V757/V777</f>
        <v>4.2557696379419863E-2</v>
      </c>
      <c r="CE757" s="132">
        <f t="shared" ref="CE757" si="14448">W757/W777</f>
        <v>3.8118717997344967E-2</v>
      </c>
      <c r="CF757" s="129">
        <f t="shared" ref="CF757" si="14449">X757/X777</f>
        <v>7.3942269671807032E-2</v>
      </c>
      <c r="CG757" s="130">
        <f t="shared" ref="CG757" si="14450">Y757/Y777</f>
        <v>6.392132759680394E-2</v>
      </c>
      <c r="CH757" s="131">
        <f t="shared" ref="CH757" si="14451">Z757/Z777</f>
        <v>4.3695380774032462E-2</v>
      </c>
      <c r="CI757" s="129">
        <f t="shared" ref="CI757" si="14452">AA757/AA777</f>
        <v>5.2697841726618705E-2</v>
      </c>
      <c r="CJ757" s="135">
        <f t="shared" ref="CJ757" si="14453">AB757/AB777</f>
        <v>4.9231247088057151E-2</v>
      </c>
      <c r="CK757" s="136">
        <f t="shared" ref="CK757" si="14454">AC757/AC777</f>
        <v>4.47226634276994E-2</v>
      </c>
    </row>
    <row r="758" spans="1:89" ht="14" thickBot="1" x14ac:dyDescent="0.2">
      <c r="A758" s="137" t="s">
        <v>21</v>
      </c>
      <c r="B758" s="189">
        <v>379</v>
      </c>
      <c r="C758" s="190">
        <v>402</v>
      </c>
      <c r="D758" s="191">
        <v>94</v>
      </c>
      <c r="E758" s="192">
        <v>152</v>
      </c>
      <c r="F758" s="189">
        <v>544</v>
      </c>
      <c r="G758" s="193">
        <v>299</v>
      </c>
      <c r="H758" s="191">
        <v>532</v>
      </c>
      <c r="I758" s="192">
        <v>491</v>
      </c>
      <c r="J758" s="189">
        <v>32</v>
      </c>
      <c r="K758" s="193">
        <v>49</v>
      </c>
      <c r="L758" s="191">
        <v>124</v>
      </c>
      <c r="M758" s="189">
        <v>334</v>
      </c>
      <c r="N758" s="194">
        <v>395</v>
      </c>
      <c r="O758" s="195">
        <v>526</v>
      </c>
      <c r="P758" s="189">
        <v>194</v>
      </c>
      <c r="Q758" s="193">
        <v>207</v>
      </c>
      <c r="R758" s="191">
        <v>323</v>
      </c>
      <c r="S758" s="192">
        <v>284</v>
      </c>
      <c r="T758" s="189">
        <v>48</v>
      </c>
      <c r="U758" s="193">
        <v>33</v>
      </c>
      <c r="V758" s="191">
        <v>232</v>
      </c>
      <c r="W758" s="192">
        <v>241</v>
      </c>
      <c r="X758" s="189">
        <v>195</v>
      </c>
      <c r="Y758" s="193">
        <v>93</v>
      </c>
      <c r="Z758" s="191">
        <v>425</v>
      </c>
      <c r="AA758" s="189">
        <v>672</v>
      </c>
      <c r="AB758" s="172">
        <f t="shared" si="14344"/>
        <v>3517</v>
      </c>
      <c r="AC758" s="173">
        <f t="shared" si="14345"/>
        <v>3783</v>
      </c>
      <c r="AE758" s="272" t="s">
        <v>85</v>
      </c>
      <c r="BI758" s="137" t="s">
        <v>21</v>
      </c>
      <c r="BJ758" s="129">
        <f>B758/B777</f>
        <v>5.6660188368963971E-2</v>
      </c>
      <c r="BK758" s="130">
        <f t="shared" ref="BK758" si="14455">C758/C777</f>
        <v>5.3916309012875537E-2</v>
      </c>
      <c r="BL758" s="131">
        <f t="shared" ref="BL758" si="14456">D758/D777</f>
        <v>5.0267379679144387E-2</v>
      </c>
      <c r="BM758" s="132">
        <f t="shared" ref="BM758" si="14457">E758/E777</f>
        <v>5.3977272727272728E-2</v>
      </c>
      <c r="BN758" s="129">
        <f t="shared" ref="BN758" si="14458">F758/F777</f>
        <v>6.9994853319608849E-2</v>
      </c>
      <c r="BO758" s="130">
        <f t="shared" ref="BO758" si="14459">G758/G777</f>
        <v>5.7588597842835133E-2</v>
      </c>
      <c r="BP758" s="131">
        <f t="shared" ref="BP758" si="14460">H758/H777</f>
        <v>5.5648535564853559E-2</v>
      </c>
      <c r="BQ758" s="132">
        <f t="shared" ref="BQ758" si="14461">I758/I777</f>
        <v>5.5505313135880627E-2</v>
      </c>
      <c r="BR758" s="129">
        <f t="shared" ref="BR758" si="14462">J758/J777</f>
        <v>3.5087719298245612E-2</v>
      </c>
      <c r="BS758" s="130">
        <f t="shared" ref="BS758" si="14463">K758/K777</f>
        <v>5.3905390539053903E-2</v>
      </c>
      <c r="BT758" s="131">
        <f t="shared" ref="BT758" si="14464">L758/L777</f>
        <v>3.5367940673131773E-2</v>
      </c>
      <c r="BU758" s="129">
        <f t="shared" ref="BU758" si="14465">M758/M777</f>
        <v>9.7376093294460647E-2</v>
      </c>
      <c r="BV758" s="133">
        <f t="shared" ref="BV758" si="14466">N758/N777</f>
        <v>4.8035996594916697E-2</v>
      </c>
      <c r="BW758" s="134">
        <f t="shared" ref="BW758" si="14467">O758/O777</f>
        <v>6.7835955635800874E-2</v>
      </c>
      <c r="BX758" s="129">
        <f t="shared" ref="BX758" si="14468">P758/P777</f>
        <v>5.4817745125741738E-2</v>
      </c>
      <c r="BY758" s="130">
        <f t="shared" ref="BY758" si="14469">Q758/Q777</f>
        <v>6.0579455662862158E-2</v>
      </c>
      <c r="BZ758" s="131">
        <f t="shared" ref="BZ758" si="14470">R758/R777</f>
        <v>5.5584236792290485E-2</v>
      </c>
      <c r="CA758" s="132">
        <f t="shared" ref="CA758" si="14471">S758/S777</f>
        <v>4.8282896973818427E-2</v>
      </c>
      <c r="CB758" s="129">
        <f t="shared" ref="CB758" si="14472">T758/T777</f>
        <v>0.10786516853932585</v>
      </c>
      <c r="CC758" s="130">
        <f t="shared" ref="CC758" si="14473">U758/U777</f>
        <v>6.6532258064516125E-2</v>
      </c>
      <c r="CD758" s="131">
        <f t="shared" ref="CD758" si="14474">V758/V777</f>
        <v>4.9121321194156256E-2</v>
      </c>
      <c r="CE758" s="132">
        <f t="shared" ref="CE758" si="14475">W758/W777</f>
        <v>4.5704532524179782E-2</v>
      </c>
      <c r="CF758" s="129">
        <f t="shared" ref="CF758" si="14476">X758/X777</f>
        <v>7.7105575326215897E-2</v>
      </c>
      <c r="CG758" s="130">
        <f t="shared" ref="CG758" si="14477">Y758/Y777</f>
        <v>5.7160417947141981E-2</v>
      </c>
      <c r="CH758" s="131">
        <f t="shared" ref="CH758" si="14478">Z758/Z777</f>
        <v>4.8235160594711154E-2</v>
      </c>
      <c r="CI758" s="129">
        <f t="shared" ref="CI758" si="14479">AA758/AA777</f>
        <v>6.0431654676258995E-2</v>
      </c>
      <c r="CJ758" s="135">
        <f t="shared" ref="CJ758" si="14480">AB758/AB777</f>
        <v>5.4620282652585804E-2</v>
      </c>
      <c r="CK758" s="136">
        <f t="shared" ref="CK758" si="14481">AC758/AC777</f>
        <v>5.8908717182098475E-2</v>
      </c>
    </row>
    <row r="759" spans="1:89" ht="15" thickTop="1" thickBot="1" x14ac:dyDescent="0.2">
      <c r="A759" s="146" t="s">
        <v>22</v>
      </c>
      <c r="B759" s="196">
        <v>420</v>
      </c>
      <c r="C759" s="197">
        <v>494</v>
      </c>
      <c r="D759" s="198">
        <v>112</v>
      </c>
      <c r="E759" s="199">
        <v>154</v>
      </c>
      <c r="F759" s="196">
        <v>641</v>
      </c>
      <c r="G759" s="200">
        <v>198</v>
      </c>
      <c r="H759" s="198">
        <v>681</v>
      </c>
      <c r="I759" s="199">
        <v>443</v>
      </c>
      <c r="J759" s="196">
        <v>40</v>
      </c>
      <c r="K759" s="200">
        <v>71</v>
      </c>
      <c r="L759" s="198">
        <v>83</v>
      </c>
      <c r="M759" s="196">
        <v>452</v>
      </c>
      <c r="N759" s="201">
        <v>517</v>
      </c>
      <c r="O759" s="202">
        <v>562</v>
      </c>
      <c r="P759" s="196">
        <v>246</v>
      </c>
      <c r="Q759" s="200">
        <v>184</v>
      </c>
      <c r="R759" s="198">
        <v>441</v>
      </c>
      <c r="S759" s="199">
        <v>258</v>
      </c>
      <c r="T759" s="196">
        <v>26</v>
      </c>
      <c r="U759" s="200">
        <v>28</v>
      </c>
      <c r="V759" s="198">
        <v>236</v>
      </c>
      <c r="W759" s="199">
        <v>348</v>
      </c>
      <c r="X759" s="196">
        <v>220</v>
      </c>
      <c r="Y759" s="200">
        <v>102</v>
      </c>
      <c r="Z759" s="198">
        <v>543</v>
      </c>
      <c r="AA759" s="196">
        <v>683</v>
      </c>
      <c r="AB759" s="172">
        <f t="shared" si="14344"/>
        <v>4206</v>
      </c>
      <c r="AC759" s="173">
        <f t="shared" si="14345"/>
        <v>3977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6.2789654656899382E-2</v>
      </c>
      <c r="BK759" s="130">
        <f t="shared" ref="BK759" si="14482">C759/C777</f>
        <v>6.6255364806866959E-2</v>
      </c>
      <c r="BL759" s="131">
        <f t="shared" ref="BL759" si="14483">D759/D777</f>
        <v>5.9893048128342244E-2</v>
      </c>
      <c r="BM759" s="132">
        <f t="shared" ref="BM759" si="14484">E759/E777</f>
        <v>5.46875E-2</v>
      </c>
      <c r="BN759" s="129">
        <f t="shared" ref="BN759" si="14485">F759/F777</f>
        <v>8.2475553268142043E-2</v>
      </c>
      <c r="BO759" s="130">
        <f t="shared" ref="BO759" si="14486">G759/G777</f>
        <v>3.8135593220338986E-2</v>
      </c>
      <c r="BP759" s="131">
        <f t="shared" ref="BP759" si="14487">H759/H777</f>
        <v>7.1234309623430969E-2</v>
      </c>
      <c r="BQ759" s="132">
        <f t="shared" ref="BQ759" si="14488">I759/I777</f>
        <v>5.0079131810988019E-2</v>
      </c>
      <c r="BR759" s="129">
        <f t="shared" ref="BR759" si="14489">J759/J777</f>
        <v>4.3859649122807015E-2</v>
      </c>
      <c r="BS759" s="130">
        <f t="shared" ref="BS759" si="14490">K759/K777</f>
        <v>7.8107810781078105E-2</v>
      </c>
      <c r="BT759" s="131">
        <f t="shared" ref="BT759" si="14491">L759/L777</f>
        <v>2.3673702224757558E-2</v>
      </c>
      <c r="BU759" s="129">
        <f t="shared" ref="BU759" si="14492">M759/M777</f>
        <v>0.13177842565597667</v>
      </c>
      <c r="BV759" s="133">
        <f t="shared" ref="BV759" si="14493">N759/N777</f>
        <v>6.2872430986258054E-2</v>
      </c>
      <c r="BW759" s="134">
        <f t="shared" ref="BW759" si="14494">O759/O777</f>
        <v>7.2478720660304363E-2</v>
      </c>
      <c r="BX759" s="129">
        <f t="shared" ref="BX759" si="14495">P759/P777</f>
        <v>6.9511161345012715E-2</v>
      </c>
      <c r="BY759" s="130">
        <f t="shared" ref="BY759" si="14496">Q759/Q777</f>
        <v>5.3848405033655254E-2</v>
      </c>
      <c r="BZ759" s="131">
        <f t="shared" ref="BZ759" si="14497">R759/R777</f>
        <v>7.589055240061951E-2</v>
      </c>
      <c r="CA759" s="132">
        <f t="shared" ref="CA759" si="14498">S759/S777</f>
        <v>4.3862631757905474E-2</v>
      </c>
      <c r="CB759" s="129">
        <f t="shared" ref="CB759" si="14499">T759/T777</f>
        <v>5.8426966292134834E-2</v>
      </c>
      <c r="CC759" s="130">
        <f t="shared" ref="CC759" si="14500">U759/U777</f>
        <v>5.6451612903225805E-2</v>
      </c>
      <c r="CD759" s="131">
        <f t="shared" ref="CD759" si="14501">V759/V777</f>
        <v>4.9968240525089982E-2</v>
      </c>
      <c r="CE759" s="132">
        <f t="shared" ref="CE759" si="14502">W759/W777</f>
        <v>6.5996586383462924E-2</v>
      </c>
      <c r="CF759" s="129">
        <f t="shared" ref="CF759" si="14503">X759/X777</f>
        <v>8.6990905496243581E-2</v>
      </c>
      <c r="CG759" s="130">
        <f t="shared" ref="CG759" si="14504">Y759/Y777</f>
        <v>6.2692071296865395E-2</v>
      </c>
      <c r="CH759" s="131">
        <f t="shared" ref="CH759" si="14505">Z759/Z777</f>
        <v>6.1627511065713313E-2</v>
      </c>
      <c r="CI759" s="129">
        <f t="shared" ref="CI759" si="14506">AA759/AA777</f>
        <v>6.1420863309352515E-2</v>
      </c>
      <c r="CJ759" s="135">
        <f t="shared" ref="CJ759" si="14507">AB759/AB777</f>
        <v>6.5320701972355955E-2</v>
      </c>
      <c r="CK759" s="136">
        <f t="shared" ref="CK759" si="14508">AC759/AC777</f>
        <v>6.1929677037590704E-2</v>
      </c>
    </row>
    <row r="760" spans="1:89" ht="15" thickTop="1" thickBot="1" x14ac:dyDescent="0.2">
      <c r="A760" s="137" t="s">
        <v>23</v>
      </c>
      <c r="B760" s="189">
        <v>509</v>
      </c>
      <c r="C760" s="190">
        <v>586</v>
      </c>
      <c r="D760" s="191">
        <v>142</v>
      </c>
      <c r="E760" s="192">
        <v>167</v>
      </c>
      <c r="F760" s="189">
        <v>753</v>
      </c>
      <c r="G760" s="193">
        <v>257</v>
      </c>
      <c r="H760" s="191">
        <v>748</v>
      </c>
      <c r="I760" s="192">
        <v>471</v>
      </c>
      <c r="J760" s="189">
        <v>45</v>
      </c>
      <c r="K760" s="193">
        <v>93</v>
      </c>
      <c r="L760" s="191">
        <v>90</v>
      </c>
      <c r="M760" s="189">
        <v>327</v>
      </c>
      <c r="N760" s="194">
        <v>493</v>
      </c>
      <c r="O760" s="195">
        <v>627</v>
      </c>
      <c r="P760" s="189">
        <v>312</v>
      </c>
      <c r="Q760" s="193">
        <v>142</v>
      </c>
      <c r="R760" s="191">
        <v>456</v>
      </c>
      <c r="S760" s="192">
        <v>386</v>
      </c>
      <c r="T760" s="189">
        <v>22</v>
      </c>
      <c r="U760" s="193">
        <v>37</v>
      </c>
      <c r="V760" s="191">
        <v>232</v>
      </c>
      <c r="W760" s="192">
        <v>443</v>
      </c>
      <c r="X760" s="189">
        <v>222</v>
      </c>
      <c r="Y760" s="193">
        <v>97</v>
      </c>
      <c r="Z760" s="191">
        <v>643</v>
      </c>
      <c r="AA760" s="189">
        <v>806</v>
      </c>
      <c r="AB760" s="172">
        <f t="shared" si="14344"/>
        <v>4667</v>
      </c>
      <c r="AC760" s="173">
        <f t="shared" si="14345"/>
        <v>4439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7.6095081477051879E-2</v>
      </c>
      <c r="BK760" s="130">
        <f t="shared" ref="BK760" si="14509">C760/C777</f>
        <v>7.8594420600858375E-2</v>
      </c>
      <c r="BL760" s="131">
        <f t="shared" ref="BL760" si="14510">D760/D777</f>
        <v>7.5935828877005354E-2</v>
      </c>
      <c r="BM760" s="132">
        <f t="shared" ref="BM760" si="14511">E760/E777</f>
        <v>5.9303977272727272E-2</v>
      </c>
      <c r="BN760" s="129">
        <f t="shared" ref="BN760" si="14512">F760/F777</f>
        <v>9.688625836335564E-2</v>
      </c>
      <c r="BO760" s="130">
        <f t="shared" ref="BO760" si="14513">G760/G777</f>
        <v>4.9499229583975346E-2</v>
      </c>
      <c r="BP760" s="131">
        <f t="shared" ref="BP760" si="14514">H760/H777</f>
        <v>7.8242677824267776E-2</v>
      </c>
      <c r="BQ760" s="132">
        <f t="shared" ref="BQ760" si="14515">I760/I777</f>
        <v>5.3244404250508706E-2</v>
      </c>
      <c r="BR760" s="129">
        <f t="shared" ref="BR760" si="14516">J760/J777</f>
        <v>4.9342105263157895E-2</v>
      </c>
      <c r="BS760" s="130">
        <f t="shared" ref="BS760" si="14517">K760/K777</f>
        <v>0.10231023102310231</v>
      </c>
      <c r="BT760" s="131">
        <f t="shared" ref="BT760" si="14518">L760/L777</f>
        <v>2.5670279520821449E-2</v>
      </c>
      <c r="BU760" s="129">
        <f t="shared" ref="BU760" si="14519">M760/M777</f>
        <v>9.5335276967930024E-2</v>
      </c>
      <c r="BV760" s="133">
        <f t="shared" ref="BV760" si="14520">N760/N777</f>
        <v>5.9953788155174513E-2</v>
      </c>
      <c r="BW760" s="134">
        <f t="shared" ref="BW760" si="14521">O760/O777</f>
        <v>8.0861490843435649E-2</v>
      </c>
      <c r="BX760" s="129">
        <f t="shared" ref="BX760" si="14522">P760/P777</f>
        <v>8.8160497315625877E-2</v>
      </c>
      <c r="BY760" s="130">
        <f t="shared" ref="BY760" si="14523">Q760/Q777</f>
        <v>4.1556921275973074E-2</v>
      </c>
      <c r="BZ760" s="131">
        <f t="shared" ref="BZ760" si="14524">R760/R777</f>
        <v>7.847186370676304E-2</v>
      </c>
      <c r="CA760" s="132">
        <f t="shared" ref="CA760" si="14525">S760/S777</f>
        <v>6.5623937436246171E-2</v>
      </c>
      <c r="CB760" s="129">
        <f t="shared" ref="CB760" si="14526">T760/T777</f>
        <v>4.9438202247191011E-2</v>
      </c>
      <c r="CC760" s="130">
        <f t="shared" ref="CC760" si="14527">U760/U777</f>
        <v>7.459677419354839E-2</v>
      </c>
      <c r="CD760" s="131">
        <f t="shared" ref="CD760" si="14528">V760/V777</f>
        <v>4.9121321194156256E-2</v>
      </c>
      <c r="CE760" s="132">
        <f t="shared" ref="CE760" si="14529">W760/W777</f>
        <v>8.4012895884695613E-2</v>
      </c>
      <c r="CF760" s="129">
        <f t="shared" ref="CF760" si="14530">X760/X777</f>
        <v>8.7781731909845784E-2</v>
      </c>
      <c r="CG760" s="130">
        <f t="shared" ref="CG760" si="14531">Y760/Y777</f>
        <v>5.9618930547019056E-2</v>
      </c>
      <c r="CH760" s="131">
        <f t="shared" ref="CH760" si="14532">Z760/Z777</f>
        <v>7.2976960617410061E-2</v>
      </c>
      <c r="CI760" s="129">
        <f t="shared" ref="CI760" si="14533">AA760/AA777</f>
        <v>7.248201438848921E-2</v>
      </c>
      <c r="CJ760" s="135">
        <f t="shared" ref="CJ760" si="14534">AB760/AB777</f>
        <v>7.2480198788631781E-2</v>
      </c>
      <c r="CK760" s="136">
        <f t="shared" ref="CK760" si="14535">AC760/AC777</f>
        <v>6.9123921641907254E-2</v>
      </c>
    </row>
    <row r="761" spans="1:89" ht="14" thickTop="1" x14ac:dyDescent="0.15">
      <c r="A761" s="146" t="s">
        <v>24</v>
      </c>
      <c r="B761" s="203">
        <v>524</v>
      </c>
      <c r="C761" s="197">
        <v>473</v>
      </c>
      <c r="D761" s="198">
        <v>142</v>
      </c>
      <c r="E761" s="199">
        <v>130</v>
      </c>
      <c r="F761" s="196">
        <v>831</v>
      </c>
      <c r="G761" s="200">
        <v>167</v>
      </c>
      <c r="H761" s="198">
        <v>766</v>
      </c>
      <c r="I761" s="199">
        <v>560</v>
      </c>
      <c r="J761" s="196">
        <v>71</v>
      </c>
      <c r="K761" s="200">
        <v>160</v>
      </c>
      <c r="L761" s="198">
        <v>139</v>
      </c>
      <c r="M761" s="196">
        <v>368</v>
      </c>
      <c r="N761" s="201">
        <v>520</v>
      </c>
      <c r="O761" s="204">
        <v>591</v>
      </c>
      <c r="P761" s="196">
        <v>323</v>
      </c>
      <c r="Q761" s="200">
        <v>214</v>
      </c>
      <c r="R761" s="198">
        <v>488</v>
      </c>
      <c r="S761" s="199">
        <v>400</v>
      </c>
      <c r="T761" s="196">
        <v>35</v>
      </c>
      <c r="U761" s="200">
        <v>29</v>
      </c>
      <c r="V761" s="198">
        <v>221</v>
      </c>
      <c r="W761" s="205">
        <v>480</v>
      </c>
      <c r="X761" s="196">
        <v>211</v>
      </c>
      <c r="Y761" s="200">
        <v>60</v>
      </c>
      <c r="Z761" s="198">
        <v>634</v>
      </c>
      <c r="AA761" s="196">
        <v>363</v>
      </c>
      <c r="AB761" s="172">
        <f t="shared" si="14344"/>
        <v>4905</v>
      </c>
      <c r="AC761" s="173">
        <f t="shared" si="14345"/>
        <v>3995</v>
      </c>
      <c r="AE761" s="275" t="str">
        <f>$AE$17</f>
        <v>17:00 - 17:59</v>
      </c>
      <c r="AF761" s="126">
        <f t="shared" ref="AF761:AU763" si="14536">SUMIF($A$9:$A$32,$AE761,B$753:B$776)</f>
        <v>513</v>
      </c>
      <c r="AG761" s="186">
        <f t="shared" si="14536"/>
        <v>519</v>
      </c>
      <c r="AH761" s="127">
        <f t="shared" si="14536"/>
        <v>125</v>
      </c>
      <c r="AI761" s="180">
        <f t="shared" si="14536"/>
        <v>223</v>
      </c>
      <c r="AJ761" s="126">
        <f t="shared" si="14536"/>
        <v>501</v>
      </c>
      <c r="AK761" s="128">
        <f t="shared" si="14536"/>
        <v>360</v>
      </c>
      <c r="AL761" s="127">
        <f t="shared" si="14536"/>
        <v>747</v>
      </c>
      <c r="AM761" s="180">
        <f t="shared" si="14536"/>
        <v>575</v>
      </c>
      <c r="AN761" s="126">
        <f t="shared" si="14536"/>
        <v>44</v>
      </c>
      <c r="AO761" s="128">
        <f t="shared" si="14536"/>
        <v>41</v>
      </c>
      <c r="AP761" s="127">
        <f t="shared" si="14536"/>
        <v>279</v>
      </c>
      <c r="AQ761" s="126">
        <f t="shared" si="14536"/>
        <v>181</v>
      </c>
      <c r="AR761" s="179">
        <f t="shared" si="14536"/>
        <v>594</v>
      </c>
      <c r="AS761" s="181">
        <f t="shared" si="14536"/>
        <v>550</v>
      </c>
      <c r="AT761" s="126">
        <f t="shared" si="14536"/>
        <v>202</v>
      </c>
      <c r="AU761" s="128">
        <f t="shared" si="14536"/>
        <v>339</v>
      </c>
      <c r="AV761" s="127">
        <f t="shared" ref="AP761:BE763" si="14537">SUMIF($A$9:$A$32,$AE761,R$753:R$776)</f>
        <v>402</v>
      </c>
      <c r="AW761" s="180">
        <f t="shared" si="14537"/>
        <v>579</v>
      </c>
      <c r="AX761" s="126">
        <f t="shared" si="14537"/>
        <v>24</v>
      </c>
      <c r="AY761" s="128">
        <f t="shared" si="14537"/>
        <v>44</v>
      </c>
      <c r="AZ761" s="127">
        <f t="shared" si="14537"/>
        <v>337</v>
      </c>
      <c r="BA761" s="180">
        <f t="shared" si="14537"/>
        <v>357</v>
      </c>
      <c r="BB761" s="126">
        <f t="shared" si="14537"/>
        <v>198</v>
      </c>
      <c r="BC761" s="128">
        <f t="shared" si="14537"/>
        <v>141</v>
      </c>
      <c r="BD761" s="184">
        <f t="shared" si="14537"/>
        <v>678</v>
      </c>
      <c r="BE761" s="185">
        <f t="shared" si="14537"/>
        <v>879</v>
      </c>
      <c r="BF761" s="170">
        <f>AF761+AH761+AJ761+AL761+AN761+AP761+AR761+AT761+AV761+AX761+AZ761+BB761+BD761</f>
        <v>4644</v>
      </c>
      <c r="BG761" s="171">
        <f>AG761+AI761+AK761+AM761+AO761+AQ761+AS761+AU761+AW761+AY761+BA761+BC761+BE761</f>
        <v>4788</v>
      </c>
      <c r="BI761" s="146" t="s">
        <v>24</v>
      </c>
      <c r="BJ761" s="129">
        <f>B761/B777</f>
        <v>7.8337569143369715E-2</v>
      </c>
      <c r="BK761" s="130">
        <f t="shared" ref="BK761" si="14538">C761/C777</f>
        <v>6.3438841201716736E-2</v>
      </c>
      <c r="BL761" s="131">
        <f t="shared" ref="BL761" si="14539">D761/D777</f>
        <v>7.5935828877005354E-2</v>
      </c>
      <c r="BM761" s="132">
        <f t="shared" ref="BM761" si="14540">E761/E777</f>
        <v>4.6164772727272728E-2</v>
      </c>
      <c r="BN761" s="129">
        <f t="shared" ref="BN761" si="14541">F761/F777</f>
        <v>0.10692228512609367</v>
      </c>
      <c r="BO761" s="130">
        <f t="shared" ref="BO761" si="14542">G761/G777</f>
        <v>3.216486902927581E-2</v>
      </c>
      <c r="BP761" s="131">
        <f t="shared" ref="BP761" si="14543">H761/H777</f>
        <v>8.0125523012552297E-2</v>
      </c>
      <c r="BQ761" s="132">
        <f t="shared" ref="BQ761" si="14544">I761/I777</f>
        <v>6.3305448790413749E-2</v>
      </c>
      <c r="BR761" s="129">
        <f t="shared" ref="BR761" si="14545">J761/J777</f>
        <v>7.7850877192982462E-2</v>
      </c>
      <c r="BS761" s="130">
        <f t="shared" ref="BS761" si="14546">K761/K777</f>
        <v>0.17601760176017603</v>
      </c>
      <c r="BT761" s="131">
        <f t="shared" ref="BT761" si="14547">L761/L777</f>
        <v>3.9646320593268683E-2</v>
      </c>
      <c r="BU761" s="129">
        <f t="shared" ref="BU761" si="14548">M761/M777</f>
        <v>0.10728862973760933</v>
      </c>
      <c r="BV761" s="133">
        <f t="shared" ref="BV761" si="14549">N761/N777</f>
        <v>6.32372613401435E-2</v>
      </c>
      <c r="BW761" s="134">
        <f t="shared" ref="BW761" si="14550">O761/O777</f>
        <v>7.6218725818932159E-2</v>
      </c>
      <c r="BX761" s="129">
        <f t="shared" ref="BX761" si="14551">P761/P777</f>
        <v>9.1268719977394747E-2</v>
      </c>
      <c r="BY761" s="130">
        <f t="shared" ref="BY761" si="14552">Q761/Q777</f>
        <v>6.2628036289142527E-2</v>
      </c>
      <c r="BZ761" s="131">
        <f t="shared" ref="BZ761" si="14553">R761/R777</f>
        <v>8.3978661159869211E-2</v>
      </c>
      <c r="CA761" s="132">
        <f t="shared" ref="CA761" si="14554">S761/S777</f>
        <v>6.8004080244814691E-2</v>
      </c>
      <c r="CB761" s="129">
        <f t="shared" ref="CB761" si="14555">T761/T777</f>
        <v>7.8651685393258425E-2</v>
      </c>
      <c r="CC761" s="130">
        <f t="shared" ref="CC761" si="14556">U761/U777</f>
        <v>5.8467741935483868E-2</v>
      </c>
      <c r="CD761" s="131">
        <f t="shared" ref="CD761" si="14557">V761/V777</f>
        <v>4.6792293034088502E-2</v>
      </c>
      <c r="CE761" s="132">
        <f t="shared" ref="CE761" si="14558">W761/W777</f>
        <v>9.1029774322017823E-2</v>
      </c>
      <c r="CF761" s="129">
        <f t="shared" ref="CF761" si="14559">X761/X777</f>
        <v>8.3432186635033614E-2</v>
      </c>
      <c r="CG761" s="130">
        <f t="shared" ref="CG761" si="14560">Y761/Y777</f>
        <v>3.6877688998156119E-2</v>
      </c>
      <c r="CH761" s="131">
        <f t="shared" ref="CH761" si="14561">Z761/Z777</f>
        <v>7.1955510157757349E-2</v>
      </c>
      <c r="CI761" s="129">
        <f t="shared" ref="CI761" si="14562">AA761/AA777</f>
        <v>3.2643884892086333E-2</v>
      </c>
      <c r="CJ761" s="135">
        <f t="shared" ref="CJ761" si="14563">AB761/AB777</f>
        <v>7.6176424910700424E-2</v>
      </c>
      <c r="CK761" s="136">
        <f t="shared" ref="CK761" si="14564">AC761/AC777</f>
        <v>6.220997228191473E-2</v>
      </c>
    </row>
    <row r="762" spans="1:89" x14ac:dyDescent="0.15">
      <c r="A762" s="137" t="s">
        <v>25</v>
      </c>
      <c r="B762" s="206">
        <v>364</v>
      </c>
      <c r="C762" s="190">
        <v>584</v>
      </c>
      <c r="D762" s="191">
        <v>147</v>
      </c>
      <c r="E762" s="192">
        <v>213</v>
      </c>
      <c r="F762" s="189">
        <v>583</v>
      </c>
      <c r="G762" s="193">
        <v>270</v>
      </c>
      <c r="H762" s="191">
        <v>618</v>
      </c>
      <c r="I762" s="192">
        <v>607</v>
      </c>
      <c r="J762" s="189">
        <v>42</v>
      </c>
      <c r="K762" s="190">
        <v>71</v>
      </c>
      <c r="L762" s="191">
        <v>121</v>
      </c>
      <c r="M762" s="189">
        <v>308</v>
      </c>
      <c r="N762" s="194">
        <v>416</v>
      </c>
      <c r="O762" s="207">
        <v>578</v>
      </c>
      <c r="P762" s="189">
        <v>228</v>
      </c>
      <c r="Q762" s="190">
        <v>176</v>
      </c>
      <c r="R762" s="191">
        <v>453</v>
      </c>
      <c r="S762" s="192">
        <v>415</v>
      </c>
      <c r="T762" s="198">
        <v>14</v>
      </c>
      <c r="U762" s="189">
        <v>31</v>
      </c>
      <c r="V762" s="191">
        <v>241</v>
      </c>
      <c r="W762" s="208">
        <v>524</v>
      </c>
      <c r="X762" s="189">
        <v>135</v>
      </c>
      <c r="Y762" s="193">
        <v>95</v>
      </c>
      <c r="Z762" s="191">
        <v>584</v>
      </c>
      <c r="AA762" s="189">
        <v>1135</v>
      </c>
      <c r="AB762" s="172">
        <f t="shared" si="14344"/>
        <v>3946</v>
      </c>
      <c r="AC762" s="173">
        <f t="shared" si="14345"/>
        <v>5007</v>
      </c>
      <c r="AE762" s="277" t="str">
        <f>$AE$18</f>
        <v>18:00 - 18:59</v>
      </c>
      <c r="AF762" s="126">
        <f t="shared" si="14536"/>
        <v>544</v>
      </c>
      <c r="AG762" s="190">
        <f t="shared" si="14536"/>
        <v>524</v>
      </c>
      <c r="AH762" s="191">
        <f t="shared" si="14536"/>
        <v>109</v>
      </c>
      <c r="AI762" s="192">
        <f t="shared" si="14536"/>
        <v>256</v>
      </c>
      <c r="AJ762" s="278">
        <f t="shared" si="14536"/>
        <v>448</v>
      </c>
      <c r="AK762" s="193">
        <f t="shared" si="14536"/>
        <v>462</v>
      </c>
      <c r="AL762" s="191">
        <f t="shared" si="14536"/>
        <v>612</v>
      </c>
      <c r="AM762" s="192">
        <f t="shared" si="14536"/>
        <v>663</v>
      </c>
      <c r="AN762" s="278">
        <f t="shared" si="14536"/>
        <v>82</v>
      </c>
      <c r="AO762" s="193">
        <f t="shared" si="14536"/>
        <v>46</v>
      </c>
      <c r="AP762" s="191">
        <f t="shared" si="14537"/>
        <v>342</v>
      </c>
      <c r="AQ762" s="278">
        <f t="shared" si="14537"/>
        <v>130</v>
      </c>
      <c r="AR762" s="194">
        <f t="shared" si="14537"/>
        <v>611</v>
      </c>
      <c r="AS762" s="195">
        <f t="shared" si="14537"/>
        <v>530</v>
      </c>
      <c r="AT762" s="278">
        <f t="shared" si="14537"/>
        <v>230</v>
      </c>
      <c r="AU762" s="193">
        <f t="shared" si="14537"/>
        <v>290</v>
      </c>
      <c r="AV762" s="191">
        <f t="shared" si="14537"/>
        <v>330</v>
      </c>
      <c r="AW762" s="192">
        <f t="shared" si="14537"/>
        <v>453</v>
      </c>
      <c r="AX762" s="278">
        <f t="shared" si="14537"/>
        <v>21</v>
      </c>
      <c r="AY762" s="193">
        <f t="shared" si="14537"/>
        <v>41</v>
      </c>
      <c r="AZ762" s="191">
        <f t="shared" si="14537"/>
        <v>366</v>
      </c>
      <c r="BA762" s="192">
        <f t="shared" si="14537"/>
        <v>382</v>
      </c>
      <c r="BB762" s="278">
        <f t="shared" si="14537"/>
        <v>180</v>
      </c>
      <c r="BC762" s="193">
        <f t="shared" si="14537"/>
        <v>117</v>
      </c>
      <c r="BD762" s="191">
        <f t="shared" si="14537"/>
        <v>688</v>
      </c>
      <c r="BE762" s="278">
        <f t="shared" si="14537"/>
        <v>761</v>
      </c>
      <c r="BF762" s="172">
        <f>SUM(AF762,AH762,AJ762,AL762,AN762,AP762,AR762,AT762,AV762,AX762,AZ762,BB762,BD762)</f>
        <v>4563</v>
      </c>
      <c r="BG762" s="173">
        <f>SUM(AG762,AI762,AK762,AM762,AO762,AQ762,AS762,AU762,AW762,AY762,BA762,BC762,BE762)</f>
        <v>4655</v>
      </c>
      <c r="BI762" s="137" t="s">
        <v>25</v>
      </c>
      <c r="BJ762" s="129">
        <f>B762/B777</f>
        <v>5.4417700702646135E-2</v>
      </c>
      <c r="BK762" s="130">
        <f t="shared" ref="BK762" si="14565">C762/C777</f>
        <v>7.832618025751073E-2</v>
      </c>
      <c r="BL762" s="131">
        <f t="shared" ref="BL762" si="14566">D762/D777</f>
        <v>7.8609625668449201E-2</v>
      </c>
      <c r="BM762" s="132">
        <f t="shared" ref="BM762" si="14567">E762/E777</f>
        <v>7.5639204545454544E-2</v>
      </c>
      <c r="BN762" s="129">
        <f t="shared" ref="BN762" si="14568">F762/F777</f>
        <v>7.501286670097787E-2</v>
      </c>
      <c r="BO762" s="130">
        <f t="shared" ref="BO762" si="14569">G762/G777</f>
        <v>5.2003081664098616E-2</v>
      </c>
      <c r="BP762" s="131">
        <f t="shared" ref="BP762" si="14570">H762/H777</f>
        <v>6.4644351464435146E-2</v>
      </c>
      <c r="BQ762" s="132">
        <f t="shared" ref="BQ762" si="14571">I762/I777</f>
        <v>6.8618584671037763E-2</v>
      </c>
      <c r="BR762" s="129">
        <f t="shared" ref="BR762" si="14572">J762/J777</f>
        <v>4.6052631578947366E-2</v>
      </c>
      <c r="BS762" s="130">
        <f t="shared" ref="BS762" si="14573">K762/K777</f>
        <v>7.8107810781078105E-2</v>
      </c>
      <c r="BT762" s="131">
        <f t="shared" ref="BT762" si="14574">L762/L777</f>
        <v>3.4512264689104392E-2</v>
      </c>
      <c r="BU762" s="129">
        <f t="shared" ref="BU762" si="14575">M762/M777</f>
        <v>8.9795918367346933E-2</v>
      </c>
      <c r="BV762" s="133">
        <f t="shared" ref="BV762" si="14576">N762/N777</f>
        <v>5.05898090721148E-2</v>
      </c>
      <c r="BW762" s="134">
        <f t="shared" ref="BW762" si="14577">O762/O777</f>
        <v>7.4542171782305905E-2</v>
      </c>
      <c r="BX762" s="129">
        <f t="shared" ref="BX762" si="14578">P762/P777</f>
        <v>6.4424978807572766E-2</v>
      </c>
      <c r="BY762" s="130">
        <f t="shared" ref="BY762" si="14579">Q762/Q777</f>
        <v>5.1507170032191983E-2</v>
      </c>
      <c r="BZ762" s="131">
        <f t="shared" ref="BZ762" si="14580">R762/R777</f>
        <v>7.7955601445534331E-2</v>
      </c>
      <c r="CA762" s="132">
        <f t="shared" ref="CA762" si="14581">S762/S777</f>
        <v>7.0554233253995235E-2</v>
      </c>
      <c r="CB762" s="129">
        <f t="shared" ref="CB762" si="14582">T762/T777</f>
        <v>3.1460674157303373E-2</v>
      </c>
      <c r="CC762" s="130">
        <f t="shared" ref="CC762" si="14583">U762/U777</f>
        <v>6.25E-2</v>
      </c>
      <c r="CD762" s="131">
        <f t="shared" ref="CD762" si="14584">V762/V777</f>
        <v>5.1026889688757147E-2</v>
      </c>
      <c r="CE762" s="132">
        <f t="shared" ref="CE762" si="14585">W762/W777</f>
        <v>9.9374170301536127E-2</v>
      </c>
      <c r="CF762" s="129">
        <f t="shared" ref="CF762" si="14586">X762/X777</f>
        <v>5.3380782918149468E-2</v>
      </c>
      <c r="CG762" s="130">
        <f t="shared" ref="CG762" si="14587">Y762/Y777</f>
        <v>5.8389674247080518E-2</v>
      </c>
      <c r="CH762" s="131">
        <f t="shared" ref="CH762" si="14588">Z762/Z777</f>
        <v>6.6280785381908972E-2</v>
      </c>
      <c r="CI762" s="129">
        <f t="shared" ref="CI762" si="14589">AA762/AA777</f>
        <v>0.10206834532374101</v>
      </c>
      <c r="CJ762" s="135">
        <f t="shared" ref="CJ762" si="14590">AB762/AB777</f>
        <v>6.1282807889423821E-2</v>
      </c>
      <c r="CK762" s="136">
        <f t="shared" ref="CK762" si="14591">AC762/AC777</f>
        <v>7.7968793796131919E-2</v>
      </c>
    </row>
    <row r="763" spans="1:89" ht="14" thickBot="1" x14ac:dyDescent="0.2">
      <c r="A763" s="146" t="s">
        <v>26</v>
      </c>
      <c r="B763" s="203">
        <v>360</v>
      </c>
      <c r="C763" s="197">
        <v>515</v>
      </c>
      <c r="D763" s="198">
        <v>134</v>
      </c>
      <c r="E763" s="199">
        <v>180</v>
      </c>
      <c r="F763" s="196">
        <v>522</v>
      </c>
      <c r="G763" s="200">
        <v>217</v>
      </c>
      <c r="H763" s="198">
        <v>663</v>
      </c>
      <c r="I763" s="199">
        <v>481</v>
      </c>
      <c r="J763" s="196">
        <v>36</v>
      </c>
      <c r="K763" s="197">
        <v>51</v>
      </c>
      <c r="L763" s="198">
        <v>90</v>
      </c>
      <c r="M763" s="196">
        <v>226</v>
      </c>
      <c r="N763" s="201">
        <v>442</v>
      </c>
      <c r="O763" s="204">
        <v>434</v>
      </c>
      <c r="P763" s="196">
        <v>233</v>
      </c>
      <c r="Q763" s="197">
        <v>206</v>
      </c>
      <c r="R763" s="198">
        <v>410</v>
      </c>
      <c r="S763" s="199">
        <v>343</v>
      </c>
      <c r="T763" s="196">
        <v>14</v>
      </c>
      <c r="U763" s="200">
        <v>31</v>
      </c>
      <c r="V763" s="198">
        <v>203</v>
      </c>
      <c r="W763" s="205">
        <v>374</v>
      </c>
      <c r="X763" s="196">
        <v>168</v>
      </c>
      <c r="Y763" s="200">
        <v>87</v>
      </c>
      <c r="Z763" s="198">
        <v>636</v>
      </c>
      <c r="AA763" s="196">
        <v>921</v>
      </c>
      <c r="AB763" s="172">
        <f t="shared" si="14344"/>
        <v>3911</v>
      </c>
      <c r="AC763" s="173">
        <f t="shared" si="14345"/>
        <v>4066</v>
      </c>
      <c r="AE763" s="275">
        <f>$AE$19</f>
        <v>0</v>
      </c>
      <c r="AF763" s="126">
        <f t="shared" si="14536"/>
        <v>0</v>
      </c>
      <c r="AG763" s="197">
        <f t="shared" si="14536"/>
        <v>0</v>
      </c>
      <c r="AH763" s="198">
        <f t="shared" si="14536"/>
        <v>0</v>
      </c>
      <c r="AI763" s="199">
        <f t="shared" si="14536"/>
        <v>0</v>
      </c>
      <c r="AJ763" s="196">
        <f t="shared" si="14536"/>
        <v>0</v>
      </c>
      <c r="AK763" s="200">
        <f t="shared" si="14536"/>
        <v>0</v>
      </c>
      <c r="AL763" s="198">
        <f t="shared" si="14536"/>
        <v>0</v>
      </c>
      <c r="AM763" s="199">
        <f t="shared" si="14536"/>
        <v>0</v>
      </c>
      <c r="AN763" s="196">
        <f t="shared" si="14536"/>
        <v>0</v>
      </c>
      <c r="AO763" s="200">
        <f t="shared" si="14536"/>
        <v>0</v>
      </c>
      <c r="AP763" s="198">
        <f t="shared" si="14537"/>
        <v>0</v>
      </c>
      <c r="AQ763" s="196">
        <f t="shared" si="14537"/>
        <v>0</v>
      </c>
      <c r="AR763" s="201">
        <f t="shared" si="14537"/>
        <v>0</v>
      </c>
      <c r="AS763" s="202">
        <f t="shared" si="14537"/>
        <v>0</v>
      </c>
      <c r="AT763" s="196">
        <f t="shared" si="14537"/>
        <v>0</v>
      </c>
      <c r="AU763" s="200">
        <f t="shared" si="14537"/>
        <v>0</v>
      </c>
      <c r="AV763" s="198">
        <f t="shared" si="14537"/>
        <v>0</v>
      </c>
      <c r="AW763" s="199">
        <f t="shared" si="14537"/>
        <v>0</v>
      </c>
      <c r="AX763" s="196">
        <f t="shared" si="14537"/>
        <v>0</v>
      </c>
      <c r="AY763" s="200">
        <f t="shared" si="14537"/>
        <v>0</v>
      </c>
      <c r="AZ763" s="198">
        <f t="shared" si="14537"/>
        <v>0</v>
      </c>
      <c r="BA763" s="199">
        <f t="shared" si="14537"/>
        <v>0</v>
      </c>
      <c r="BB763" s="196">
        <f t="shared" si="14537"/>
        <v>0</v>
      </c>
      <c r="BC763" s="200">
        <f t="shared" si="14537"/>
        <v>0</v>
      </c>
      <c r="BD763" s="198">
        <f t="shared" si="14537"/>
        <v>0</v>
      </c>
      <c r="BE763" s="196">
        <f t="shared" si="14537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5.3819703991628047E-2</v>
      </c>
      <c r="BK763" s="130">
        <f t="shared" ref="BK763" si="14592">C763/C777</f>
        <v>6.9071888412017168E-2</v>
      </c>
      <c r="BL763" s="131">
        <f t="shared" ref="BL763" si="14593">D763/D777</f>
        <v>7.1657754010695185E-2</v>
      </c>
      <c r="BM763" s="132">
        <f t="shared" ref="BM763" si="14594">E763/E777</f>
        <v>6.3920454545454544E-2</v>
      </c>
      <c r="BN763" s="129">
        <f t="shared" ref="BN763" si="14595">F763/F777</f>
        <v>6.7164179104477612E-2</v>
      </c>
      <c r="BO763" s="130">
        <f t="shared" ref="BO763" si="14596">G763/G777</f>
        <v>4.1795069337442217E-2</v>
      </c>
      <c r="BP763" s="131">
        <f t="shared" ref="BP763" si="14597">H763/H777</f>
        <v>6.9351464435146448E-2</v>
      </c>
      <c r="BQ763" s="132">
        <f t="shared" ref="BQ763" si="14598">I763/I777</f>
        <v>5.4374858693194666E-2</v>
      </c>
      <c r="BR763" s="129">
        <f t="shared" ref="BR763" si="14599">J763/J777</f>
        <v>3.9473684210526314E-2</v>
      </c>
      <c r="BS763" s="130">
        <f t="shared" ref="BS763" si="14600">K763/K777</f>
        <v>5.6105610561056105E-2</v>
      </c>
      <c r="BT763" s="131">
        <f t="shared" ref="BT763" si="14601">L763/L777</f>
        <v>2.5670279520821449E-2</v>
      </c>
      <c r="BU763" s="129">
        <f t="shared" ref="BU763" si="14602">M763/M777</f>
        <v>6.5889212827988333E-2</v>
      </c>
      <c r="BV763" s="133">
        <f t="shared" ref="BV763" si="14603">N763/N777</f>
        <v>5.3751672139121978E-2</v>
      </c>
      <c r="BW763" s="134">
        <f t="shared" ref="BW763" si="14604">O763/O777</f>
        <v>5.5971111684291981E-2</v>
      </c>
      <c r="BX763" s="129">
        <f t="shared" ref="BX763" si="14605">P763/P777</f>
        <v>6.5837807290194963E-2</v>
      </c>
      <c r="BY763" s="130">
        <f t="shared" ref="BY763" si="14606">Q763/Q777</f>
        <v>6.0286801287679249E-2</v>
      </c>
      <c r="BZ763" s="131">
        <f t="shared" ref="BZ763" si="14607">R763/R777</f>
        <v>7.0555842367922908E-2</v>
      </c>
      <c r="CA763" s="132">
        <f t="shared" ref="CA763" si="14608">S763/S777</f>
        <v>5.8313498809928595E-2</v>
      </c>
      <c r="CB763" s="129">
        <f t="shared" ref="CB763" si="14609">T763/T777</f>
        <v>3.1460674157303373E-2</v>
      </c>
      <c r="CC763" s="130">
        <f t="shared" ref="CC763" si="14610">U763/U777</f>
        <v>6.25E-2</v>
      </c>
      <c r="CD763" s="131">
        <f t="shared" ref="CD763" si="14611">V763/V777</f>
        <v>4.2981156044886726E-2</v>
      </c>
      <c r="CE763" s="132">
        <f t="shared" ref="CE763" si="14612">W763/W777</f>
        <v>7.0927365825905558E-2</v>
      </c>
      <c r="CF763" s="129">
        <f t="shared" ref="CF763" si="14613">X763/X777</f>
        <v>6.6429418742585997E-2</v>
      </c>
      <c r="CG763" s="130">
        <f t="shared" ref="CG763" si="14614">Y763/Y777</f>
        <v>5.3472649047326369E-2</v>
      </c>
      <c r="CH763" s="131">
        <f t="shared" ref="CH763" si="14615">Z763/Z777</f>
        <v>7.2182499148791282E-2</v>
      </c>
      <c r="CI763" s="129">
        <f t="shared" ref="CI763" si="14616">AA763/AA777</f>
        <v>8.2823741007194251E-2</v>
      </c>
      <c r="CJ763" s="135">
        <f t="shared" ref="CJ763" si="14617">AB763/AB777</f>
        <v>6.0739245224413728E-2</v>
      </c>
      <c r="CK763" s="136">
        <f t="shared" ref="CK763" si="14618">AC763/AC777</f>
        <v>6.3315581301192816E-2</v>
      </c>
    </row>
    <row r="764" spans="1:89" ht="15" thickTop="1" thickBot="1" x14ac:dyDescent="0.2">
      <c r="A764" s="137" t="s">
        <v>27</v>
      </c>
      <c r="B764" s="206">
        <v>372</v>
      </c>
      <c r="C764" s="190">
        <v>495</v>
      </c>
      <c r="D764" s="191">
        <v>159</v>
      </c>
      <c r="E764" s="192">
        <v>167</v>
      </c>
      <c r="F764" s="189">
        <v>445</v>
      </c>
      <c r="G764" s="193">
        <v>256</v>
      </c>
      <c r="H764" s="191">
        <v>676</v>
      </c>
      <c r="I764" s="192">
        <v>531</v>
      </c>
      <c r="J764" s="189">
        <v>46</v>
      </c>
      <c r="K764" s="190">
        <v>34</v>
      </c>
      <c r="L764" s="191">
        <v>164</v>
      </c>
      <c r="M764" s="189">
        <v>157</v>
      </c>
      <c r="N764" s="194">
        <v>516</v>
      </c>
      <c r="O764" s="207">
        <v>443</v>
      </c>
      <c r="P764" s="189">
        <v>263</v>
      </c>
      <c r="Q764" s="190">
        <v>211</v>
      </c>
      <c r="R764" s="191">
        <v>405</v>
      </c>
      <c r="S764" s="192">
        <v>357</v>
      </c>
      <c r="T764" s="189">
        <v>19</v>
      </c>
      <c r="U764" s="193">
        <v>17</v>
      </c>
      <c r="V764" s="191">
        <v>284</v>
      </c>
      <c r="W764" s="208">
        <v>363</v>
      </c>
      <c r="X764" s="189">
        <v>142</v>
      </c>
      <c r="Y764" s="193">
        <v>87</v>
      </c>
      <c r="Z764" s="191">
        <v>674</v>
      </c>
      <c r="AA764" s="189">
        <v>748</v>
      </c>
      <c r="AB764" s="172">
        <f t="shared" si="14344"/>
        <v>4165</v>
      </c>
      <c r="AC764" s="173">
        <f t="shared" si="14345"/>
        <v>3866</v>
      </c>
      <c r="AE764" s="269" t="s">
        <v>13</v>
      </c>
      <c r="AF764" s="20">
        <f t="shared" ref="AF764:BG764" si="14619">SUM(AF761:AF763)</f>
        <v>1057</v>
      </c>
      <c r="AG764" s="21">
        <f t="shared" si="14619"/>
        <v>1043</v>
      </c>
      <c r="AH764" s="20">
        <f t="shared" si="14619"/>
        <v>234</v>
      </c>
      <c r="AI764" s="21">
        <f t="shared" si="14619"/>
        <v>479</v>
      </c>
      <c r="AJ764" s="20">
        <f t="shared" si="14619"/>
        <v>949</v>
      </c>
      <c r="AK764" s="21">
        <f t="shared" si="14619"/>
        <v>822</v>
      </c>
      <c r="AL764" s="20">
        <f t="shared" si="14619"/>
        <v>1359</v>
      </c>
      <c r="AM764" s="21">
        <f t="shared" si="14619"/>
        <v>1238</v>
      </c>
      <c r="AN764" s="20">
        <f t="shared" si="14619"/>
        <v>126</v>
      </c>
      <c r="AO764" s="21">
        <f t="shared" si="14619"/>
        <v>87</v>
      </c>
      <c r="AP764" s="20">
        <f t="shared" si="14619"/>
        <v>621</v>
      </c>
      <c r="AQ764" s="21">
        <f t="shared" si="14619"/>
        <v>311</v>
      </c>
      <c r="AR764" s="20">
        <f t="shared" si="14619"/>
        <v>1205</v>
      </c>
      <c r="AS764" s="21">
        <f t="shared" si="14619"/>
        <v>1080</v>
      </c>
      <c r="AT764" s="20">
        <f t="shared" si="14619"/>
        <v>432</v>
      </c>
      <c r="AU764" s="21">
        <f t="shared" si="14619"/>
        <v>629</v>
      </c>
      <c r="AV764" s="20">
        <f t="shared" si="14619"/>
        <v>732</v>
      </c>
      <c r="AW764" s="21">
        <f t="shared" si="14619"/>
        <v>1032</v>
      </c>
      <c r="AX764" s="20">
        <f t="shared" si="14619"/>
        <v>45</v>
      </c>
      <c r="AY764" s="21">
        <f t="shared" si="14619"/>
        <v>85</v>
      </c>
      <c r="AZ764" s="20">
        <f t="shared" si="14619"/>
        <v>703</v>
      </c>
      <c r="BA764" s="21">
        <f t="shared" si="14619"/>
        <v>739</v>
      </c>
      <c r="BB764" s="20">
        <f t="shared" si="14619"/>
        <v>378</v>
      </c>
      <c r="BC764" s="21">
        <f t="shared" si="14619"/>
        <v>258</v>
      </c>
      <c r="BD764" s="20">
        <f t="shared" si="14619"/>
        <v>1366</v>
      </c>
      <c r="BE764" s="21">
        <f t="shared" si="14619"/>
        <v>1640</v>
      </c>
      <c r="BF764" s="174">
        <f t="shared" si="14619"/>
        <v>9207</v>
      </c>
      <c r="BG764" s="175">
        <f t="shared" si="14619"/>
        <v>9443</v>
      </c>
      <c r="BI764" s="137" t="s">
        <v>27</v>
      </c>
      <c r="BJ764" s="129">
        <f>B764/B777</f>
        <v>5.5613694124682311E-2</v>
      </c>
      <c r="BK764" s="130">
        <f t="shared" ref="BK764" si="14620">C764/C777</f>
        <v>6.6389484978540775E-2</v>
      </c>
      <c r="BL764" s="131">
        <f t="shared" ref="BL764" si="14621">D764/D777</f>
        <v>8.5026737967914434E-2</v>
      </c>
      <c r="BM764" s="132">
        <f t="shared" ref="BM764" si="14622">E764/E777</f>
        <v>5.9303977272727272E-2</v>
      </c>
      <c r="BN764" s="129">
        <f t="shared" ref="BN764" si="14623">F764/F777</f>
        <v>5.7256819351518273E-2</v>
      </c>
      <c r="BO764" s="130">
        <f t="shared" ref="BO764" si="14624">G764/G777</f>
        <v>4.930662557781202E-2</v>
      </c>
      <c r="BP764" s="131">
        <f t="shared" ref="BP764" si="14625">H764/H777</f>
        <v>7.0711297071129706E-2</v>
      </c>
      <c r="BQ764" s="132">
        <f t="shared" ref="BQ764" si="14626">I764/I777</f>
        <v>6.0027130906624461E-2</v>
      </c>
      <c r="BR764" s="129">
        <f t="shared" ref="BR764" si="14627">J764/J777</f>
        <v>5.0438596491228067E-2</v>
      </c>
      <c r="BS764" s="130">
        <f t="shared" ref="BS764" si="14628">K764/K777</f>
        <v>3.7403740374037403E-2</v>
      </c>
      <c r="BT764" s="131">
        <f t="shared" ref="BT764" si="14629">L764/L777</f>
        <v>4.6776953793496862E-2</v>
      </c>
      <c r="BU764" s="129">
        <f t="shared" ref="BU764" si="14630">M764/M777</f>
        <v>4.5772594752186591E-2</v>
      </c>
      <c r="BV764" s="133">
        <f t="shared" ref="BV764" si="14631">N764/N777</f>
        <v>6.2750820868296239E-2</v>
      </c>
      <c r="BW764" s="134">
        <f t="shared" ref="BW764" si="14632">O764/O777</f>
        <v>5.713180294041785E-2</v>
      </c>
      <c r="BX764" s="129">
        <f t="shared" ref="BX764" si="14633">P764/P777</f>
        <v>7.4314778185928229E-2</v>
      </c>
      <c r="BY764" s="130">
        <f t="shared" ref="BY764" si="14634">Q764/Q777</f>
        <v>6.1750073163593794E-2</v>
      </c>
      <c r="BZ764" s="131">
        <f t="shared" ref="BZ764" si="14635">R764/R777</f>
        <v>6.969540526587506E-2</v>
      </c>
      <c r="CA764" s="132">
        <f t="shared" ref="CA764" si="14636">S764/S777</f>
        <v>6.0693641618497107E-2</v>
      </c>
      <c r="CB764" s="129">
        <f t="shared" ref="CB764" si="14637">T764/T777</f>
        <v>4.2696629213483148E-2</v>
      </c>
      <c r="CC764" s="130">
        <f t="shared" ref="CC764" si="14638">U764/U777</f>
        <v>3.4274193548387094E-2</v>
      </c>
      <c r="CD764" s="131">
        <f t="shared" ref="CD764" si="14639">V764/V777</f>
        <v>6.0131272496294727E-2</v>
      </c>
      <c r="CE764" s="132">
        <f t="shared" ref="CE764" si="14640">W764/W777</f>
        <v>6.8841266831025982E-2</v>
      </c>
      <c r="CF764" s="129">
        <f t="shared" ref="CF764" si="14641">X764/X777</f>
        <v>5.6148675365757218E-2</v>
      </c>
      <c r="CG764" s="130">
        <f t="shared" ref="CG764" si="14642">Y764/Y777</f>
        <v>5.3472649047326369E-2</v>
      </c>
      <c r="CH764" s="131">
        <f t="shared" ref="CH764" si="14643">Z764/Z777</f>
        <v>7.6495289978436048E-2</v>
      </c>
      <c r="CI764" s="129">
        <f t="shared" ref="CI764" si="14644">AA764/AA777</f>
        <v>6.7266187050359708E-2</v>
      </c>
      <c r="CJ764" s="135">
        <f t="shared" ref="CJ764" si="14645">AB764/AB777</f>
        <v>6.4683957136201273E-2</v>
      </c>
      <c r="CK764" s="136">
        <f t="shared" ref="CK764" si="14646">AC764/AC777</f>
        <v>6.0201189697592576E-2</v>
      </c>
    </row>
    <row r="765" spans="1:89" ht="14" thickTop="1" x14ac:dyDescent="0.15">
      <c r="A765" s="146" t="s">
        <v>28</v>
      </c>
      <c r="B765" s="203">
        <v>443</v>
      </c>
      <c r="C765" s="197">
        <v>634</v>
      </c>
      <c r="D765" s="198">
        <v>160</v>
      </c>
      <c r="E765" s="199">
        <v>199</v>
      </c>
      <c r="F765" s="196">
        <v>449</v>
      </c>
      <c r="G765" s="200">
        <v>344</v>
      </c>
      <c r="H765" s="198">
        <v>728</v>
      </c>
      <c r="I765" s="199">
        <v>631</v>
      </c>
      <c r="J765" s="196">
        <v>57</v>
      </c>
      <c r="K765" s="197">
        <v>51</v>
      </c>
      <c r="L765" s="198">
        <v>218</v>
      </c>
      <c r="M765" s="196">
        <v>178</v>
      </c>
      <c r="N765" s="201">
        <v>576</v>
      </c>
      <c r="O765" s="204">
        <v>478</v>
      </c>
      <c r="P765" s="196">
        <v>242</v>
      </c>
      <c r="Q765" s="197">
        <v>209</v>
      </c>
      <c r="R765" s="198">
        <v>369</v>
      </c>
      <c r="S765" s="199">
        <v>443</v>
      </c>
      <c r="T765" s="196">
        <v>32</v>
      </c>
      <c r="U765" s="200">
        <v>43</v>
      </c>
      <c r="V765" s="198">
        <v>313</v>
      </c>
      <c r="W765" s="205">
        <v>339</v>
      </c>
      <c r="X765" s="196">
        <v>147</v>
      </c>
      <c r="Y765" s="200">
        <v>108</v>
      </c>
      <c r="Z765" s="198">
        <v>692</v>
      </c>
      <c r="AA765" s="196">
        <v>844</v>
      </c>
      <c r="AB765" s="172">
        <f t="shared" si="14344"/>
        <v>4426</v>
      </c>
      <c r="AC765" s="173">
        <f t="shared" si="14345"/>
        <v>4501</v>
      </c>
      <c r="BI765" s="146" t="s">
        <v>28</v>
      </c>
      <c r="BJ765" s="129">
        <f>B765/B777</f>
        <v>6.6228135745253394E-2</v>
      </c>
      <c r="BK765" s="130">
        <f t="shared" ref="BK765" si="14647">C765/C777</f>
        <v>8.5032188841201714E-2</v>
      </c>
      <c r="BL765" s="131">
        <f t="shared" ref="BL765" si="14648">D765/D777</f>
        <v>8.5561497326203204E-2</v>
      </c>
      <c r="BM765" s="132">
        <f t="shared" ref="BM765" si="14649">E765/E777</f>
        <v>7.0667613636363633E-2</v>
      </c>
      <c r="BN765" s="129">
        <f t="shared" ref="BN765" si="14650">F765/F777</f>
        <v>5.7771487390633043E-2</v>
      </c>
      <c r="BO765" s="130">
        <f t="shared" ref="BO765" si="14651">G765/G777</f>
        <v>6.6255778120184905E-2</v>
      </c>
      <c r="BP765" s="131">
        <f t="shared" ref="BP765" si="14652">H765/H777</f>
        <v>7.6150627615062763E-2</v>
      </c>
      <c r="BQ765" s="132">
        <f t="shared" ref="BQ765" si="14653">I765/I777</f>
        <v>7.1331675333484057E-2</v>
      </c>
      <c r="BR765" s="129">
        <f t="shared" ref="BR765" si="14654">J765/J777</f>
        <v>6.25E-2</v>
      </c>
      <c r="BS765" s="130">
        <f t="shared" ref="BS765" si="14655">K765/K777</f>
        <v>5.6105610561056105E-2</v>
      </c>
      <c r="BT765" s="131">
        <f t="shared" ref="BT765" si="14656">L765/L777</f>
        <v>6.2179121505989733E-2</v>
      </c>
      <c r="BU765" s="129">
        <f t="shared" ref="BU765" si="14657">M765/M777</f>
        <v>5.1895043731778424E-2</v>
      </c>
      <c r="BV765" s="133">
        <f t="shared" ref="BV765" si="14658">N765/N777</f>
        <v>7.0047427946005103E-2</v>
      </c>
      <c r="BW765" s="134">
        <f t="shared" ref="BW765" si="14659">O765/O777</f>
        <v>6.1645602269796235E-2</v>
      </c>
      <c r="BX765" s="129">
        <f t="shared" ref="BX765" si="14660">P765/P777</f>
        <v>6.8380898558914952E-2</v>
      </c>
      <c r="BY765" s="130">
        <f t="shared" ref="BY765" si="14661">Q765/Q777</f>
        <v>6.1164764413227976E-2</v>
      </c>
      <c r="BZ765" s="131">
        <f t="shared" ref="BZ765" si="14662">R765/R777</f>
        <v>6.350025813113061E-2</v>
      </c>
      <c r="CA765" s="132">
        <f t="shared" ref="CA765" si="14663">S765/S777</f>
        <v>7.5314518871132274E-2</v>
      </c>
      <c r="CB765" s="129">
        <f t="shared" ref="CB765" si="14664">T765/T777</f>
        <v>7.1910112359550568E-2</v>
      </c>
      <c r="CC765" s="130">
        <f t="shared" ref="CC765" si="14665">U765/U777</f>
        <v>8.669354838709678E-2</v>
      </c>
      <c r="CD765" s="131">
        <f t="shared" ref="CD765" si="14666">V765/V777</f>
        <v>6.6271437645564257E-2</v>
      </c>
      <c r="CE765" s="132">
        <f t="shared" ref="CE765" si="14667">W765/W777</f>
        <v>6.4289778114925089E-2</v>
      </c>
      <c r="CF765" s="129">
        <f t="shared" ref="CF765" si="14668">X765/X777</f>
        <v>5.8125741399762752E-2</v>
      </c>
      <c r="CG765" s="130">
        <f t="shared" ref="CG765" si="14669">Y765/Y777</f>
        <v>6.6379840196681014E-2</v>
      </c>
      <c r="CH765" s="131">
        <f t="shared" ref="CH765" si="14670">Z765/Z777</f>
        <v>7.8538190897741458E-2</v>
      </c>
      <c r="CI765" s="129">
        <f t="shared" ref="CI765" si="14671">AA765/AA777</f>
        <v>7.5899280575539574E-2</v>
      </c>
      <c r="CJ765" s="135">
        <f t="shared" ref="CJ765" si="14672">AB765/AB777</f>
        <v>6.8737381580990839E-2</v>
      </c>
      <c r="CK765" s="136">
        <f t="shared" ref="CK765" si="14673">AC765/AC777</f>
        <v>7.0089383039023331E-2</v>
      </c>
    </row>
    <row r="766" spans="1:89" x14ac:dyDescent="0.15">
      <c r="A766" s="137" t="s">
        <v>29</v>
      </c>
      <c r="B766" s="206">
        <v>555</v>
      </c>
      <c r="C766" s="190">
        <v>514</v>
      </c>
      <c r="D766" s="191">
        <v>174</v>
      </c>
      <c r="E766" s="192">
        <v>190</v>
      </c>
      <c r="F766" s="189">
        <v>524</v>
      </c>
      <c r="G766" s="193">
        <v>360</v>
      </c>
      <c r="H766" s="191">
        <v>730</v>
      </c>
      <c r="I766" s="192">
        <v>670</v>
      </c>
      <c r="J766" s="189">
        <v>59</v>
      </c>
      <c r="K766" s="190">
        <v>49</v>
      </c>
      <c r="L766" s="191">
        <v>254</v>
      </c>
      <c r="M766" s="189">
        <v>187</v>
      </c>
      <c r="N766" s="194">
        <v>587</v>
      </c>
      <c r="O766" s="207">
        <v>529</v>
      </c>
      <c r="P766" s="189">
        <v>282</v>
      </c>
      <c r="Q766" s="190">
        <v>264</v>
      </c>
      <c r="R766" s="191">
        <v>421</v>
      </c>
      <c r="S766" s="192">
        <v>467</v>
      </c>
      <c r="T766" s="189">
        <v>37</v>
      </c>
      <c r="U766" s="193">
        <v>44</v>
      </c>
      <c r="V766" s="191">
        <v>359</v>
      </c>
      <c r="W766" s="208">
        <v>441</v>
      </c>
      <c r="X766" s="189">
        <v>158</v>
      </c>
      <c r="Y766" s="193">
        <v>161</v>
      </c>
      <c r="Z766" s="191">
        <v>748</v>
      </c>
      <c r="AA766" s="189">
        <v>942</v>
      </c>
      <c r="AB766" s="172">
        <f t="shared" si="14344"/>
        <v>4888</v>
      </c>
      <c r="AC766" s="173">
        <f t="shared" si="14345"/>
        <v>4818</v>
      </c>
      <c r="BI766" s="137" t="s">
        <v>29</v>
      </c>
      <c r="BJ766" s="129">
        <f>B766/B777</f>
        <v>8.2972043653759903E-2</v>
      </c>
      <c r="BK766" s="130">
        <f t="shared" ref="BK766" si="14674">C766/C777</f>
        <v>6.8937768240343353E-2</v>
      </c>
      <c r="BL766" s="131">
        <f t="shared" ref="BL766" si="14675">D766/D777</f>
        <v>9.3048128342245989E-2</v>
      </c>
      <c r="BM766" s="132">
        <f t="shared" ref="BM766" si="14676">E766/E777</f>
        <v>6.7471590909090912E-2</v>
      </c>
      <c r="BN766" s="129">
        <f t="shared" ref="BN766" si="14677">F766/F777</f>
        <v>6.7421513124034993E-2</v>
      </c>
      <c r="BO766" s="130">
        <f t="shared" ref="BO766" si="14678">G766/G777</f>
        <v>6.9337442218798145E-2</v>
      </c>
      <c r="BP766" s="131">
        <f t="shared" ref="BP766" si="14679">H766/H777</f>
        <v>7.6359832635983269E-2</v>
      </c>
      <c r="BQ766" s="132">
        <f t="shared" ref="BQ766" si="14680">I766/I777</f>
        <v>7.5740447659959298E-2</v>
      </c>
      <c r="BR766" s="129">
        <f t="shared" ref="BR766" si="14681">J766/J777</f>
        <v>6.4692982456140358E-2</v>
      </c>
      <c r="BS766" s="130">
        <f t="shared" ref="BS766" si="14682">K766/K777</f>
        <v>5.3905390539053903E-2</v>
      </c>
      <c r="BT766" s="131">
        <f t="shared" ref="BT766" si="14683">L766/L777</f>
        <v>7.2447233314318307E-2</v>
      </c>
      <c r="BU766" s="129">
        <f t="shared" ref="BU766" si="14684">M766/M777</f>
        <v>5.4518950437317783E-2</v>
      </c>
      <c r="BV766" s="133">
        <f t="shared" ref="BV766" si="14685">N766/N777</f>
        <v>7.1385139243585069E-2</v>
      </c>
      <c r="BW766" s="134">
        <f t="shared" ref="BW766" si="14686">O766/O777</f>
        <v>6.8222852721176161E-2</v>
      </c>
      <c r="BX766" s="129">
        <f t="shared" ref="BX766" si="14687">P766/P777</f>
        <v>7.9683526419892625E-2</v>
      </c>
      <c r="BY766" s="130">
        <f t="shared" ref="BY766" si="14688">Q766/Q777</f>
        <v>7.7260755048287971E-2</v>
      </c>
      <c r="BZ766" s="131">
        <f t="shared" ref="BZ766" si="14689">R766/R777</f>
        <v>7.244880399242816E-2</v>
      </c>
      <c r="CA766" s="132">
        <f t="shared" ref="CA766" si="14690">S766/S777</f>
        <v>7.9394763685821143E-2</v>
      </c>
      <c r="CB766" s="129">
        <f t="shared" ref="CB766" si="14691">T766/T777</f>
        <v>8.3146067415730343E-2</v>
      </c>
      <c r="CC766" s="130">
        <f t="shared" ref="CC766" si="14692">U766/U777</f>
        <v>8.8709677419354843E-2</v>
      </c>
      <c r="CD766" s="131">
        <f t="shared" ref="CD766" si="14693">V766/V777</f>
        <v>7.6011009951302139E-2</v>
      </c>
      <c r="CE766" s="132">
        <f t="shared" ref="CE766" si="14694">W766/W777</f>
        <v>8.3633605158353871E-2</v>
      </c>
      <c r="CF766" s="129">
        <f t="shared" ref="CF766" si="14695">X766/X777</f>
        <v>6.2475286674574929E-2</v>
      </c>
      <c r="CG766" s="130">
        <f t="shared" ref="CG766" si="14696">Y766/Y777</f>
        <v>9.8955132145052249E-2</v>
      </c>
      <c r="CH766" s="131">
        <f t="shared" ref="CH766" si="14697">Z766/Z777</f>
        <v>8.4893882646691635E-2</v>
      </c>
      <c r="CI766" s="129">
        <f t="shared" ref="CI766" si="14698">AA766/AA777</f>
        <v>8.4712230215827342E-2</v>
      </c>
      <c r="CJ766" s="135">
        <f t="shared" ref="CJ766" si="14699">AB766/AB777</f>
        <v>7.5912408759124084E-2</v>
      </c>
      <c r="CK766" s="136">
        <f t="shared" ref="CK766" si="14700">AC766/AC777</f>
        <v>7.5025693730729703E-2</v>
      </c>
    </row>
    <row r="767" spans="1:89" x14ac:dyDescent="0.15">
      <c r="A767" s="146" t="s">
        <v>30</v>
      </c>
      <c r="B767" s="203">
        <v>513</v>
      </c>
      <c r="C767" s="197">
        <v>519</v>
      </c>
      <c r="D767" s="198">
        <v>125</v>
      </c>
      <c r="E767" s="199">
        <v>223</v>
      </c>
      <c r="F767" s="196">
        <v>501</v>
      </c>
      <c r="G767" s="200">
        <v>360</v>
      </c>
      <c r="H767" s="198">
        <v>747</v>
      </c>
      <c r="I767" s="199">
        <v>575</v>
      </c>
      <c r="J767" s="196">
        <v>44</v>
      </c>
      <c r="K767" s="197">
        <v>41</v>
      </c>
      <c r="L767" s="198">
        <v>279</v>
      </c>
      <c r="M767" s="196">
        <v>181</v>
      </c>
      <c r="N767" s="201">
        <v>594</v>
      </c>
      <c r="O767" s="204">
        <v>550</v>
      </c>
      <c r="P767" s="196">
        <v>202</v>
      </c>
      <c r="Q767" s="197">
        <v>339</v>
      </c>
      <c r="R767" s="198">
        <v>402</v>
      </c>
      <c r="S767" s="199">
        <v>579</v>
      </c>
      <c r="T767" s="196">
        <v>24</v>
      </c>
      <c r="U767" s="200">
        <v>44</v>
      </c>
      <c r="V767" s="198">
        <v>337</v>
      </c>
      <c r="W767" s="205">
        <v>357</v>
      </c>
      <c r="X767" s="196">
        <v>198</v>
      </c>
      <c r="Y767" s="200">
        <v>141</v>
      </c>
      <c r="Z767" s="198">
        <v>678</v>
      </c>
      <c r="AA767" s="196">
        <v>879</v>
      </c>
      <c r="AB767" s="172">
        <f t="shared" si="14344"/>
        <v>4644</v>
      </c>
      <c r="AC767" s="173">
        <f t="shared" si="14345"/>
        <v>4788</v>
      </c>
      <c r="BI767" s="146" t="s">
        <v>30</v>
      </c>
      <c r="BJ767" s="129">
        <f>B767/B777</f>
        <v>7.669307818806996E-2</v>
      </c>
      <c r="BK767" s="130">
        <f t="shared" ref="BK767" si="14701">C767/C777</f>
        <v>6.9608369098712444E-2</v>
      </c>
      <c r="BL767" s="131">
        <f t="shared" ref="BL767" si="14702">D767/D777</f>
        <v>6.684491978609626E-2</v>
      </c>
      <c r="BM767" s="132">
        <f t="shared" ref="BM767" si="14703">E767/E777</f>
        <v>7.9190340909090912E-2</v>
      </c>
      <c r="BN767" s="129">
        <f t="shared" ref="BN767" si="14704">F767/F777</f>
        <v>6.4462171899125065E-2</v>
      </c>
      <c r="BO767" s="130">
        <f t="shared" ref="BO767" si="14705">G767/G777</f>
        <v>6.9337442218798145E-2</v>
      </c>
      <c r="BP767" s="131">
        <f t="shared" ref="BP767" si="14706">H767/H777</f>
        <v>7.8138075313807537E-2</v>
      </c>
      <c r="BQ767" s="132">
        <f t="shared" ref="BQ767" si="14707">I767/I777</f>
        <v>6.5001130454442682E-2</v>
      </c>
      <c r="BR767" s="129">
        <f t="shared" ref="BR767" si="14708">J767/J777</f>
        <v>4.8245614035087717E-2</v>
      </c>
      <c r="BS767" s="130">
        <f t="shared" ref="BS767" si="14709">K767/K777</f>
        <v>4.5104510451045104E-2</v>
      </c>
      <c r="BT767" s="131">
        <f t="shared" ref="BT767" si="14710">L767/L777</f>
        <v>7.9577866514546486E-2</v>
      </c>
      <c r="BU767" s="129">
        <f t="shared" ref="BU767" si="14711">M767/M777</f>
        <v>5.2769679300291548E-2</v>
      </c>
      <c r="BV767" s="133">
        <f t="shared" ref="BV767" si="14712">N767/N777</f>
        <v>7.2236410069317761E-2</v>
      </c>
      <c r="BW767" s="134">
        <f t="shared" ref="BW767" si="14713">O767/O777</f>
        <v>7.09311323188032E-2</v>
      </c>
      <c r="BX767" s="129">
        <f t="shared" ref="BX767" si="14714">P767/P777</f>
        <v>5.7078270697937271E-2</v>
      </c>
      <c r="BY767" s="130">
        <f t="shared" ref="BY767" si="14715">Q767/Q777</f>
        <v>9.9209833187006144E-2</v>
      </c>
      <c r="BZ767" s="131">
        <f t="shared" ref="BZ767" si="14716">R767/R777</f>
        <v>6.9179143004646365E-2</v>
      </c>
      <c r="CA767" s="132">
        <f t="shared" ref="CA767" si="14717">S767/S777</f>
        <v>9.8435906154369257E-2</v>
      </c>
      <c r="CB767" s="129">
        <f t="shared" ref="CB767" si="14718">T767/T777</f>
        <v>5.3932584269662923E-2</v>
      </c>
      <c r="CC767" s="130">
        <f t="shared" ref="CC767" si="14719">U767/U777</f>
        <v>8.8709677419354843E-2</v>
      </c>
      <c r="CD767" s="131">
        <f t="shared" ref="CD767" si="14720">V767/V777</f>
        <v>7.135295363116663E-2</v>
      </c>
      <c r="CE767" s="132">
        <f t="shared" ref="CE767" si="14721">W767/W777</f>
        <v>6.7703394652000759E-2</v>
      </c>
      <c r="CF767" s="129">
        <f t="shared" ref="CF767" si="14722">X767/X777</f>
        <v>7.8291814946619215E-2</v>
      </c>
      <c r="CG767" s="130">
        <f t="shared" ref="CG767" si="14723">Y767/Y777</f>
        <v>8.6662569145666876E-2</v>
      </c>
      <c r="CH767" s="131">
        <f t="shared" ref="CH767" si="14724">Z767/Z777</f>
        <v>7.6949267960503914E-2</v>
      </c>
      <c r="CI767" s="129">
        <f t="shared" ref="CI767" si="14725">AA767/AA777</f>
        <v>7.9046762589928057E-2</v>
      </c>
      <c r="CJ767" s="135">
        <f t="shared" ref="CJ767" si="14726">AB767/AB777</f>
        <v>7.2123000465910858E-2</v>
      </c>
      <c r="CK767" s="136">
        <f t="shared" ref="CK767" si="14727">AC767/AC777</f>
        <v>7.4558534990189662E-2</v>
      </c>
    </row>
    <row r="768" spans="1:89" x14ac:dyDescent="0.15">
      <c r="A768" s="137" t="s">
        <v>31</v>
      </c>
      <c r="B768" s="206">
        <v>544</v>
      </c>
      <c r="C768" s="190">
        <v>524</v>
      </c>
      <c r="D768" s="191">
        <v>109</v>
      </c>
      <c r="E768" s="192">
        <v>256</v>
      </c>
      <c r="F768" s="189">
        <v>448</v>
      </c>
      <c r="G768" s="193">
        <v>462</v>
      </c>
      <c r="H768" s="191">
        <v>612</v>
      </c>
      <c r="I768" s="192">
        <v>663</v>
      </c>
      <c r="J768" s="189">
        <v>82</v>
      </c>
      <c r="K768" s="190">
        <v>46</v>
      </c>
      <c r="L768" s="191">
        <v>342</v>
      </c>
      <c r="M768" s="189">
        <v>130</v>
      </c>
      <c r="N768" s="194">
        <v>611</v>
      </c>
      <c r="O768" s="207">
        <v>530</v>
      </c>
      <c r="P768" s="189">
        <v>230</v>
      </c>
      <c r="Q768" s="190">
        <v>290</v>
      </c>
      <c r="R768" s="191">
        <v>330</v>
      </c>
      <c r="S768" s="192">
        <v>453</v>
      </c>
      <c r="T768" s="189">
        <v>21</v>
      </c>
      <c r="U768" s="193">
        <v>41</v>
      </c>
      <c r="V768" s="191">
        <v>366</v>
      </c>
      <c r="W768" s="208">
        <v>382</v>
      </c>
      <c r="X768" s="189">
        <v>180</v>
      </c>
      <c r="Y768" s="193">
        <v>117</v>
      </c>
      <c r="Z768" s="191">
        <v>688</v>
      </c>
      <c r="AA768" s="189">
        <v>761</v>
      </c>
      <c r="AB768" s="172">
        <f t="shared" si="14344"/>
        <v>4563</v>
      </c>
      <c r="AC768" s="173">
        <f t="shared" si="14345"/>
        <v>4655</v>
      </c>
      <c r="BI768" s="137" t="s">
        <v>31</v>
      </c>
      <c r="BJ768" s="129">
        <f>B768/B777</f>
        <v>8.1327552698460162E-2</v>
      </c>
      <c r="BK768" s="130">
        <f t="shared" ref="BK768" si="14728">C768/C777</f>
        <v>7.027896995708155E-2</v>
      </c>
      <c r="BL768" s="131">
        <f t="shared" ref="BL768" si="14729">D768/D777</f>
        <v>5.8288770053475936E-2</v>
      </c>
      <c r="BM768" s="132">
        <f t="shared" ref="BM768" si="14730">E768/E777</f>
        <v>9.0909090909090912E-2</v>
      </c>
      <c r="BN768" s="129">
        <f t="shared" ref="BN768" si="14731">F768/F777</f>
        <v>5.7642820380854352E-2</v>
      </c>
      <c r="BO768" s="130">
        <f t="shared" ref="BO768" si="14732">G768/G777</f>
        <v>8.8983050847457626E-2</v>
      </c>
      <c r="BP768" s="131">
        <f t="shared" ref="BP768" si="14733">H768/H777</f>
        <v>6.4016736401673643E-2</v>
      </c>
      <c r="BQ768" s="132">
        <f t="shared" ref="BQ768" si="14734">I768/I777</f>
        <v>7.4949129550079138E-2</v>
      </c>
      <c r="BR768" s="129">
        <f t="shared" ref="BR768" si="14735">J768/J777</f>
        <v>8.9912280701754388E-2</v>
      </c>
      <c r="BS768" s="130">
        <f t="shared" ref="BS768" si="14736">K768/K777</f>
        <v>5.0605060506050605E-2</v>
      </c>
      <c r="BT768" s="131">
        <f t="shared" ref="BT768" si="14737">L768/L777</f>
        <v>9.7547062179121499E-2</v>
      </c>
      <c r="BU768" s="129">
        <f t="shared" ref="BU768" si="14738">M768/M777</f>
        <v>3.7900874635568516E-2</v>
      </c>
      <c r="BV768" s="133">
        <f t="shared" ref="BV768" si="14739">N768/N777</f>
        <v>7.4303782074668617E-2</v>
      </c>
      <c r="BW768" s="134">
        <f t="shared" ref="BW768" si="14740">O768/O777</f>
        <v>6.8351818416301266E-2</v>
      </c>
      <c r="BX768" s="129">
        <f t="shared" ref="BX768" si="14741">P768/P777</f>
        <v>6.4990110200621648E-2</v>
      </c>
      <c r="BY768" s="130">
        <f t="shared" ref="BY768" si="14742">Q768/Q777</f>
        <v>8.4869768803043602E-2</v>
      </c>
      <c r="BZ768" s="131">
        <f t="shared" ref="BZ768" si="14743">R768/R777</f>
        <v>5.6788848735157459E-2</v>
      </c>
      <c r="CA768" s="132">
        <f t="shared" ref="CA768" si="14744">S768/S777</f>
        <v>7.7014620877252637E-2</v>
      </c>
      <c r="CB768" s="129">
        <f t="shared" ref="CB768" si="14745">T768/T777</f>
        <v>4.7191011235955059E-2</v>
      </c>
      <c r="CC768" s="130">
        <f t="shared" ref="CC768" si="14746">U768/U777</f>
        <v>8.2661290322580641E-2</v>
      </c>
      <c r="CD768" s="131">
        <f t="shared" ref="CD768" si="14747">V768/V777</f>
        <v>7.749311878043616E-2</v>
      </c>
      <c r="CE768" s="132">
        <f t="shared" ref="CE768" si="14748">W768/W777</f>
        <v>7.2444528731272523E-2</v>
      </c>
      <c r="CF768" s="129">
        <f t="shared" ref="CF768" si="14749">X768/X777</f>
        <v>7.1174377224199295E-2</v>
      </c>
      <c r="CG768" s="130">
        <f t="shared" ref="CG768" si="14750">Y768/Y777</f>
        <v>7.1911493546404429E-2</v>
      </c>
      <c r="CH768" s="131">
        <f t="shared" ref="CH768" si="14751">Z768/Z777</f>
        <v>7.8084212915673593E-2</v>
      </c>
      <c r="CI768" s="129">
        <f t="shared" ref="CI768" si="14752">AA768/AA777</f>
        <v>6.843525179856115E-2</v>
      </c>
      <c r="CJ768" s="135">
        <f t="shared" ref="CJ768" si="14753">AB768/AB777</f>
        <v>7.0865041155458927E-2</v>
      </c>
      <c r="CK768" s="136">
        <f t="shared" ref="CK768" si="14754">AC768/AC777</f>
        <v>7.2487464573795513E-2</v>
      </c>
    </row>
    <row r="769" spans="1:89" x14ac:dyDescent="0.15">
      <c r="A769" s="146" t="s">
        <v>32</v>
      </c>
      <c r="B769" s="203">
        <v>511</v>
      </c>
      <c r="C769" s="197">
        <v>451</v>
      </c>
      <c r="D769" s="198">
        <v>107</v>
      </c>
      <c r="E769" s="199">
        <v>222</v>
      </c>
      <c r="F769" s="196">
        <v>364</v>
      </c>
      <c r="G769" s="200">
        <v>460</v>
      </c>
      <c r="H769" s="198">
        <v>558</v>
      </c>
      <c r="I769" s="199">
        <v>751</v>
      </c>
      <c r="J769" s="196">
        <v>95</v>
      </c>
      <c r="K769" s="197">
        <v>53</v>
      </c>
      <c r="L769" s="198">
        <v>325</v>
      </c>
      <c r="M769" s="196">
        <v>135</v>
      </c>
      <c r="N769" s="201">
        <v>575</v>
      </c>
      <c r="O769" s="204">
        <v>489</v>
      </c>
      <c r="P769" s="196">
        <v>194</v>
      </c>
      <c r="Q769" s="197">
        <v>295</v>
      </c>
      <c r="R769" s="198">
        <v>325</v>
      </c>
      <c r="S769" s="199">
        <v>434</v>
      </c>
      <c r="T769" s="196">
        <v>33</v>
      </c>
      <c r="U769" s="200">
        <v>25</v>
      </c>
      <c r="V769" s="198">
        <v>421</v>
      </c>
      <c r="W769" s="205">
        <v>280</v>
      </c>
      <c r="X769" s="196">
        <v>119</v>
      </c>
      <c r="Y769" s="200">
        <v>124</v>
      </c>
      <c r="Z769" s="198">
        <v>537</v>
      </c>
      <c r="AA769" s="196">
        <v>640</v>
      </c>
      <c r="AB769" s="172">
        <f t="shared" si="14344"/>
        <v>4164</v>
      </c>
      <c r="AC769" s="173">
        <f t="shared" si="14345"/>
        <v>4359</v>
      </c>
      <c r="BI769" s="146" t="s">
        <v>32</v>
      </c>
      <c r="BJ769" s="129">
        <f>B769/B777</f>
        <v>7.6394079832560927E-2</v>
      </c>
      <c r="BK769" s="130">
        <f t="shared" ref="BK769" si="14755">C769/C777</f>
        <v>6.0488197424892705E-2</v>
      </c>
      <c r="BL769" s="131">
        <f t="shared" ref="BL769" si="14756">D769/D777</f>
        <v>5.7219251336898397E-2</v>
      </c>
      <c r="BM769" s="132">
        <f t="shared" ref="BM769" si="14757">E769/E777</f>
        <v>7.8835227272727279E-2</v>
      </c>
      <c r="BN769" s="129">
        <f t="shared" ref="BN769" si="14758">F769/F777</f>
        <v>4.6834791559444158E-2</v>
      </c>
      <c r="BO769" s="130">
        <f t="shared" ref="BO769" si="14759">G769/G777</f>
        <v>8.8597842835130974E-2</v>
      </c>
      <c r="BP769" s="131">
        <f t="shared" ref="BP769" si="14760">H769/H777</f>
        <v>5.8368200836820081E-2</v>
      </c>
      <c r="BQ769" s="132">
        <f t="shared" ref="BQ769" si="14761">I769/I777</f>
        <v>8.489712864571558E-2</v>
      </c>
      <c r="BR769" s="129">
        <f t="shared" ref="BR769" si="14762">J769/J777</f>
        <v>0.10416666666666667</v>
      </c>
      <c r="BS769" s="130">
        <f t="shared" ref="BS769" si="14763">K769/K777</f>
        <v>5.8305830583058306E-2</v>
      </c>
      <c r="BT769" s="131">
        <f t="shared" ref="BT769" si="14764">L769/L777</f>
        <v>9.2698231602966349E-2</v>
      </c>
      <c r="BU769" s="129">
        <f t="shared" ref="BU769" si="14765">M769/M777</f>
        <v>3.9358600583090382E-2</v>
      </c>
      <c r="BV769" s="133">
        <f t="shared" ref="BV769" si="14766">N769/N777</f>
        <v>6.9925817828043288E-2</v>
      </c>
      <c r="BW769" s="134">
        <f t="shared" ref="BW769" si="14767">O769/O777</f>
        <v>6.3064224916172293E-2</v>
      </c>
      <c r="BX769" s="129">
        <f t="shared" ref="BX769" si="14768">P769/P777</f>
        <v>5.4817745125741738E-2</v>
      </c>
      <c r="BY769" s="130">
        <f t="shared" ref="BY769" si="14769">Q769/Q777</f>
        <v>8.6333040678958153E-2</v>
      </c>
      <c r="BZ769" s="131">
        <f t="shared" ref="BZ769" si="14770">R769/R777</f>
        <v>5.5928411633109618E-2</v>
      </c>
      <c r="CA769" s="132">
        <f t="shared" ref="CA769" si="14771">S769/S777</f>
        <v>7.3784427065623936E-2</v>
      </c>
      <c r="CB769" s="129">
        <f t="shared" ref="CB769" si="14772">T769/T777</f>
        <v>7.415730337078652E-2</v>
      </c>
      <c r="CC769" s="130">
        <f t="shared" ref="CC769" si="14773">U769/U777</f>
        <v>5.040322580645161E-2</v>
      </c>
      <c r="CD769" s="131">
        <f t="shared" ref="CD769" si="14774">V769/V777</f>
        <v>8.9138259580774926E-2</v>
      </c>
      <c r="CE769" s="132">
        <f t="shared" ref="CE769" si="14775">W769/W777</f>
        <v>5.3100701687843734E-2</v>
      </c>
      <c r="CF769" s="129">
        <f t="shared" ref="CF769" si="14776">X769/X777</f>
        <v>4.7054171609331751E-2</v>
      </c>
      <c r="CG769" s="130">
        <f t="shared" ref="CG769" si="14777">Y769/Y777</f>
        <v>7.6213890596189299E-2</v>
      </c>
      <c r="CH769" s="131">
        <f t="shared" ref="CH769" si="14778">Z769/Z777</f>
        <v>6.0946544092611507E-2</v>
      </c>
      <c r="CI769" s="129">
        <f t="shared" ref="CI769" si="14779">AA769/AA777</f>
        <v>5.7553956834532377E-2</v>
      </c>
      <c r="CJ769" s="135">
        <f t="shared" ref="CJ769" si="14780">AB769/AB777</f>
        <v>6.466842677434384E-2</v>
      </c>
      <c r="CK769" s="136">
        <f t="shared" ref="CK769" si="14781">AC769/AC777</f>
        <v>6.7878165000467158E-2</v>
      </c>
    </row>
    <row r="770" spans="1:89" x14ac:dyDescent="0.15">
      <c r="A770" s="137" t="s">
        <v>33</v>
      </c>
      <c r="B770" s="206">
        <v>428</v>
      </c>
      <c r="C770" s="190">
        <v>358</v>
      </c>
      <c r="D770" s="191">
        <v>101</v>
      </c>
      <c r="E770" s="192">
        <v>195</v>
      </c>
      <c r="F770" s="189">
        <v>205</v>
      </c>
      <c r="G770" s="193">
        <v>436</v>
      </c>
      <c r="H770" s="191">
        <v>434</v>
      </c>
      <c r="I770" s="192">
        <v>631</v>
      </c>
      <c r="J770" s="189">
        <v>97</v>
      </c>
      <c r="K770" s="190">
        <v>44</v>
      </c>
      <c r="L770" s="191">
        <v>380</v>
      </c>
      <c r="M770" s="189">
        <v>107</v>
      </c>
      <c r="N770" s="194">
        <v>724</v>
      </c>
      <c r="O770" s="207">
        <v>403</v>
      </c>
      <c r="P770" s="189">
        <v>156</v>
      </c>
      <c r="Q770" s="190">
        <v>222</v>
      </c>
      <c r="R770" s="191">
        <v>280</v>
      </c>
      <c r="S770" s="192">
        <v>408</v>
      </c>
      <c r="T770" s="189">
        <v>25</v>
      </c>
      <c r="U770" s="193">
        <v>22</v>
      </c>
      <c r="V770" s="191">
        <v>405</v>
      </c>
      <c r="W770" s="208">
        <v>251</v>
      </c>
      <c r="X770" s="189">
        <v>102</v>
      </c>
      <c r="Y770" s="193">
        <v>105</v>
      </c>
      <c r="Z770" s="191">
        <v>393</v>
      </c>
      <c r="AA770" s="189">
        <v>519</v>
      </c>
      <c r="AB770" s="172">
        <f t="shared" si="14344"/>
        <v>3730</v>
      </c>
      <c r="AC770" s="173">
        <f t="shared" si="14345"/>
        <v>3701</v>
      </c>
      <c r="BI770" s="137" t="s">
        <v>33</v>
      </c>
      <c r="BJ770" s="129">
        <f>B770/B777</f>
        <v>6.3985648078935572E-2</v>
      </c>
      <c r="BK770" s="130">
        <f t="shared" ref="BK770" si="14782">C770/C777</f>
        <v>4.8015021459227467E-2</v>
      </c>
      <c r="BL770" s="131">
        <f t="shared" ref="BL770" si="14783">D770/D777</f>
        <v>5.4010695187165773E-2</v>
      </c>
      <c r="BM770" s="132">
        <f t="shared" ref="BM770" si="14784">E770/E777</f>
        <v>6.9247159090909088E-2</v>
      </c>
      <c r="BN770" s="129">
        <f t="shared" ref="BN770" si="14785">F770/F777</f>
        <v>2.6376737004632011E-2</v>
      </c>
      <c r="BO770" s="130">
        <f t="shared" ref="BO770" si="14786">G770/G777</f>
        <v>8.39753466872111E-2</v>
      </c>
      <c r="BP770" s="131">
        <f t="shared" ref="BP770" si="14787">H770/H777</f>
        <v>4.5397489539748953E-2</v>
      </c>
      <c r="BQ770" s="132">
        <f t="shared" ref="BQ770" si="14788">I770/I777</f>
        <v>7.1331675333484057E-2</v>
      </c>
      <c r="BR770" s="129">
        <f t="shared" ref="BR770" si="14789">J770/J777</f>
        <v>0.10635964912280702</v>
      </c>
      <c r="BS770" s="130">
        <f t="shared" ref="BS770" si="14790">K770/K777</f>
        <v>4.8404840484048403E-2</v>
      </c>
      <c r="BT770" s="131">
        <f t="shared" ref="BT770" si="14791">L770/L777</f>
        <v>0.10838562464346833</v>
      </c>
      <c r="BU770" s="129">
        <f t="shared" ref="BU770" si="14792">M770/M777</f>
        <v>3.1195335276967929E-2</v>
      </c>
      <c r="BV770" s="133">
        <f t="shared" ref="BV770" si="14793">N770/N777</f>
        <v>8.8045725404353639E-2</v>
      </c>
      <c r="BW770" s="134">
        <f t="shared" ref="BW770" si="14794">O770/O777</f>
        <v>5.1973175135413982E-2</v>
      </c>
      <c r="BX770" s="129">
        <f t="shared" ref="BX770" si="14795">P770/P777</f>
        <v>4.4080248657812938E-2</v>
      </c>
      <c r="BY770" s="130">
        <f t="shared" ref="BY770" si="14796">Q770/Q777</f>
        <v>6.4969271290605798E-2</v>
      </c>
      <c r="BZ770" s="131">
        <f t="shared" ref="BZ770" si="14797">R770/R777</f>
        <v>4.8184477714679055E-2</v>
      </c>
      <c r="CA770" s="132">
        <f t="shared" ref="CA770" si="14798">S770/S777</f>
        <v>6.9364161849710976E-2</v>
      </c>
      <c r="CB770" s="129">
        <f t="shared" ref="CB770" si="14799">T770/T777</f>
        <v>5.6179775280898875E-2</v>
      </c>
      <c r="CC770" s="130">
        <f t="shared" ref="CC770" si="14800">U770/U777</f>
        <v>4.4354838709677422E-2</v>
      </c>
      <c r="CD770" s="131">
        <f t="shared" ref="CD770" si="14801">V770/V777</f>
        <v>8.575058225704002E-2</v>
      </c>
      <c r="CE770" s="132">
        <f t="shared" ref="CE770" si="14802">W770/W777</f>
        <v>4.7600986155888488E-2</v>
      </c>
      <c r="CF770" s="129">
        <f t="shared" ref="CF770" si="14803">X770/X777</f>
        <v>4.0332147093712932E-2</v>
      </c>
      <c r="CG770" s="130">
        <f t="shared" ref="CG770" si="14804">Y770/Y777</f>
        <v>6.4535955746773205E-2</v>
      </c>
      <c r="CH770" s="131">
        <f t="shared" ref="CH770" si="14805">Z770/Z777</f>
        <v>4.4603336738168201E-2</v>
      </c>
      <c r="CI770" s="129">
        <f t="shared" ref="CI770" si="14806">AA770/AA777</f>
        <v>4.6672661870503597E-2</v>
      </c>
      <c r="CJ770" s="135">
        <f t="shared" ref="CJ770" si="14807">AB770/AB777</f>
        <v>5.7928249728218667E-2</v>
      </c>
      <c r="CK770" s="136">
        <f t="shared" ref="CK770" si="14808">AC770/AC777</f>
        <v>5.7631816624622377E-2</v>
      </c>
    </row>
    <row r="771" spans="1:89" x14ac:dyDescent="0.15">
      <c r="A771" s="146" t="s">
        <v>34</v>
      </c>
      <c r="B771" s="203">
        <v>272</v>
      </c>
      <c r="C771" s="197">
        <v>338</v>
      </c>
      <c r="D771" s="198">
        <v>34</v>
      </c>
      <c r="E771" s="199">
        <v>154</v>
      </c>
      <c r="F771" s="196">
        <v>95</v>
      </c>
      <c r="G771" s="200">
        <v>492</v>
      </c>
      <c r="H771" s="198">
        <v>319</v>
      </c>
      <c r="I771" s="199">
        <v>561</v>
      </c>
      <c r="J771" s="196">
        <v>117</v>
      </c>
      <c r="K771" s="197">
        <v>30</v>
      </c>
      <c r="L771" s="198">
        <v>312</v>
      </c>
      <c r="M771" s="196">
        <v>55</v>
      </c>
      <c r="N771" s="201">
        <v>291</v>
      </c>
      <c r="O771" s="204">
        <v>369</v>
      </c>
      <c r="P771" s="196">
        <v>112</v>
      </c>
      <c r="Q771" s="197">
        <v>236</v>
      </c>
      <c r="R771" s="198">
        <v>278</v>
      </c>
      <c r="S771" s="199">
        <v>298</v>
      </c>
      <c r="T771" s="196">
        <v>12</v>
      </c>
      <c r="U771" s="200">
        <v>18</v>
      </c>
      <c r="V771" s="198">
        <v>388</v>
      </c>
      <c r="W771" s="205">
        <v>149</v>
      </c>
      <c r="X771" s="196">
        <v>34</v>
      </c>
      <c r="Y771" s="200">
        <v>97</v>
      </c>
      <c r="Z771" s="198">
        <v>276</v>
      </c>
      <c r="AA771" s="196">
        <v>419</v>
      </c>
      <c r="AB771" s="172">
        <f t="shared" si="14344"/>
        <v>2540</v>
      </c>
      <c r="AC771" s="173">
        <f t="shared" si="14345"/>
        <v>3216</v>
      </c>
      <c r="BI771" s="146" t="s">
        <v>34</v>
      </c>
      <c r="BJ771" s="129">
        <f>B771/B777</f>
        <v>4.0663776349230081E-2</v>
      </c>
      <c r="BK771" s="130">
        <f t="shared" ref="BK771" si="14809">C771/C777</f>
        <v>4.5332618025751073E-2</v>
      </c>
      <c r="BL771" s="131">
        <f t="shared" ref="BL771" si="14810">D771/D777</f>
        <v>1.8181818181818181E-2</v>
      </c>
      <c r="BM771" s="132">
        <f t="shared" ref="BM771" si="14811">E771/E777</f>
        <v>5.46875E-2</v>
      </c>
      <c r="BN771" s="129">
        <f t="shared" ref="BN771" si="14812">F771/F777</f>
        <v>1.2223365928975811E-2</v>
      </c>
      <c r="BO771" s="130">
        <f t="shared" ref="BO771" si="14813">G771/G777</f>
        <v>9.4761171032357469E-2</v>
      </c>
      <c r="BP771" s="131">
        <f t="shared" ref="BP771" si="14814">H771/H777</f>
        <v>3.3368200836820086E-2</v>
      </c>
      <c r="BQ771" s="132">
        <f t="shared" ref="BQ771" si="14815">I771/I777</f>
        <v>6.3418494234682349E-2</v>
      </c>
      <c r="BR771" s="129">
        <f t="shared" ref="BR771" si="14816">J771/J777</f>
        <v>0.12828947368421054</v>
      </c>
      <c r="BS771" s="130">
        <f t="shared" ref="BS771" si="14817">K771/K777</f>
        <v>3.3003300330033E-2</v>
      </c>
      <c r="BT771" s="131">
        <f t="shared" ref="BT771" si="14818">L771/L777</f>
        <v>8.8990302338847693E-2</v>
      </c>
      <c r="BU771" s="129">
        <f t="shared" ref="BU771" si="14819">M771/M777</f>
        <v>1.6034985422740525E-2</v>
      </c>
      <c r="BV771" s="133">
        <f t="shared" ref="BV771" si="14820">N771/N777</f>
        <v>3.5388544326887997E-2</v>
      </c>
      <c r="BW771" s="134">
        <f t="shared" ref="BW771" si="14821">O771/O777</f>
        <v>4.7588341501160689E-2</v>
      </c>
      <c r="BX771" s="129">
        <f t="shared" ref="BX771" si="14822">P771/P777</f>
        <v>3.1647358010737495E-2</v>
      </c>
      <c r="BY771" s="130">
        <f t="shared" ref="BY771" si="14823">Q771/Q777</f>
        <v>6.9066432543166523E-2</v>
      </c>
      <c r="BZ771" s="131">
        <f t="shared" ref="BZ771" si="14824">R771/R777</f>
        <v>4.7840302873859923E-2</v>
      </c>
      <c r="CA771" s="132">
        <f t="shared" ref="CA771" si="14825">S771/S777</f>
        <v>5.066303978238694E-2</v>
      </c>
      <c r="CB771" s="129">
        <f t="shared" ref="CB771" si="14826">T771/T777</f>
        <v>2.6966292134831461E-2</v>
      </c>
      <c r="CC771" s="130">
        <f t="shared" ref="CC771" si="14827">U771/U777</f>
        <v>3.6290322580645164E-2</v>
      </c>
      <c r="CD771" s="131">
        <f t="shared" ref="CD771" si="14828">V771/V777</f>
        <v>8.2151175100571669E-2</v>
      </c>
      <c r="CE771" s="132">
        <f t="shared" ref="CE771" si="14829">W771/W777</f>
        <v>2.8257159112459702E-2</v>
      </c>
      <c r="CF771" s="129">
        <f t="shared" ref="CF771" si="14830">X771/X777</f>
        <v>1.3444049031237644E-2</v>
      </c>
      <c r="CG771" s="130">
        <f t="shared" ref="CG771" si="14831">Y771/Y777</f>
        <v>5.9618930547019056E-2</v>
      </c>
      <c r="CH771" s="131">
        <f t="shared" ref="CH771" si="14832">Z771/Z777</f>
        <v>3.1324480762683009E-2</v>
      </c>
      <c r="CI771" s="129">
        <f t="shared" ref="CI771" si="14833">AA771/AA777</f>
        <v>3.7679856115107914E-2</v>
      </c>
      <c r="CJ771" s="135">
        <f t="shared" ref="CJ771" si="14834">AB771/AB777</f>
        <v>3.9447119117875448E-2</v>
      </c>
      <c r="CK771" s="136">
        <f t="shared" ref="CK771" si="14835">AC771/AC777</f>
        <v>5.0079416985891807E-2</v>
      </c>
    </row>
    <row r="772" spans="1:89" x14ac:dyDescent="0.15">
      <c r="A772" s="137" t="s">
        <v>35</v>
      </c>
      <c r="B772" s="206">
        <v>0</v>
      </c>
      <c r="C772" s="190">
        <v>214</v>
      </c>
      <c r="D772" s="191">
        <v>1</v>
      </c>
      <c r="E772" s="192">
        <v>95</v>
      </c>
      <c r="F772" s="189">
        <v>1</v>
      </c>
      <c r="G772" s="193">
        <v>280</v>
      </c>
      <c r="H772" s="191">
        <v>36</v>
      </c>
      <c r="I772" s="192">
        <v>302</v>
      </c>
      <c r="J772" s="189">
        <v>8</v>
      </c>
      <c r="K772" s="190">
        <v>13</v>
      </c>
      <c r="L772" s="191">
        <v>331</v>
      </c>
      <c r="M772" s="189">
        <v>18</v>
      </c>
      <c r="N772" s="194">
        <v>97</v>
      </c>
      <c r="O772" s="207">
        <v>75</v>
      </c>
      <c r="P772" s="189">
        <v>16</v>
      </c>
      <c r="Q772" s="190">
        <v>36</v>
      </c>
      <c r="R772" s="191">
        <v>43</v>
      </c>
      <c r="S772" s="192">
        <v>34</v>
      </c>
      <c r="T772" s="189">
        <v>4</v>
      </c>
      <c r="U772" s="193">
        <v>1</v>
      </c>
      <c r="V772" s="191">
        <v>112</v>
      </c>
      <c r="W772" s="208">
        <v>10</v>
      </c>
      <c r="X772" s="189">
        <v>1</v>
      </c>
      <c r="Y772" s="193">
        <v>16</v>
      </c>
      <c r="Z772" s="191">
        <v>11</v>
      </c>
      <c r="AA772" s="189">
        <v>79</v>
      </c>
      <c r="AB772" s="172">
        <f t="shared" si="14344"/>
        <v>661</v>
      </c>
      <c r="AC772" s="173">
        <f t="shared" si="14345"/>
        <v>1173</v>
      </c>
      <c r="BI772" s="137" t="s">
        <v>35</v>
      </c>
      <c r="BJ772" s="129">
        <f>B772/B777</f>
        <v>0</v>
      </c>
      <c r="BK772" s="130">
        <f t="shared" ref="BK772" si="14836">C772/C777</f>
        <v>2.8701716738197425E-2</v>
      </c>
      <c r="BL772" s="131">
        <f t="shared" ref="BL772" si="14837">D772/D777</f>
        <v>5.3475935828877007E-4</v>
      </c>
      <c r="BM772" s="132">
        <f t="shared" ref="BM772" si="14838">E772/E777</f>
        <v>3.3735795454545456E-2</v>
      </c>
      <c r="BN772" s="129">
        <f t="shared" ref="BN772" si="14839">F772/F777</f>
        <v>1.2866700977869275E-4</v>
      </c>
      <c r="BO772" s="130">
        <f t="shared" ref="BO772" si="14840">G772/G777</f>
        <v>5.3929121725731895E-2</v>
      </c>
      <c r="BP772" s="131">
        <f t="shared" ref="BP772" si="14841">H772/H777</f>
        <v>3.7656903765690376E-3</v>
      </c>
      <c r="BQ772" s="132">
        <f t="shared" ref="BQ772" si="14842">I772/I777</f>
        <v>3.4139724169115981E-2</v>
      </c>
      <c r="BR772" s="129">
        <f t="shared" ref="BR772" si="14843">J772/J777</f>
        <v>8.771929824561403E-3</v>
      </c>
      <c r="BS772" s="130">
        <f t="shared" ref="BS772" si="14844">K772/K777</f>
        <v>1.4301430143014302E-2</v>
      </c>
      <c r="BT772" s="131">
        <f t="shared" ref="BT772" si="14845">L772/L777</f>
        <v>9.4409583571021111E-2</v>
      </c>
      <c r="BU772" s="129">
        <f t="shared" ref="BU772" si="14846">M772/M777</f>
        <v>5.2478134110787176E-3</v>
      </c>
      <c r="BV772" s="133">
        <f t="shared" ref="BV772" si="14847">N772/N777</f>
        <v>1.1796181442296E-2</v>
      </c>
      <c r="BW772" s="134">
        <f t="shared" ref="BW772" si="14848">O772/O777</f>
        <v>9.6724271343822544E-3</v>
      </c>
      <c r="BX772" s="129">
        <f t="shared" ref="BX772" si="14849">P772/P777</f>
        <v>4.521051144391071E-3</v>
      </c>
      <c r="BY772" s="130">
        <f t="shared" ref="BY772" si="14850">Q772/Q777</f>
        <v>1.0535557506584723E-2</v>
      </c>
      <c r="BZ772" s="131">
        <f t="shared" ref="BZ772" si="14851">R772/R777</f>
        <v>7.3997590776114265E-3</v>
      </c>
      <c r="CA772" s="132">
        <f t="shared" ref="CA772" si="14852">S772/S777</f>
        <v>5.7803468208092483E-3</v>
      </c>
      <c r="CB772" s="129">
        <f t="shared" ref="CB772" si="14853">T772/T777</f>
        <v>8.988764044943821E-3</v>
      </c>
      <c r="CC772" s="130">
        <f t="shared" ref="CC772" si="14854">U772/U777</f>
        <v>2.0161290322580645E-3</v>
      </c>
      <c r="CD772" s="131">
        <f t="shared" ref="CD772" si="14855">V772/V777</f>
        <v>2.3713741266144398E-2</v>
      </c>
      <c r="CE772" s="132">
        <f t="shared" ref="CE772" si="14856">W772/W777</f>
        <v>1.8964536317087046E-3</v>
      </c>
      <c r="CF772" s="129">
        <f t="shared" ref="CF772" si="14857">X772/X777</f>
        <v>3.9541320680110717E-4</v>
      </c>
      <c r="CG772" s="130">
        <f t="shared" ref="CG772" si="14858">Y772/Y777</f>
        <v>9.8340503995082967E-3</v>
      </c>
      <c r="CH772" s="131">
        <f t="shared" ref="CH772" si="14859">Z772/Z777</f>
        <v>1.2484394506866417E-3</v>
      </c>
      <c r="CI772" s="129">
        <f t="shared" ref="CI772" si="14860">AA772/AA777</f>
        <v>7.1043165467625903E-3</v>
      </c>
      <c r="CJ772" s="135">
        <f t="shared" ref="CJ772" si="14861">AB772/AB777</f>
        <v>1.0265569187762075E-2</v>
      </c>
      <c r="CK772" s="136">
        <f t="shared" ref="CK772" si="14862">AC772/AC777</f>
        <v>1.8265906755115389E-2</v>
      </c>
    </row>
    <row r="773" spans="1:89" x14ac:dyDescent="0.15">
      <c r="A773" s="146" t="s">
        <v>36</v>
      </c>
      <c r="B773" s="203">
        <v>0</v>
      </c>
      <c r="C773" s="197">
        <v>14</v>
      </c>
      <c r="D773" s="198">
        <v>0</v>
      </c>
      <c r="E773" s="199">
        <v>1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4"/>
        <v>0</v>
      </c>
      <c r="AC773" s="173">
        <f t="shared" si="14345"/>
        <v>15</v>
      </c>
      <c r="BI773" s="146" t="s">
        <v>36</v>
      </c>
      <c r="BJ773" s="129">
        <f>B773/B777</f>
        <v>0</v>
      </c>
      <c r="BK773" s="130">
        <f t="shared" ref="BK773" si="14863">C773/C777</f>
        <v>1.8776824034334764E-3</v>
      </c>
      <c r="BL773" s="131">
        <f t="shared" ref="BL773" si="14864">D773/D777</f>
        <v>0</v>
      </c>
      <c r="BM773" s="132">
        <f t="shared" ref="BM773" si="14865">E773/E777</f>
        <v>3.5511363636363637E-4</v>
      </c>
      <c r="BN773" s="129">
        <f t="shared" ref="BN773" si="14866">F773/F777</f>
        <v>0</v>
      </c>
      <c r="BO773" s="130">
        <f t="shared" ref="BO773" si="14867">G773/G777</f>
        <v>0</v>
      </c>
      <c r="BP773" s="131">
        <f t="shared" ref="BP773" si="14868">H773/H777</f>
        <v>0</v>
      </c>
      <c r="BQ773" s="132">
        <f t="shared" ref="BQ773" si="14869">I773/I777</f>
        <v>0</v>
      </c>
      <c r="BR773" s="129">
        <f t="shared" ref="BR773" si="14870">J773/J777</f>
        <v>0</v>
      </c>
      <c r="BS773" s="130">
        <f t="shared" ref="BS773" si="14871">K773/K777</f>
        <v>0</v>
      </c>
      <c r="BT773" s="131">
        <f t="shared" ref="BT773" si="14872">L773/L777</f>
        <v>0</v>
      </c>
      <c r="BU773" s="129">
        <f t="shared" ref="BU773" si="14873">M773/M777</f>
        <v>0</v>
      </c>
      <c r="BV773" s="133">
        <f t="shared" ref="BV773" si="14874">N773/N777</f>
        <v>0</v>
      </c>
      <c r="BW773" s="134">
        <f t="shared" ref="BW773" si="14875">O773/O777</f>
        <v>0</v>
      </c>
      <c r="BX773" s="129">
        <f t="shared" ref="BX773" si="14876">P773/P777</f>
        <v>0</v>
      </c>
      <c r="BY773" s="130">
        <f t="shared" ref="BY773" si="14877">Q773/Q777</f>
        <v>0</v>
      </c>
      <c r="BZ773" s="131">
        <f t="shared" ref="BZ773" si="14878">R773/R777</f>
        <v>0</v>
      </c>
      <c r="CA773" s="132">
        <f t="shared" ref="CA773" si="14879">S773/S777</f>
        <v>0</v>
      </c>
      <c r="CB773" s="129">
        <f t="shared" ref="CB773" si="14880">T773/T777</f>
        <v>0</v>
      </c>
      <c r="CC773" s="130">
        <f t="shared" ref="CC773" si="14881">U773/U777</f>
        <v>0</v>
      </c>
      <c r="CD773" s="131">
        <f t="shared" ref="CD773" si="14882">V773/V777</f>
        <v>0</v>
      </c>
      <c r="CE773" s="132">
        <f t="shared" ref="CE773" si="14883">W773/W777</f>
        <v>0</v>
      </c>
      <c r="CF773" s="129">
        <f t="shared" ref="CF773" si="14884">X773/X777</f>
        <v>0</v>
      </c>
      <c r="CG773" s="130">
        <f t="shared" ref="CG773" si="14885">Y773/Y777</f>
        <v>0</v>
      </c>
      <c r="CH773" s="131">
        <f t="shared" ref="CH773" si="14886">Z773/Z777</f>
        <v>0</v>
      </c>
      <c r="CI773" s="129">
        <f t="shared" ref="CI773" si="14887">AA773/AA777</f>
        <v>0</v>
      </c>
      <c r="CJ773" s="135">
        <f t="shared" ref="CJ773" si="14888">AB773/AB777</f>
        <v>0</v>
      </c>
      <c r="CK773" s="136">
        <f t="shared" ref="CK773" si="14889">AC773/AC777</f>
        <v>2.3357937027001775E-4</v>
      </c>
    </row>
    <row r="774" spans="1:89" x14ac:dyDescent="0.15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>
        <f t="shared" si="14344"/>
        <v>0</v>
      </c>
      <c r="AC774" s="173">
        <f t="shared" si="14345"/>
        <v>0</v>
      </c>
      <c r="BI774" s="137" t="s">
        <v>37</v>
      </c>
      <c r="BJ774" s="129">
        <f>B774/B777</f>
        <v>0</v>
      </c>
      <c r="BK774" s="130">
        <f t="shared" ref="BK774" si="14890">C774/C777</f>
        <v>0</v>
      </c>
      <c r="BL774" s="131">
        <f t="shared" ref="BL774" si="14891">D774/D777</f>
        <v>0</v>
      </c>
      <c r="BM774" s="132">
        <f t="shared" ref="BM774" si="14892">E774/E777</f>
        <v>0</v>
      </c>
      <c r="BN774" s="129">
        <f t="shared" ref="BN774" si="14893">F774/F777</f>
        <v>0</v>
      </c>
      <c r="BO774" s="130">
        <f t="shared" ref="BO774" si="14894">G774/G777</f>
        <v>0</v>
      </c>
      <c r="BP774" s="131">
        <f t="shared" ref="BP774" si="14895">H774/H777</f>
        <v>0</v>
      </c>
      <c r="BQ774" s="132">
        <f t="shared" ref="BQ774" si="14896">I774/I777</f>
        <v>0</v>
      </c>
      <c r="BR774" s="129">
        <f t="shared" ref="BR774" si="14897">J774/J777</f>
        <v>0</v>
      </c>
      <c r="BS774" s="130">
        <f t="shared" ref="BS774" si="14898">K774/K777</f>
        <v>0</v>
      </c>
      <c r="BT774" s="131">
        <f t="shared" ref="BT774" si="14899">L774/L777</f>
        <v>0</v>
      </c>
      <c r="BU774" s="129">
        <f t="shared" ref="BU774" si="14900">M774/M777</f>
        <v>0</v>
      </c>
      <c r="BV774" s="133">
        <f t="shared" ref="BV774" si="14901">N774/N777</f>
        <v>0</v>
      </c>
      <c r="BW774" s="134">
        <f t="shared" ref="BW774" si="14902">O774/O777</f>
        <v>0</v>
      </c>
      <c r="BX774" s="129">
        <f t="shared" ref="BX774" si="14903">P774/P777</f>
        <v>0</v>
      </c>
      <c r="BY774" s="130">
        <f t="shared" ref="BY774" si="14904">Q774/Q777</f>
        <v>0</v>
      </c>
      <c r="BZ774" s="131">
        <f t="shared" ref="BZ774" si="14905">R774/R777</f>
        <v>0</v>
      </c>
      <c r="CA774" s="132">
        <f t="shared" ref="CA774" si="14906">S774/S777</f>
        <v>0</v>
      </c>
      <c r="CB774" s="129">
        <f t="shared" ref="CB774" si="14907">T774/T777</f>
        <v>0</v>
      </c>
      <c r="CC774" s="130">
        <f t="shared" ref="CC774" si="14908">U774/U777</f>
        <v>0</v>
      </c>
      <c r="CD774" s="131">
        <f t="shared" ref="CD774" si="14909">V774/V777</f>
        <v>0</v>
      </c>
      <c r="CE774" s="132">
        <f t="shared" ref="CE774" si="14910">W774/W777</f>
        <v>0</v>
      </c>
      <c r="CF774" s="129">
        <f t="shared" ref="CF774" si="14911">X774/X777</f>
        <v>0</v>
      </c>
      <c r="CG774" s="130">
        <f t="shared" ref="CG774" si="14912">Y774/Y777</f>
        <v>0</v>
      </c>
      <c r="CH774" s="131">
        <f t="shared" ref="CH774" si="14913">Z774/Z777</f>
        <v>0</v>
      </c>
      <c r="CI774" s="129">
        <f t="shared" ref="CI774" si="14914">AA774/AA777</f>
        <v>0</v>
      </c>
      <c r="CJ774" s="135">
        <f t="shared" ref="CJ774" si="14915">AB774/AB777</f>
        <v>0</v>
      </c>
      <c r="CK774" s="136">
        <f t="shared" ref="CK774" si="14916">AC774/AC777</f>
        <v>0</v>
      </c>
    </row>
    <row r="775" spans="1:89" x14ac:dyDescent="0.15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>
        <f t="shared" si="14344"/>
        <v>0</v>
      </c>
      <c r="AC775" s="173">
        <f t="shared" si="14345"/>
        <v>0</v>
      </c>
      <c r="BI775" s="146" t="s">
        <v>38</v>
      </c>
      <c r="BJ775" s="129">
        <f>B775/B777</f>
        <v>0</v>
      </c>
      <c r="BK775" s="130">
        <f t="shared" ref="BK775" si="14917">C775/C777</f>
        <v>0</v>
      </c>
      <c r="BL775" s="131">
        <f t="shared" ref="BL775" si="14918">D775/D777</f>
        <v>0</v>
      </c>
      <c r="BM775" s="132">
        <f t="shared" ref="BM775" si="14919">E775/E777</f>
        <v>0</v>
      </c>
      <c r="BN775" s="129">
        <f t="shared" ref="BN775" si="14920">F775/F777</f>
        <v>0</v>
      </c>
      <c r="BO775" s="130">
        <f t="shared" ref="BO775" si="14921">G775/G777</f>
        <v>0</v>
      </c>
      <c r="BP775" s="131">
        <f t="shared" ref="BP775" si="14922">H775/H777</f>
        <v>0</v>
      </c>
      <c r="BQ775" s="132">
        <f t="shared" ref="BQ775" si="14923">I775/I777</f>
        <v>0</v>
      </c>
      <c r="BR775" s="129">
        <f t="shared" ref="BR775" si="14924">J775/J777</f>
        <v>0</v>
      </c>
      <c r="BS775" s="130">
        <f t="shared" ref="BS775" si="14925">K775/K777</f>
        <v>0</v>
      </c>
      <c r="BT775" s="131">
        <f t="shared" ref="BT775" si="14926">L775/L777</f>
        <v>0</v>
      </c>
      <c r="BU775" s="129">
        <f t="shared" ref="BU775" si="14927">M775/M777</f>
        <v>0</v>
      </c>
      <c r="BV775" s="133">
        <f t="shared" ref="BV775" si="14928">N775/N777</f>
        <v>0</v>
      </c>
      <c r="BW775" s="134">
        <f t="shared" ref="BW775" si="14929">O775/O777</f>
        <v>0</v>
      </c>
      <c r="BX775" s="129">
        <f t="shared" ref="BX775" si="14930">P775/P777</f>
        <v>0</v>
      </c>
      <c r="BY775" s="130">
        <f t="shared" ref="BY775" si="14931">Q775/Q777</f>
        <v>0</v>
      </c>
      <c r="BZ775" s="131">
        <f t="shared" ref="BZ775" si="14932">R775/R777</f>
        <v>0</v>
      </c>
      <c r="CA775" s="132">
        <f t="shared" ref="CA775" si="14933">S775/S777</f>
        <v>0</v>
      </c>
      <c r="CB775" s="129">
        <f t="shared" ref="CB775" si="14934">T775/T777</f>
        <v>0</v>
      </c>
      <c r="CC775" s="130">
        <f t="shared" ref="CC775" si="14935">U775/U777</f>
        <v>0</v>
      </c>
      <c r="CD775" s="131">
        <f t="shared" ref="CD775" si="14936">V775/V777</f>
        <v>0</v>
      </c>
      <c r="CE775" s="132">
        <f t="shared" ref="CE775" si="14937">W775/W777</f>
        <v>0</v>
      </c>
      <c r="CF775" s="129">
        <f t="shared" ref="CF775" si="14938">X775/X777</f>
        <v>0</v>
      </c>
      <c r="CG775" s="130">
        <f t="shared" ref="CG775" si="14939">Y775/Y777</f>
        <v>0</v>
      </c>
      <c r="CH775" s="131">
        <f t="shared" ref="CH775" si="14940">Z775/Z777</f>
        <v>0</v>
      </c>
      <c r="CI775" s="129">
        <f t="shared" ref="CI775" si="14941">AA775/AA777</f>
        <v>0</v>
      </c>
      <c r="CJ775" s="135">
        <f t="shared" ref="CJ775" si="14942">AB775/AB777</f>
        <v>0</v>
      </c>
      <c r="CK775" s="136">
        <f t="shared" ref="CK775" si="14943">AC775/AC777</f>
        <v>0</v>
      </c>
    </row>
    <row r="776" spans="1:89" ht="14" thickBot="1" x14ac:dyDescent="0.2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>
        <f t="shared" si="14344"/>
        <v>0</v>
      </c>
      <c r="AC776" s="173">
        <f t="shared" si="14345"/>
        <v>0</v>
      </c>
      <c r="BI776" s="137" t="s">
        <v>39</v>
      </c>
      <c r="BJ776" s="129">
        <f>B776/B777</f>
        <v>0</v>
      </c>
      <c r="BK776" s="130">
        <f t="shared" ref="BK776" si="14944">C776/C777</f>
        <v>0</v>
      </c>
      <c r="BL776" s="131">
        <f t="shared" ref="BL776" si="14945">D776/D777</f>
        <v>0</v>
      </c>
      <c r="BM776" s="132">
        <f t="shared" ref="BM776" si="14946">E776/E777</f>
        <v>0</v>
      </c>
      <c r="BN776" s="129">
        <f t="shared" ref="BN776" si="14947">F776/F777</f>
        <v>0</v>
      </c>
      <c r="BO776" s="130">
        <f t="shared" ref="BO776" si="14948">G776/G777</f>
        <v>0</v>
      </c>
      <c r="BP776" s="131">
        <f t="shared" ref="BP776" si="14949">H776/H777</f>
        <v>0</v>
      </c>
      <c r="BQ776" s="132">
        <f t="shared" ref="BQ776" si="14950">I776/I777</f>
        <v>0</v>
      </c>
      <c r="BR776" s="129">
        <f t="shared" ref="BR776" si="14951">J776/J777</f>
        <v>0</v>
      </c>
      <c r="BS776" s="130">
        <f t="shared" ref="BS776" si="14952">K776/K777</f>
        <v>0</v>
      </c>
      <c r="BT776" s="131">
        <f t="shared" ref="BT776" si="14953">L776/L777</f>
        <v>0</v>
      </c>
      <c r="BU776" s="129">
        <f t="shared" ref="BU776" si="14954">M776/M777</f>
        <v>0</v>
      </c>
      <c r="BV776" s="133">
        <f t="shared" ref="BV776" si="14955">N776/N777</f>
        <v>0</v>
      </c>
      <c r="BW776" s="134">
        <f t="shared" ref="BW776" si="14956">O776/O777</f>
        <v>0</v>
      </c>
      <c r="BX776" s="129">
        <f t="shared" ref="BX776" si="14957">P776/P777</f>
        <v>0</v>
      </c>
      <c r="BY776" s="130">
        <f t="shared" ref="BY776" si="14958">Q776/Q777</f>
        <v>0</v>
      </c>
      <c r="BZ776" s="131">
        <f t="shared" ref="BZ776" si="14959">R776/R777</f>
        <v>0</v>
      </c>
      <c r="CA776" s="132">
        <f t="shared" ref="CA776" si="14960">S776/S777</f>
        <v>0</v>
      </c>
      <c r="CB776" s="129">
        <f t="shared" ref="CB776" si="14961">T776/T777</f>
        <v>0</v>
      </c>
      <c r="CC776" s="130">
        <f t="shared" ref="CC776" si="14962">U776/U777</f>
        <v>0</v>
      </c>
      <c r="CD776" s="131">
        <f t="shared" ref="CD776" si="14963">V776/V777</f>
        <v>0</v>
      </c>
      <c r="CE776" s="132">
        <f t="shared" ref="CE776" si="14964">W776/W777</f>
        <v>0</v>
      </c>
      <c r="CF776" s="129">
        <f t="shared" ref="CF776" si="14965">X776/X777</f>
        <v>0</v>
      </c>
      <c r="CG776" s="130">
        <f t="shared" ref="CG776" si="14966">Y776/Y777</f>
        <v>0</v>
      </c>
      <c r="CH776" s="131">
        <f t="shared" ref="CH776" si="14967">Z776/Z777</f>
        <v>0</v>
      </c>
      <c r="CI776" s="129">
        <f t="shared" ref="CI776" si="14968">AA776/AA777</f>
        <v>0</v>
      </c>
      <c r="CJ776" s="135">
        <f t="shared" ref="CJ776" si="14969">AB776/AB777</f>
        <v>0</v>
      </c>
      <c r="CK776" s="136">
        <f t="shared" ref="CK776" si="14970">AC776/AC777</f>
        <v>0</v>
      </c>
    </row>
    <row r="777" spans="1:89" ht="15" thickTop="1" thickBot="1" x14ac:dyDescent="0.2">
      <c r="A777" s="269" t="s">
        <v>13</v>
      </c>
      <c r="B777" s="20">
        <f t="shared" ref="B777:AA777" si="14971">SUM(B754:B776)</f>
        <v>6689</v>
      </c>
      <c r="C777" s="21">
        <f t="shared" si="14971"/>
        <v>7456</v>
      </c>
      <c r="D777" s="20">
        <f t="shared" si="14971"/>
        <v>1870</v>
      </c>
      <c r="E777" s="21">
        <f t="shared" si="14971"/>
        <v>2816</v>
      </c>
      <c r="F777" s="20">
        <f t="shared" si="14971"/>
        <v>7772</v>
      </c>
      <c r="G777" s="21">
        <f t="shared" si="14971"/>
        <v>5192</v>
      </c>
      <c r="H777" s="20">
        <f t="shared" si="14971"/>
        <v>9560</v>
      </c>
      <c r="I777" s="21">
        <f t="shared" si="14971"/>
        <v>8846</v>
      </c>
      <c r="J777" s="20">
        <f t="shared" si="14971"/>
        <v>912</v>
      </c>
      <c r="K777" s="21">
        <f t="shared" si="14971"/>
        <v>909</v>
      </c>
      <c r="L777" s="20">
        <f t="shared" si="14971"/>
        <v>3506</v>
      </c>
      <c r="M777" s="21">
        <f t="shared" si="14971"/>
        <v>3430</v>
      </c>
      <c r="N777" s="20">
        <f t="shared" si="14971"/>
        <v>8223</v>
      </c>
      <c r="O777" s="21">
        <f t="shared" si="14971"/>
        <v>7754</v>
      </c>
      <c r="P777" s="20">
        <f t="shared" si="14971"/>
        <v>3539</v>
      </c>
      <c r="Q777" s="21">
        <f t="shared" si="14971"/>
        <v>3417</v>
      </c>
      <c r="R777" s="20">
        <f t="shared" si="14971"/>
        <v>5811</v>
      </c>
      <c r="S777" s="21">
        <f t="shared" si="14971"/>
        <v>5882</v>
      </c>
      <c r="T777" s="20">
        <f t="shared" si="14971"/>
        <v>445</v>
      </c>
      <c r="U777" s="21">
        <f t="shared" si="14971"/>
        <v>496</v>
      </c>
      <c r="V777" s="20">
        <f t="shared" si="14971"/>
        <v>4723</v>
      </c>
      <c r="W777" s="21">
        <f t="shared" si="14971"/>
        <v>5273</v>
      </c>
      <c r="X777" s="20">
        <f t="shared" si="14971"/>
        <v>2529</v>
      </c>
      <c r="Y777" s="21">
        <f t="shared" si="14971"/>
        <v>1627</v>
      </c>
      <c r="Z777" s="20">
        <f t="shared" si="14971"/>
        <v>8811</v>
      </c>
      <c r="AA777" s="21">
        <f t="shared" si="14971"/>
        <v>11120</v>
      </c>
      <c r="AB777" s="174">
        <f t="shared" ref="AB777:AC777" si="14972">SUM(AB753:AB776)</f>
        <v>64390</v>
      </c>
      <c r="AC777" s="175">
        <f t="shared" si="14972"/>
        <v>64218</v>
      </c>
      <c r="BI777" s="269" t="s">
        <v>13</v>
      </c>
      <c r="BJ777" s="155">
        <f>SUM(BJ753:BJ776)</f>
        <v>1</v>
      </c>
      <c r="BK777" s="156">
        <f t="shared" ref="BK777:CK777" si="14973">SUM(BK753:BK776)</f>
        <v>1</v>
      </c>
      <c r="BL777" s="155">
        <f t="shared" si="14973"/>
        <v>1</v>
      </c>
      <c r="BM777" s="156">
        <f t="shared" si="14973"/>
        <v>1</v>
      </c>
      <c r="BN777" s="155">
        <f t="shared" si="14973"/>
        <v>0.99999999999999989</v>
      </c>
      <c r="BO777" s="156">
        <f t="shared" si="14973"/>
        <v>1</v>
      </c>
      <c r="BP777" s="155">
        <f t="shared" si="14973"/>
        <v>1</v>
      </c>
      <c r="BQ777" s="156">
        <f t="shared" si="14973"/>
        <v>1</v>
      </c>
      <c r="BR777" s="155">
        <f t="shared" si="14973"/>
        <v>1</v>
      </c>
      <c r="BS777" s="156">
        <f t="shared" si="14973"/>
        <v>0.99999999999999989</v>
      </c>
      <c r="BT777" s="155">
        <f t="shared" si="14973"/>
        <v>0.99999999999999989</v>
      </c>
      <c r="BU777" s="156">
        <f t="shared" si="14973"/>
        <v>1</v>
      </c>
      <c r="BV777" s="155">
        <f t="shared" si="14973"/>
        <v>0.99999999999999989</v>
      </c>
      <c r="BW777" s="156">
        <f t="shared" si="14973"/>
        <v>0.99999999999999989</v>
      </c>
      <c r="BX777" s="155">
        <f t="shared" si="14973"/>
        <v>1</v>
      </c>
      <c r="BY777" s="156">
        <f t="shared" si="14973"/>
        <v>1</v>
      </c>
      <c r="BZ777" s="155">
        <f t="shared" si="14973"/>
        <v>0.99999999999999989</v>
      </c>
      <c r="CA777" s="156">
        <f t="shared" si="14973"/>
        <v>1</v>
      </c>
      <c r="CB777" s="155">
        <f t="shared" si="14973"/>
        <v>1.0000000000000002</v>
      </c>
      <c r="CC777" s="156">
        <f t="shared" si="14973"/>
        <v>1</v>
      </c>
      <c r="CD777" s="155">
        <f t="shared" si="14973"/>
        <v>1</v>
      </c>
      <c r="CE777" s="156">
        <f t="shared" si="14973"/>
        <v>0.99999999999999989</v>
      </c>
      <c r="CF777" s="155">
        <f t="shared" si="14973"/>
        <v>1</v>
      </c>
      <c r="CG777" s="156">
        <f t="shared" si="14973"/>
        <v>0.99999999999999989</v>
      </c>
      <c r="CH777" s="155">
        <f t="shared" si="14973"/>
        <v>1</v>
      </c>
      <c r="CI777" s="156">
        <f t="shared" si="14973"/>
        <v>0.99999999999999978</v>
      </c>
      <c r="CJ777" s="155">
        <f t="shared" si="14973"/>
        <v>1</v>
      </c>
      <c r="CK777" s="156">
        <f t="shared" si="14973"/>
        <v>1</v>
      </c>
    </row>
    <row r="778" spans="1:89" ht="14" thickTop="1" x14ac:dyDescent="0.15">
      <c r="A778" s="187"/>
    </row>
    <row r="780" spans="1:89" x14ac:dyDescent="0.15">
      <c r="A780" s="296">
        <f>+A749+1</f>
        <v>44191</v>
      </c>
      <c r="B780" s="296"/>
      <c r="C780" s="296"/>
      <c r="D780" s="296"/>
      <c r="BI780" s="301">
        <f>+BI718+2</f>
        <v>44191</v>
      </c>
      <c r="BJ780" s="301"/>
      <c r="BK780" s="301"/>
      <c r="BL780" s="301"/>
    </row>
    <row r="781" spans="1:89" ht="14" thickBot="1" x14ac:dyDescent="0.2">
      <c r="AE781" s="272" t="s">
        <v>84</v>
      </c>
    </row>
    <row r="782" spans="1:89" ht="15" thickTop="1" thickBot="1" x14ac:dyDescent="0.2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 x14ac:dyDescent="0.2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 x14ac:dyDescent="0.15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661</v>
      </c>
      <c r="AG784" s="186">
        <f t="shared" ref="AG784:AV786" si="14974">SUMIF($A$9:$A$32,$AE784,C$784:C$807)</f>
        <v>419</v>
      </c>
      <c r="AH784" s="127">
        <f t="shared" si="14974"/>
        <v>169</v>
      </c>
      <c r="AI784" s="180">
        <f t="shared" si="14974"/>
        <v>227</v>
      </c>
      <c r="AJ784" s="126">
        <f t="shared" si="14974"/>
        <v>980</v>
      </c>
      <c r="AK784" s="128">
        <f t="shared" si="14974"/>
        <v>347</v>
      </c>
      <c r="AL784" s="127">
        <f t="shared" si="14974"/>
        <v>807</v>
      </c>
      <c r="AM784" s="180">
        <f t="shared" si="14974"/>
        <v>678</v>
      </c>
      <c r="AN784" s="126">
        <f t="shared" si="14974"/>
        <v>48</v>
      </c>
      <c r="AO784" s="128">
        <f t="shared" si="14974"/>
        <v>165</v>
      </c>
      <c r="AP784" s="127">
        <f t="shared" si="14974"/>
        <v>148</v>
      </c>
      <c r="AQ784" s="126">
        <f t="shared" si="14974"/>
        <v>468</v>
      </c>
      <c r="AR784" s="179">
        <f t="shared" si="14974"/>
        <v>644</v>
      </c>
      <c r="AS784" s="181">
        <f t="shared" si="14974"/>
        <v>871</v>
      </c>
      <c r="AT784" s="126">
        <f t="shared" si="14974"/>
        <v>278</v>
      </c>
      <c r="AU784" s="128">
        <f t="shared" si="14974"/>
        <v>320</v>
      </c>
      <c r="AV784" s="127">
        <f t="shared" si="14974"/>
        <v>505</v>
      </c>
      <c r="AW784" s="180">
        <f t="shared" ref="AW784:BE786" si="14975">SUMIF($A$9:$A$32,$AE784,S$784:S$807)</f>
        <v>472</v>
      </c>
      <c r="AX784" s="126">
        <f t="shared" si="14975"/>
        <v>44</v>
      </c>
      <c r="AY784" s="128">
        <f t="shared" si="14975"/>
        <v>115</v>
      </c>
      <c r="AZ784" s="127">
        <f t="shared" si="14975"/>
        <v>290</v>
      </c>
      <c r="BA784" s="180">
        <f t="shared" si="14975"/>
        <v>480</v>
      </c>
      <c r="BB784" s="126">
        <f t="shared" si="14975"/>
        <v>337</v>
      </c>
      <c r="BC784" s="128">
        <f t="shared" si="14975"/>
        <v>238</v>
      </c>
      <c r="BD784" s="184">
        <f t="shared" si="14975"/>
        <v>683</v>
      </c>
      <c r="BE784" s="185">
        <f t="shared" si="14975"/>
        <v>933</v>
      </c>
      <c r="BF784" s="170">
        <f>AF784+AH784+AJ784+AL784+AN784+AP784+AR784+AT784+AV784+AX784+AZ784+BB784+BD784</f>
        <v>5594</v>
      </c>
      <c r="BG784" s="171">
        <f>AG784+AI784+AK784+AM784+AO784+AQ784+AS784+AU784+AW784+AY784+BA784+BC784+BE784</f>
        <v>5733</v>
      </c>
      <c r="BI784" s="125" t="s">
        <v>16</v>
      </c>
      <c r="BJ784" s="129">
        <f>B784/B808</f>
        <v>0</v>
      </c>
      <c r="BK784" s="130">
        <f t="shared" ref="BK784" si="14976">C784/C808</f>
        <v>0</v>
      </c>
      <c r="BL784" s="131">
        <f t="shared" ref="BL784" si="14977">D784/D808</f>
        <v>0</v>
      </c>
      <c r="BM784" s="132">
        <f t="shared" ref="BM784" si="14978">E784/E808</f>
        <v>0</v>
      </c>
      <c r="BN784" s="129">
        <f t="shared" ref="BN784" si="14979">F784/F808</f>
        <v>0</v>
      </c>
      <c r="BO784" s="130">
        <f t="shared" ref="BO784" si="14980">G784/G808</f>
        <v>0</v>
      </c>
      <c r="BP784" s="131">
        <f t="shared" ref="BP784" si="14981">H784/H808</f>
        <v>0</v>
      </c>
      <c r="BQ784" s="132">
        <f t="shared" ref="BQ784" si="14982">I784/I808</f>
        <v>0</v>
      </c>
      <c r="BR784" s="129">
        <f t="shared" ref="BR784" si="14983">J784/J808</f>
        <v>0</v>
      </c>
      <c r="BS784" s="130">
        <f t="shared" ref="BS784" si="14984">K784/K808</f>
        <v>0</v>
      </c>
      <c r="BT784" s="131">
        <f t="shared" ref="BT784" si="14985">L784/L808</f>
        <v>0</v>
      </c>
      <c r="BU784" s="129">
        <f t="shared" ref="BU784" si="14986">M784/M808</f>
        <v>0</v>
      </c>
      <c r="BV784" s="133">
        <f t="shared" ref="BV784" si="14987">N784/N808</f>
        <v>0</v>
      </c>
      <c r="BW784" s="134">
        <f t="shared" ref="BW784" si="14988">O784/O808</f>
        <v>0</v>
      </c>
      <c r="BX784" s="129">
        <f t="shared" ref="BX784" si="14989">P784/P808</f>
        <v>0</v>
      </c>
      <c r="BY784" s="130">
        <f t="shared" ref="BY784" si="14990">Q784/Q808</f>
        <v>0</v>
      </c>
      <c r="BZ784" s="131">
        <f t="shared" ref="BZ784" si="14991">R784/R808</f>
        <v>0</v>
      </c>
      <c r="CA784" s="132">
        <f t="shared" ref="CA784" si="14992">S784/S808</f>
        <v>0</v>
      </c>
      <c r="CB784" s="129">
        <f t="shared" ref="CB784" si="14993">T784/T808</f>
        <v>0</v>
      </c>
      <c r="CC784" s="130">
        <f t="shared" ref="CC784" si="14994">U784/U808</f>
        <v>0</v>
      </c>
      <c r="CD784" s="131">
        <f t="shared" ref="CD784" si="14995">V784/V808</f>
        <v>0</v>
      </c>
      <c r="CE784" s="132">
        <f t="shared" ref="CE784" si="14996">W784/W808</f>
        <v>0</v>
      </c>
      <c r="CF784" s="129">
        <f t="shared" ref="CF784" si="14997">X784/X808</f>
        <v>0</v>
      </c>
      <c r="CG784" s="130">
        <f t="shared" ref="CG784" si="14998">Y784/Y808</f>
        <v>0</v>
      </c>
      <c r="CH784" s="131">
        <f t="shared" ref="CH784" si="14999">Z784/Z808</f>
        <v>0</v>
      </c>
      <c r="CI784" s="129">
        <f t="shared" ref="CI784" si="15000">AA784/AA808</f>
        <v>0</v>
      </c>
      <c r="CJ784" s="135">
        <f t="shared" ref="CJ784" si="15001">AB784/AB808</f>
        <v>0</v>
      </c>
      <c r="CK784" s="136">
        <f t="shared" ref="CK784" si="15002">AC784/AC808</f>
        <v>0</v>
      </c>
    </row>
    <row r="785" spans="1:89" x14ac:dyDescent="0.15">
      <c r="A785" s="137" t="s">
        <v>17</v>
      </c>
      <c r="B785" s="189">
        <v>128</v>
      </c>
      <c r="C785" s="190">
        <v>0</v>
      </c>
      <c r="D785" s="191">
        <v>121</v>
      </c>
      <c r="E785" s="192">
        <v>0</v>
      </c>
      <c r="F785" s="189">
        <v>318</v>
      </c>
      <c r="G785" s="193">
        <v>0</v>
      </c>
      <c r="H785" s="191">
        <v>173</v>
      </c>
      <c r="I785" s="192">
        <v>14</v>
      </c>
      <c r="J785" s="189">
        <v>11</v>
      </c>
      <c r="K785" s="193">
        <v>5</v>
      </c>
      <c r="L785" s="191">
        <v>5</v>
      </c>
      <c r="M785" s="189">
        <v>22</v>
      </c>
      <c r="N785" s="194">
        <v>74</v>
      </c>
      <c r="O785" s="195">
        <v>58</v>
      </c>
      <c r="P785" s="189">
        <v>10</v>
      </c>
      <c r="Q785" s="193">
        <v>32</v>
      </c>
      <c r="R785" s="191">
        <v>4</v>
      </c>
      <c r="S785" s="192">
        <v>37</v>
      </c>
      <c r="T785" s="189">
        <v>0</v>
      </c>
      <c r="U785" s="193">
        <v>0</v>
      </c>
      <c r="V785" s="191">
        <v>0</v>
      </c>
      <c r="W785" s="192">
        <v>0</v>
      </c>
      <c r="X785" s="189">
        <v>1</v>
      </c>
      <c r="Y785" s="193">
        <v>0</v>
      </c>
      <c r="Z785" s="191">
        <v>0</v>
      </c>
      <c r="AA785" s="189">
        <v>0</v>
      </c>
      <c r="AB785" s="172">
        <f t="shared" ref="AB785:AB807" si="15003">SUM(B785,D785,F785,H785,J785,L785,N785,P785,R785,T785,V785,X785,Z785)</f>
        <v>845</v>
      </c>
      <c r="AC785" s="173">
        <f t="shared" ref="AC785:AC807" si="15004">SUM(C785,E785,G785,I785,K785,M785,O785,Q785,S785,U785,W785,Y785,AA785)</f>
        <v>168</v>
      </c>
      <c r="AE785" s="277" t="str">
        <f>$AE$10</f>
        <v>08:00 - 08:59</v>
      </c>
      <c r="AF785" s="126">
        <f>SUMIF($A$9:$A$32,$AE785,B$784:B$807)</f>
        <v>777</v>
      </c>
      <c r="AG785" s="190">
        <f t="shared" si="14974"/>
        <v>543</v>
      </c>
      <c r="AH785" s="191">
        <f t="shared" si="14974"/>
        <v>185</v>
      </c>
      <c r="AI785" s="192">
        <f t="shared" si="14974"/>
        <v>189</v>
      </c>
      <c r="AJ785" s="278">
        <f t="shared" si="14974"/>
        <v>1097</v>
      </c>
      <c r="AK785" s="193">
        <f t="shared" si="14974"/>
        <v>254</v>
      </c>
      <c r="AL785" s="191">
        <f t="shared" si="14974"/>
        <v>938</v>
      </c>
      <c r="AM785" s="192">
        <f t="shared" si="14974"/>
        <v>743</v>
      </c>
      <c r="AN785" s="278">
        <f t="shared" si="14974"/>
        <v>76</v>
      </c>
      <c r="AO785" s="193">
        <f t="shared" si="14974"/>
        <v>213</v>
      </c>
      <c r="AP785" s="191">
        <f t="shared" si="14974"/>
        <v>136</v>
      </c>
      <c r="AQ785" s="278">
        <f t="shared" si="14974"/>
        <v>587</v>
      </c>
      <c r="AR785" s="194">
        <f t="shared" si="14974"/>
        <v>633</v>
      </c>
      <c r="AS785" s="195">
        <f t="shared" si="14974"/>
        <v>888</v>
      </c>
      <c r="AT785" s="278">
        <f t="shared" si="14974"/>
        <v>332</v>
      </c>
      <c r="AU785" s="193">
        <f t="shared" si="14974"/>
        <v>349</v>
      </c>
      <c r="AV785" s="191">
        <f t="shared" si="14974"/>
        <v>546</v>
      </c>
      <c r="AW785" s="192">
        <f t="shared" si="14975"/>
        <v>433</v>
      </c>
      <c r="AX785" s="278">
        <f t="shared" si="14975"/>
        <v>42</v>
      </c>
      <c r="AY785" s="193">
        <f t="shared" si="14975"/>
        <v>87</v>
      </c>
      <c r="AZ785" s="191">
        <f t="shared" si="14975"/>
        <v>308</v>
      </c>
      <c r="BA785" s="192">
        <f t="shared" si="14975"/>
        <v>553</v>
      </c>
      <c r="BB785" s="278">
        <f t="shared" si="14975"/>
        <v>311</v>
      </c>
      <c r="BC785" s="193">
        <f t="shared" si="14975"/>
        <v>240</v>
      </c>
      <c r="BD785" s="191">
        <f t="shared" si="14975"/>
        <v>792</v>
      </c>
      <c r="BE785" s="278">
        <f t="shared" si="14975"/>
        <v>908</v>
      </c>
      <c r="BF785" s="172">
        <f>SUM(AF785,AH785,AJ785,AL785,AN785,AP785,AR785,AT785,AV785,AX785,AZ785,BB785,BD785)</f>
        <v>6173</v>
      </c>
      <c r="BG785" s="173">
        <f>SUM(AG785,AI785,AK785,AM785,AO785,AQ785,AS785,AU785,AW785,AY785,BA785,BC785,BE785)</f>
        <v>5987</v>
      </c>
      <c r="BI785" s="137" t="s">
        <v>17</v>
      </c>
      <c r="BJ785" s="129">
        <f>B785/B808</f>
        <v>1.1829944547134935E-2</v>
      </c>
      <c r="BK785" s="130">
        <f t="shared" ref="BK785" si="15005">C785/C808</f>
        <v>0</v>
      </c>
      <c r="BL785" s="131">
        <f t="shared" ref="BL785" si="15006">D785/D808</f>
        <v>3.788353162179086E-2</v>
      </c>
      <c r="BM785" s="132">
        <f t="shared" ref="BM785" si="15007">E785/E808</f>
        <v>0</v>
      </c>
      <c r="BN785" s="129">
        <f t="shared" ref="BN785" si="15008">F785/F808</f>
        <v>2.622247876638905E-2</v>
      </c>
      <c r="BO785" s="130">
        <f t="shared" ref="BO785" si="15009">G785/G808</f>
        <v>0</v>
      </c>
      <c r="BP785" s="131">
        <f t="shared" ref="BP785" si="15010">H785/H808</f>
        <v>1.2687004986799647E-2</v>
      </c>
      <c r="BQ785" s="132">
        <f t="shared" ref="BQ785" si="15011">I785/I808</f>
        <v>1.0635065329687025E-3</v>
      </c>
      <c r="BR785" s="129">
        <f t="shared" ref="BR785" si="15012">J785/J808</f>
        <v>6.3990692262943568E-3</v>
      </c>
      <c r="BS785" s="130">
        <f t="shared" ref="BS785" si="15013">K785/K808</f>
        <v>2.8835063437139563E-3</v>
      </c>
      <c r="BT785" s="131">
        <f t="shared" ref="BT785" si="15014">L785/L808</f>
        <v>9.7370983446932818E-4</v>
      </c>
      <c r="BU785" s="129">
        <f t="shared" ref="BU785" si="15015">M785/M808</f>
        <v>3.7931034482758621E-3</v>
      </c>
      <c r="BV785" s="133">
        <f t="shared" ref="BV785" si="15016">N785/N808</f>
        <v>6.3584808386320671E-3</v>
      </c>
      <c r="BW785" s="134">
        <f t="shared" ref="BW785" si="15017">O785/O808</f>
        <v>4.8096857119164105E-3</v>
      </c>
      <c r="BX785" s="129">
        <f t="shared" ref="BX785" si="15018">P785/P808</f>
        <v>1.8642803877703207E-3</v>
      </c>
      <c r="BY785" s="130">
        <f t="shared" ref="BY785" si="15019">Q785/Q808</f>
        <v>5.6229133719908628E-3</v>
      </c>
      <c r="BZ785" s="131">
        <f t="shared" ref="BZ785" si="15020">R785/R808</f>
        <v>5.2321778940483976E-4</v>
      </c>
      <c r="CA785" s="132">
        <f t="shared" ref="CA785" si="15021">S785/S808</f>
        <v>4.4979333819596401E-3</v>
      </c>
      <c r="CB785" s="129">
        <f t="shared" ref="CB785" si="15022">T785/T808</f>
        <v>0</v>
      </c>
      <c r="CC785" s="130">
        <f t="shared" ref="CC785" si="15023">U785/U808</f>
        <v>0</v>
      </c>
      <c r="CD785" s="131">
        <f t="shared" ref="CD785" si="15024">V785/V808</f>
        <v>0</v>
      </c>
      <c r="CE785" s="132">
        <f t="shared" ref="CE785" si="15025">W785/W808</f>
        <v>0</v>
      </c>
      <c r="CF785" s="129">
        <f t="shared" ref="CF785" si="15026">X785/X808</f>
        <v>2.2578460149017836E-4</v>
      </c>
      <c r="CG785" s="130">
        <f t="shared" ref="CG785" si="15027">Y785/Y808</f>
        <v>0</v>
      </c>
      <c r="CH785" s="131">
        <f t="shared" ref="CH785" si="15028">Z785/Z808</f>
        <v>0</v>
      </c>
      <c r="CI785" s="129">
        <f t="shared" ref="CI785" si="15029">AA785/AA808</f>
        <v>0</v>
      </c>
      <c r="CJ785" s="135">
        <f t="shared" ref="CJ785" si="15030">AB785/AB808</f>
        <v>8.7767587274219187E-3</v>
      </c>
      <c r="CK785" s="136">
        <f t="shared" ref="CK785" si="15031">AC785/AC808</f>
        <v>1.7483063282445132E-3</v>
      </c>
    </row>
    <row r="786" spans="1:89" ht="14" thickBot="1" x14ac:dyDescent="0.2">
      <c r="A786" s="146" t="s">
        <v>18</v>
      </c>
      <c r="B786" s="196">
        <v>498</v>
      </c>
      <c r="C786" s="197">
        <v>37</v>
      </c>
      <c r="D786" s="198">
        <v>294</v>
      </c>
      <c r="E786" s="199">
        <v>48</v>
      </c>
      <c r="F786" s="196">
        <v>947</v>
      </c>
      <c r="G786" s="200">
        <v>56</v>
      </c>
      <c r="H786" s="198">
        <v>551</v>
      </c>
      <c r="I786" s="199">
        <v>264</v>
      </c>
      <c r="J786" s="196">
        <v>27</v>
      </c>
      <c r="K786" s="200">
        <v>58</v>
      </c>
      <c r="L786" s="198">
        <v>83</v>
      </c>
      <c r="M786" s="196">
        <v>195</v>
      </c>
      <c r="N786" s="201">
        <v>431</v>
      </c>
      <c r="O786" s="202">
        <v>468</v>
      </c>
      <c r="P786" s="196">
        <v>156</v>
      </c>
      <c r="Q786" s="200">
        <v>315</v>
      </c>
      <c r="R786" s="198">
        <v>181</v>
      </c>
      <c r="S786" s="199">
        <v>264</v>
      </c>
      <c r="T786" s="196">
        <v>14</v>
      </c>
      <c r="U786" s="200">
        <v>108</v>
      </c>
      <c r="V786" s="198">
        <v>105</v>
      </c>
      <c r="W786" s="199">
        <v>438</v>
      </c>
      <c r="X786" s="196">
        <v>175</v>
      </c>
      <c r="Y786" s="200">
        <v>174</v>
      </c>
      <c r="Z786" s="198">
        <v>422</v>
      </c>
      <c r="AA786" s="196">
        <v>653</v>
      </c>
      <c r="AB786" s="172">
        <f t="shared" si="15003"/>
        <v>3884</v>
      </c>
      <c r="AC786" s="173">
        <f t="shared" si="15004"/>
        <v>3078</v>
      </c>
      <c r="AE786" s="275">
        <f>$AE$11</f>
        <v>0</v>
      </c>
      <c r="AF786" s="126">
        <f>SUMIF($A$9:$A$32,$AE786,B$784:B$807)</f>
        <v>0</v>
      </c>
      <c r="AG786" s="197">
        <f t="shared" si="14974"/>
        <v>0</v>
      </c>
      <c r="AH786" s="198">
        <f t="shared" si="14974"/>
        <v>0</v>
      </c>
      <c r="AI786" s="199">
        <f t="shared" si="14974"/>
        <v>0</v>
      </c>
      <c r="AJ786" s="196">
        <f t="shared" si="14974"/>
        <v>0</v>
      </c>
      <c r="AK786" s="200">
        <f t="shared" si="14974"/>
        <v>0</v>
      </c>
      <c r="AL786" s="198">
        <f t="shared" si="14974"/>
        <v>0</v>
      </c>
      <c r="AM786" s="199">
        <f t="shared" si="14974"/>
        <v>0</v>
      </c>
      <c r="AN786" s="196">
        <f t="shared" si="14974"/>
        <v>0</v>
      </c>
      <c r="AO786" s="200">
        <f t="shared" si="14974"/>
        <v>0</v>
      </c>
      <c r="AP786" s="198">
        <f t="shared" si="14974"/>
        <v>0</v>
      </c>
      <c r="AQ786" s="196">
        <f t="shared" si="14974"/>
        <v>0</v>
      </c>
      <c r="AR786" s="201">
        <f t="shared" si="14974"/>
        <v>0</v>
      </c>
      <c r="AS786" s="202">
        <f t="shared" si="14974"/>
        <v>0</v>
      </c>
      <c r="AT786" s="196">
        <f t="shared" si="14974"/>
        <v>0</v>
      </c>
      <c r="AU786" s="200">
        <f t="shared" si="14974"/>
        <v>0</v>
      </c>
      <c r="AV786" s="198">
        <f t="shared" si="14974"/>
        <v>0</v>
      </c>
      <c r="AW786" s="199">
        <f t="shared" si="14975"/>
        <v>0</v>
      </c>
      <c r="AX786" s="196">
        <f t="shared" si="14975"/>
        <v>0</v>
      </c>
      <c r="AY786" s="200">
        <f t="shared" si="14975"/>
        <v>0</v>
      </c>
      <c r="AZ786" s="198">
        <f t="shared" si="14975"/>
        <v>0</v>
      </c>
      <c r="BA786" s="199">
        <f t="shared" si="14975"/>
        <v>0</v>
      </c>
      <c r="BB786" s="196">
        <f t="shared" si="14975"/>
        <v>0</v>
      </c>
      <c r="BC786" s="200">
        <f t="shared" si="14975"/>
        <v>0</v>
      </c>
      <c r="BD786" s="198">
        <f t="shared" si="14975"/>
        <v>0</v>
      </c>
      <c r="BE786" s="196">
        <f t="shared" si="14975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4.6025878003696855E-2</v>
      </c>
      <c r="BK786" s="130">
        <f t="shared" ref="BK786" si="15032">C786/C808</f>
        <v>3.5410087089673653E-3</v>
      </c>
      <c r="BL786" s="131">
        <f t="shared" ref="BL786" si="15033">D786/D808</f>
        <v>9.2047589229805882E-2</v>
      </c>
      <c r="BM786" s="132">
        <f t="shared" ref="BM786" si="15034">E786/E808</f>
        <v>1.249024199843872E-2</v>
      </c>
      <c r="BN786" s="129">
        <f t="shared" ref="BN786" si="15035">F786/F808</f>
        <v>7.8090211923806385E-2</v>
      </c>
      <c r="BO786" s="130">
        <f t="shared" ref="BO786" si="15036">G786/G808</f>
        <v>7.462686567164179E-3</v>
      </c>
      <c r="BP786" s="131">
        <f t="shared" ref="BP786" si="15037">H786/H808</f>
        <v>4.0407744206512171E-2</v>
      </c>
      <c r="BQ786" s="132">
        <f t="shared" ref="BQ786" si="15038">I786/I808</f>
        <v>2.0054694621695533E-2</v>
      </c>
      <c r="BR786" s="129">
        <f t="shared" ref="BR786" si="15039">J786/J808</f>
        <v>1.5706806282722512E-2</v>
      </c>
      <c r="BS786" s="130">
        <f t="shared" ref="BS786" si="15040">K786/K808</f>
        <v>3.3448673587081888E-2</v>
      </c>
      <c r="BT786" s="131">
        <f t="shared" ref="BT786" si="15041">L786/L808</f>
        <v>1.6163583252190847E-2</v>
      </c>
      <c r="BU786" s="129">
        <f t="shared" ref="BU786" si="15042">M786/M808</f>
        <v>3.3620689655172412E-2</v>
      </c>
      <c r="BV786" s="133">
        <f t="shared" ref="BV786" si="15043">N786/N808</f>
        <v>3.703385461419488E-2</v>
      </c>
      <c r="BW786" s="134">
        <f t="shared" ref="BW786" si="15044">O786/O808</f>
        <v>3.8809188158222076E-2</v>
      </c>
      <c r="BX786" s="129">
        <f t="shared" ref="BX786" si="15045">P786/P808</f>
        <v>2.9082774049217001E-2</v>
      </c>
      <c r="BY786" s="130">
        <f t="shared" ref="BY786" si="15046">Q786/Q808</f>
        <v>5.5350553505535055E-2</v>
      </c>
      <c r="BZ786" s="131">
        <f t="shared" ref="BZ786" si="15047">R786/R808</f>
        <v>2.3675604970569E-2</v>
      </c>
      <c r="CA786" s="132">
        <f t="shared" ref="CA786" si="15048">S786/S808</f>
        <v>3.2093362509117436E-2</v>
      </c>
      <c r="CB786" s="129">
        <f t="shared" ref="CB786" si="15049">T786/T808</f>
        <v>1.7834394904458598E-2</v>
      </c>
      <c r="CC786" s="130">
        <f t="shared" ref="CC786" si="15050">U786/U808</f>
        <v>0.10037174721189591</v>
      </c>
      <c r="CD786" s="131">
        <f t="shared" ref="CD786" si="15051">V786/V808</f>
        <v>1.4585359077649674E-2</v>
      </c>
      <c r="CE786" s="132">
        <f t="shared" ref="CE786" si="15052">W786/W808</f>
        <v>5.1809794180269694E-2</v>
      </c>
      <c r="CF786" s="129">
        <f t="shared" ref="CF786" si="15053">X786/X808</f>
        <v>3.9512305260781214E-2</v>
      </c>
      <c r="CG786" s="130">
        <f t="shared" ref="CG786" si="15054">Y786/Y808</f>
        <v>5.9163549812988776E-2</v>
      </c>
      <c r="CH786" s="131">
        <f t="shared" ref="CH786" si="15055">Z786/Z808</f>
        <v>3.3529318290163673E-2</v>
      </c>
      <c r="CI786" s="129">
        <f t="shared" ref="CI786" si="15056">AA786/AA808</f>
        <v>4.3096620908130941E-2</v>
      </c>
      <c r="CJ786" s="135">
        <f t="shared" ref="CJ786" si="15057">AB786/AB808</f>
        <v>4.0341930055984299E-2</v>
      </c>
      <c r="CK786" s="136">
        <f t="shared" ref="CK786" si="15058">AC786/AC808</f>
        <v>3.2031469513908402E-2</v>
      </c>
    </row>
    <row r="787" spans="1:89" ht="15" thickTop="1" thickBot="1" x14ac:dyDescent="0.2">
      <c r="A787" s="137" t="s">
        <v>19</v>
      </c>
      <c r="B787" s="189">
        <v>602</v>
      </c>
      <c r="C787" s="190">
        <v>274</v>
      </c>
      <c r="D787" s="191">
        <v>221</v>
      </c>
      <c r="E787" s="192">
        <v>111</v>
      </c>
      <c r="F787" s="189">
        <v>1035</v>
      </c>
      <c r="G787" s="193">
        <v>229</v>
      </c>
      <c r="H787" s="191">
        <v>697</v>
      </c>
      <c r="I787" s="192">
        <v>440</v>
      </c>
      <c r="J787" s="189">
        <v>44</v>
      </c>
      <c r="K787" s="193">
        <v>122</v>
      </c>
      <c r="L787" s="191">
        <v>135</v>
      </c>
      <c r="M787" s="189">
        <v>332</v>
      </c>
      <c r="N787" s="194">
        <v>562</v>
      </c>
      <c r="O787" s="195">
        <v>650</v>
      </c>
      <c r="P787" s="189">
        <v>263</v>
      </c>
      <c r="Q787" s="193">
        <v>334</v>
      </c>
      <c r="R787" s="191">
        <v>348</v>
      </c>
      <c r="S787" s="192">
        <v>453</v>
      </c>
      <c r="T787" s="189">
        <v>34</v>
      </c>
      <c r="U787" s="193">
        <v>125</v>
      </c>
      <c r="V787" s="191">
        <v>252</v>
      </c>
      <c r="W787" s="192">
        <v>440</v>
      </c>
      <c r="X787" s="189">
        <v>312</v>
      </c>
      <c r="Y787" s="193">
        <v>239</v>
      </c>
      <c r="Z787" s="191">
        <v>615</v>
      </c>
      <c r="AA787" s="189">
        <v>816</v>
      </c>
      <c r="AB787" s="172">
        <f t="shared" si="15003"/>
        <v>5120</v>
      </c>
      <c r="AC787" s="173">
        <f t="shared" si="15004"/>
        <v>4565</v>
      </c>
      <c r="AE787" s="269" t="s">
        <v>13</v>
      </c>
      <c r="AF787" s="20">
        <f t="shared" ref="AF787:BG787" si="15059">SUM(AF784:AF786)</f>
        <v>1438</v>
      </c>
      <c r="AG787" s="21">
        <f t="shared" si="15059"/>
        <v>962</v>
      </c>
      <c r="AH787" s="20">
        <f t="shared" si="15059"/>
        <v>354</v>
      </c>
      <c r="AI787" s="21">
        <f t="shared" si="15059"/>
        <v>416</v>
      </c>
      <c r="AJ787" s="20">
        <f t="shared" si="15059"/>
        <v>2077</v>
      </c>
      <c r="AK787" s="21">
        <f t="shared" si="15059"/>
        <v>601</v>
      </c>
      <c r="AL787" s="20">
        <f t="shared" si="15059"/>
        <v>1745</v>
      </c>
      <c r="AM787" s="21">
        <f t="shared" si="15059"/>
        <v>1421</v>
      </c>
      <c r="AN787" s="20">
        <f t="shared" si="15059"/>
        <v>124</v>
      </c>
      <c r="AO787" s="21">
        <f t="shared" si="15059"/>
        <v>378</v>
      </c>
      <c r="AP787" s="20">
        <f t="shared" si="15059"/>
        <v>284</v>
      </c>
      <c r="AQ787" s="21">
        <f t="shared" si="15059"/>
        <v>1055</v>
      </c>
      <c r="AR787" s="20">
        <f t="shared" si="15059"/>
        <v>1277</v>
      </c>
      <c r="AS787" s="21">
        <f t="shared" si="15059"/>
        <v>1759</v>
      </c>
      <c r="AT787" s="20">
        <f t="shared" si="15059"/>
        <v>610</v>
      </c>
      <c r="AU787" s="21">
        <f t="shared" si="15059"/>
        <v>669</v>
      </c>
      <c r="AV787" s="20">
        <f t="shared" si="15059"/>
        <v>1051</v>
      </c>
      <c r="AW787" s="21">
        <f t="shared" si="15059"/>
        <v>905</v>
      </c>
      <c r="AX787" s="20">
        <f t="shared" si="15059"/>
        <v>86</v>
      </c>
      <c r="AY787" s="21">
        <f t="shared" si="15059"/>
        <v>202</v>
      </c>
      <c r="AZ787" s="20">
        <f t="shared" si="15059"/>
        <v>598</v>
      </c>
      <c r="BA787" s="21">
        <f t="shared" si="15059"/>
        <v>1033</v>
      </c>
      <c r="BB787" s="20">
        <f t="shared" si="15059"/>
        <v>648</v>
      </c>
      <c r="BC787" s="21">
        <f t="shared" si="15059"/>
        <v>478</v>
      </c>
      <c r="BD787" s="20">
        <f t="shared" si="15059"/>
        <v>1475</v>
      </c>
      <c r="BE787" s="21">
        <f t="shared" si="15059"/>
        <v>1841</v>
      </c>
      <c r="BF787" s="174">
        <f t="shared" si="15059"/>
        <v>11767</v>
      </c>
      <c r="BG787" s="175">
        <f t="shared" si="15059"/>
        <v>11720</v>
      </c>
      <c r="BI787" s="137" t="s">
        <v>19</v>
      </c>
      <c r="BJ787" s="129">
        <f>B787/B808</f>
        <v>5.5637707948243992E-2</v>
      </c>
      <c r="BK787" s="130">
        <f t="shared" ref="BK787" si="15060">C787/C808</f>
        <v>2.6222605033974541E-2</v>
      </c>
      <c r="BL787" s="131">
        <f t="shared" ref="BL787" si="15061">D787/D808</f>
        <v>6.9192235441452726E-2</v>
      </c>
      <c r="BM787" s="132">
        <f t="shared" ref="BM787" si="15062">E787/E808</f>
        <v>2.888368462138954E-2</v>
      </c>
      <c r="BN787" s="129">
        <f t="shared" ref="BN787" si="15063">F787/F808</f>
        <v>8.534674692834171E-2</v>
      </c>
      <c r="BO787" s="130">
        <f t="shared" ref="BO787" si="15064">G787/G808</f>
        <v>3.0517057569296374E-2</v>
      </c>
      <c r="BP787" s="131">
        <f t="shared" ref="BP787" si="15065">H787/H808</f>
        <v>5.1114696391903781E-2</v>
      </c>
      <c r="BQ787" s="132">
        <f t="shared" ref="BQ787" si="15066">I787/I808</f>
        <v>3.3424491036159222E-2</v>
      </c>
      <c r="BR787" s="129">
        <f t="shared" ref="BR787" si="15067">J787/J808</f>
        <v>2.5596276905177427E-2</v>
      </c>
      <c r="BS787" s="130">
        <f t="shared" ref="BS787" si="15068">K787/K808</f>
        <v>7.0357554786620535E-2</v>
      </c>
      <c r="BT787" s="131">
        <f t="shared" ref="BT787" si="15069">L787/L808</f>
        <v>2.6290165530671861E-2</v>
      </c>
      <c r="BU787" s="129">
        <f t="shared" ref="BU787" si="15070">M787/M808</f>
        <v>5.7241379310344828E-2</v>
      </c>
      <c r="BV787" s="133">
        <f t="shared" ref="BV787" si="15071">N787/N808</f>
        <v>4.8290084206908404E-2</v>
      </c>
      <c r="BW787" s="134">
        <f t="shared" ref="BW787" si="15072">O787/O808</f>
        <v>5.3901650219752885E-2</v>
      </c>
      <c r="BX787" s="129">
        <f t="shared" ref="BX787" si="15073">P787/P808</f>
        <v>4.9030574198359433E-2</v>
      </c>
      <c r="BY787" s="130">
        <f t="shared" ref="BY787" si="15074">Q787/Q808</f>
        <v>5.868915832015463E-2</v>
      </c>
      <c r="BZ787" s="131">
        <f t="shared" ref="BZ787" si="15075">R787/R808</f>
        <v>4.5519947678221061E-2</v>
      </c>
      <c r="CA787" s="132">
        <f t="shared" ref="CA787" si="15076">S787/S808</f>
        <v>5.5069292487235591E-2</v>
      </c>
      <c r="CB787" s="129">
        <f t="shared" ref="CB787" si="15077">T787/T808</f>
        <v>4.3312101910828023E-2</v>
      </c>
      <c r="CC787" s="130">
        <f t="shared" ref="CC787" si="15078">U787/U808</f>
        <v>0.11617100371747212</v>
      </c>
      <c r="CD787" s="131">
        <f t="shared" ref="CD787" si="15079">V787/V808</f>
        <v>3.5004861786359219E-2</v>
      </c>
      <c r="CE787" s="132">
        <f t="shared" ref="CE787" si="15080">W787/W808</f>
        <v>5.2046368582919326E-2</v>
      </c>
      <c r="CF787" s="129">
        <f t="shared" ref="CF787" si="15081">X787/X808</f>
        <v>7.0444795664935653E-2</v>
      </c>
      <c r="CG787" s="130">
        <f t="shared" ref="CG787" si="15082">Y787/Y808</f>
        <v>8.1264875892553559E-2</v>
      </c>
      <c r="CH787" s="131">
        <f t="shared" ref="CH787" si="15083">Z787/Z808</f>
        <v>4.8863816939456538E-2</v>
      </c>
      <c r="CI787" s="129">
        <f t="shared" ref="CI787" si="15084">AA787/AA808</f>
        <v>5.385427666314678E-2</v>
      </c>
      <c r="CJ787" s="135">
        <f t="shared" ref="CJ787" si="15085">AB787/AB808</f>
        <v>5.3179887200473633E-2</v>
      </c>
      <c r="CK787" s="136">
        <f t="shared" ref="CK787" si="15086">AC787/AC808</f>
        <v>4.7506061835929779E-2</v>
      </c>
    </row>
    <row r="788" spans="1:89" ht="14" thickTop="1" x14ac:dyDescent="0.15">
      <c r="A788" s="146" t="s">
        <v>20</v>
      </c>
      <c r="B788" s="196">
        <v>661</v>
      </c>
      <c r="C788" s="197">
        <v>419</v>
      </c>
      <c r="D788" s="198">
        <v>169</v>
      </c>
      <c r="E788" s="199">
        <v>227</v>
      </c>
      <c r="F788" s="196">
        <v>980</v>
      </c>
      <c r="G788" s="200">
        <v>347</v>
      </c>
      <c r="H788" s="198">
        <v>807</v>
      </c>
      <c r="I788" s="199">
        <v>678</v>
      </c>
      <c r="J788" s="196">
        <v>48</v>
      </c>
      <c r="K788" s="200">
        <v>165</v>
      </c>
      <c r="L788" s="198">
        <v>148</v>
      </c>
      <c r="M788" s="196">
        <v>468</v>
      </c>
      <c r="N788" s="201">
        <v>644</v>
      </c>
      <c r="O788" s="202">
        <v>871</v>
      </c>
      <c r="P788" s="196">
        <v>278</v>
      </c>
      <c r="Q788" s="200">
        <v>320</v>
      </c>
      <c r="R788" s="198">
        <v>505</v>
      </c>
      <c r="S788" s="199">
        <v>472</v>
      </c>
      <c r="T788" s="196">
        <v>44</v>
      </c>
      <c r="U788" s="200">
        <v>115</v>
      </c>
      <c r="V788" s="198">
        <v>290</v>
      </c>
      <c r="W788" s="199">
        <v>480</v>
      </c>
      <c r="X788" s="196">
        <v>337</v>
      </c>
      <c r="Y788" s="200">
        <v>238</v>
      </c>
      <c r="Z788" s="198">
        <v>683</v>
      </c>
      <c r="AA788" s="196">
        <v>933</v>
      </c>
      <c r="AB788" s="172">
        <f t="shared" si="15003"/>
        <v>5594</v>
      </c>
      <c r="AC788" s="173">
        <f t="shared" si="15004"/>
        <v>5733</v>
      </c>
      <c r="BI788" s="146" t="s">
        <v>20</v>
      </c>
      <c r="BJ788" s="129">
        <f>B788/B808</f>
        <v>6.1090573012938999E-2</v>
      </c>
      <c r="BK788" s="130">
        <f t="shared" ref="BK788" si="15087">C788/C808</f>
        <v>4.0099531055603405E-2</v>
      </c>
      <c r="BL788" s="131">
        <f t="shared" ref="BL788" si="15088">D788/D808</f>
        <v>5.2911709455228551E-2</v>
      </c>
      <c r="BM788" s="132">
        <f t="shared" ref="BM788" si="15089">E788/E808</f>
        <v>5.9068436117616446E-2</v>
      </c>
      <c r="BN788" s="129">
        <f t="shared" ref="BN788" si="15090">F788/F808</f>
        <v>8.0811412550507139E-2</v>
      </c>
      <c r="BO788" s="130">
        <f t="shared" ref="BO788" si="15091">G788/G808</f>
        <v>4.6242004264392324E-2</v>
      </c>
      <c r="BP788" s="131">
        <f t="shared" ref="BP788" si="15092">H788/H808</f>
        <v>5.9181578175418012E-2</v>
      </c>
      <c r="BQ788" s="132">
        <f t="shared" ref="BQ788" si="15093">I788/I808</f>
        <v>5.1504102096627168E-2</v>
      </c>
      <c r="BR788" s="129">
        <f t="shared" ref="BR788" si="15094">J788/J808</f>
        <v>2.7923211169284468E-2</v>
      </c>
      <c r="BS788" s="130">
        <f t="shared" ref="BS788" si="15095">K788/K808</f>
        <v>9.5155709342560554E-2</v>
      </c>
      <c r="BT788" s="131">
        <f t="shared" ref="BT788" si="15096">L788/L808</f>
        <v>2.8821811100292114E-2</v>
      </c>
      <c r="BU788" s="129">
        <f t="shared" ref="BU788" si="15097">M788/M808</f>
        <v>8.0689655172413791E-2</v>
      </c>
      <c r="BV788" s="133">
        <f t="shared" ref="BV788" si="15098">N788/N808</f>
        <v>5.533596837944664E-2</v>
      </c>
      <c r="BW788" s="134">
        <f t="shared" ref="BW788" si="15099">O788/O808</f>
        <v>7.2228211294468866E-2</v>
      </c>
      <c r="BX788" s="129">
        <f t="shared" ref="BX788" si="15100">P788/P808</f>
        <v>5.1826994780014915E-2</v>
      </c>
      <c r="BY788" s="130">
        <f t="shared" ref="BY788" si="15101">Q788/Q808</f>
        <v>5.6229133719908626E-2</v>
      </c>
      <c r="BZ788" s="131">
        <f t="shared" ref="BZ788" si="15102">R788/R808</f>
        <v>6.605624591236102E-2</v>
      </c>
      <c r="CA788" s="132">
        <f t="shared" ref="CA788" si="15103">S788/S808</f>
        <v>5.7379042061755411E-2</v>
      </c>
      <c r="CB788" s="129">
        <f t="shared" ref="CB788" si="15104">T788/T808</f>
        <v>5.605095541401274E-2</v>
      </c>
      <c r="CC788" s="130">
        <f t="shared" ref="CC788" si="15105">U788/U808</f>
        <v>0.10687732342007435</v>
      </c>
      <c r="CD788" s="131">
        <f t="shared" ref="CD788" si="15106">V788/V808</f>
        <v>4.0283372690651478E-2</v>
      </c>
      <c r="CE788" s="132">
        <f t="shared" ref="CE788" si="15107">W788/W808</f>
        <v>5.6777856635911991E-2</v>
      </c>
      <c r="CF788" s="129">
        <f t="shared" ref="CF788" si="15108">X788/X808</f>
        <v>7.6089410702190108E-2</v>
      </c>
      <c r="CG788" s="130">
        <f t="shared" ref="CG788" si="15109">Y788/Y808</f>
        <v>8.0924855491329481E-2</v>
      </c>
      <c r="CH788" s="131">
        <f t="shared" ref="CH788" si="15110">Z788/Z808</f>
        <v>5.4266645479103766E-2</v>
      </c>
      <c r="CI788" s="129">
        <f t="shared" ref="CI788" si="15111">AA788/AA808</f>
        <v>6.1576029567053853E-2</v>
      </c>
      <c r="CJ788" s="135">
        <f t="shared" ref="CJ788" si="15112">AB788/AB808</f>
        <v>5.8103181445204981E-2</v>
      </c>
      <c r="CK788" s="136">
        <f t="shared" ref="CK788" si="15113">AC788/AC808</f>
        <v>5.9660953451344013E-2</v>
      </c>
    </row>
    <row r="789" spans="1:89" ht="14" thickBot="1" x14ac:dyDescent="0.2">
      <c r="A789" s="137" t="s">
        <v>21</v>
      </c>
      <c r="B789" s="189">
        <v>777</v>
      </c>
      <c r="C789" s="190">
        <v>543</v>
      </c>
      <c r="D789" s="191">
        <v>185</v>
      </c>
      <c r="E789" s="192">
        <v>189</v>
      </c>
      <c r="F789" s="189">
        <v>1097</v>
      </c>
      <c r="G789" s="193">
        <v>254</v>
      </c>
      <c r="H789" s="191">
        <v>938</v>
      </c>
      <c r="I789" s="192">
        <v>743</v>
      </c>
      <c r="J789" s="189">
        <v>76</v>
      </c>
      <c r="K789" s="193">
        <v>213</v>
      </c>
      <c r="L789" s="191">
        <v>136</v>
      </c>
      <c r="M789" s="189">
        <v>587</v>
      </c>
      <c r="N789" s="194">
        <v>633</v>
      </c>
      <c r="O789" s="195">
        <v>888</v>
      </c>
      <c r="P789" s="189">
        <v>332</v>
      </c>
      <c r="Q789" s="193">
        <v>349</v>
      </c>
      <c r="R789" s="191">
        <v>546</v>
      </c>
      <c r="S789" s="192">
        <v>433</v>
      </c>
      <c r="T789" s="189">
        <v>42</v>
      </c>
      <c r="U789" s="193">
        <v>87</v>
      </c>
      <c r="V789" s="191">
        <v>308</v>
      </c>
      <c r="W789" s="192">
        <v>553</v>
      </c>
      <c r="X789" s="189">
        <v>311</v>
      </c>
      <c r="Y789" s="193">
        <v>240</v>
      </c>
      <c r="Z789" s="191">
        <v>792</v>
      </c>
      <c r="AA789" s="189">
        <v>908</v>
      </c>
      <c r="AB789" s="172">
        <f t="shared" si="15003"/>
        <v>6173</v>
      </c>
      <c r="AC789" s="173">
        <f t="shared" si="15004"/>
        <v>5987</v>
      </c>
      <c r="AE789" s="272" t="s">
        <v>85</v>
      </c>
      <c r="BI789" s="137" t="s">
        <v>21</v>
      </c>
      <c r="BJ789" s="129">
        <f>B789/B808</f>
        <v>7.1811460258780033E-2</v>
      </c>
      <c r="BK789" s="130">
        <f t="shared" ref="BK789" si="15114">C789/C808</f>
        <v>5.196669537754809E-2</v>
      </c>
      <c r="BL789" s="131">
        <f t="shared" ref="BL789" si="15115">D789/D808</f>
        <v>5.792110206637445E-2</v>
      </c>
      <c r="BM789" s="132">
        <f t="shared" ref="BM789" si="15116">E789/E808</f>
        <v>4.9180327868852458E-2</v>
      </c>
      <c r="BN789" s="129">
        <f t="shared" ref="BN789" si="15117">F789/F808</f>
        <v>9.0459305681537067E-2</v>
      </c>
      <c r="BO789" s="130">
        <f t="shared" ref="BO789" si="15118">G789/G808</f>
        <v>3.3848614072494669E-2</v>
      </c>
      <c r="BP789" s="131">
        <f t="shared" ref="BP789" si="15119">H789/H808</f>
        <v>6.8788501026694052E-2</v>
      </c>
      <c r="BQ789" s="132">
        <f t="shared" ref="BQ789" si="15120">I789/I808</f>
        <v>5.644181099969614E-2</v>
      </c>
      <c r="BR789" s="129">
        <f t="shared" ref="BR789" si="15121">J789/J808</f>
        <v>4.4211751018033742E-2</v>
      </c>
      <c r="BS789" s="130">
        <f t="shared" ref="BS789" si="15122">K789/K808</f>
        <v>0.12283737024221453</v>
      </c>
      <c r="BT789" s="131">
        <f t="shared" ref="BT789" si="15123">L789/L808</f>
        <v>2.6484907497565727E-2</v>
      </c>
      <c r="BU789" s="129">
        <f t="shared" ref="BU789" si="15124">M789/M808</f>
        <v>0.10120689655172414</v>
      </c>
      <c r="BV789" s="133">
        <f t="shared" ref="BV789" si="15125">N789/N808</f>
        <v>5.4390788795325655E-2</v>
      </c>
      <c r="BW789" s="134">
        <f t="shared" ref="BW789" si="15126">O789/O808</f>
        <v>7.3637946761754711E-2</v>
      </c>
      <c r="BX789" s="129">
        <f t="shared" ref="BX789" si="15127">P789/P808</f>
        <v>6.1894108873974646E-2</v>
      </c>
      <c r="BY789" s="130">
        <f t="shared" ref="BY789" si="15128">Q789/Q808</f>
        <v>6.1324898963275344E-2</v>
      </c>
      <c r="BZ789" s="131">
        <f t="shared" ref="BZ789" si="15129">R789/R808</f>
        <v>7.1419228253760625E-2</v>
      </c>
      <c r="CA789" s="132">
        <f t="shared" ref="CA789" si="15130">S789/S808</f>
        <v>5.2637977145635791E-2</v>
      </c>
      <c r="CB789" s="129">
        <f t="shared" ref="CB789" si="15131">T789/T808</f>
        <v>5.3503184713375798E-2</v>
      </c>
      <c r="CC789" s="130">
        <f t="shared" ref="CC789" si="15132">U789/U808</f>
        <v>8.0855018587360591E-2</v>
      </c>
      <c r="CD789" s="131">
        <f t="shared" ref="CD789" si="15133">V789/V808</f>
        <v>4.2783719961105707E-2</v>
      </c>
      <c r="CE789" s="132">
        <f t="shared" ref="CE789" si="15134">W789/W808</f>
        <v>6.5412822332623605E-2</v>
      </c>
      <c r="CF789" s="129">
        <f t="shared" ref="CF789" si="15135">X789/X808</f>
        <v>7.0219011063445469E-2</v>
      </c>
      <c r="CG789" s="130">
        <f t="shared" ref="CG789" si="15136">Y789/Y808</f>
        <v>8.1604896293777623E-2</v>
      </c>
      <c r="CH789" s="131">
        <f t="shared" ref="CH789" si="15137">Z789/Z808</f>
        <v>6.292706181471476E-2</v>
      </c>
      <c r="CI789" s="129">
        <f t="shared" ref="CI789" si="15138">AA789/AA808</f>
        <v>5.9926082365364307E-2</v>
      </c>
      <c r="CJ789" s="135">
        <f t="shared" ref="CJ789" si="15139">AB789/AB808</f>
        <v>6.4117078845414788E-2</v>
      </c>
      <c r="CK789" s="136">
        <f t="shared" ref="CK789" si="15140">AC789/AC808</f>
        <v>6.230422611428512E-2</v>
      </c>
    </row>
    <row r="790" spans="1:89" ht="15" thickTop="1" thickBot="1" x14ac:dyDescent="0.2">
      <c r="A790" s="146" t="s">
        <v>22</v>
      </c>
      <c r="B790" s="196">
        <v>728</v>
      </c>
      <c r="C790" s="197">
        <v>768</v>
      </c>
      <c r="D790" s="198">
        <v>234</v>
      </c>
      <c r="E790" s="199">
        <v>173</v>
      </c>
      <c r="F790" s="196">
        <v>1130</v>
      </c>
      <c r="G790" s="200">
        <v>270</v>
      </c>
      <c r="H790" s="198">
        <v>1000</v>
      </c>
      <c r="I790" s="199">
        <v>793</v>
      </c>
      <c r="J790" s="196">
        <v>100</v>
      </c>
      <c r="K790" s="200">
        <v>242</v>
      </c>
      <c r="L790" s="198">
        <v>119</v>
      </c>
      <c r="M790" s="196">
        <v>694</v>
      </c>
      <c r="N790" s="201">
        <v>697</v>
      </c>
      <c r="O790" s="202">
        <v>998</v>
      </c>
      <c r="P790" s="196">
        <v>411</v>
      </c>
      <c r="Q790" s="200">
        <v>327</v>
      </c>
      <c r="R790" s="198">
        <v>646</v>
      </c>
      <c r="S790" s="199">
        <v>471</v>
      </c>
      <c r="T790" s="196">
        <v>32</v>
      </c>
      <c r="U790" s="200">
        <v>70</v>
      </c>
      <c r="V790" s="198">
        <v>333</v>
      </c>
      <c r="W790" s="199">
        <v>719</v>
      </c>
      <c r="X790" s="196">
        <v>300</v>
      </c>
      <c r="Y790" s="200">
        <v>235</v>
      </c>
      <c r="Z790" s="198">
        <v>863</v>
      </c>
      <c r="AA790" s="196">
        <v>914</v>
      </c>
      <c r="AB790" s="172">
        <f t="shared" si="15003"/>
        <v>6593</v>
      </c>
      <c r="AC790" s="173">
        <f t="shared" si="15004"/>
        <v>6674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6.7282809611829947E-2</v>
      </c>
      <c r="BK790" s="130">
        <f t="shared" ref="BK790" si="15141">C790/C808</f>
        <v>7.3499856445592884E-2</v>
      </c>
      <c r="BL790" s="131">
        <f t="shared" ref="BL790" si="15142">D790/D808</f>
        <v>7.3262366938008763E-2</v>
      </c>
      <c r="BM790" s="132">
        <f t="shared" ref="BM790" si="15143">E790/E808</f>
        <v>4.5016913869372885E-2</v>
      </c>
      <c r="BN790" s="129">
        <f t="shared" ref="BN790" si="15144">F790/F808</f>
        <v>9.318050630823782E-2</v>
      </c>
      <c r="BO790" s="130">
        <f t="shared" ref="BO790" si="15145">G790/G808</f>
        <v>3.5980810234541576E-2</v>
      </c>
      <c r="BP790" s="131">
        <f t="shared" ref="BP790" si="15146">H790/H808</f>
        <v>7.3335288941038426E-2</v>
      </c>
      <c r="BQ790" s="132">
        <f t="shared" ref="BQ790" si="15147">I790/I808</f>
        <v>6.0240048617441505E-2</v>
      </c>
      <c r="BR790" s="129">
        <f t="shared" ref="BR790" si="15148">J790/J808</f>
        <v>5.8173356602675974E-2</v>
      </c>
      <c r="BS790" s="130">
        <f t="shared" ref="BS790" si="15149">K790/K808</f>
        <v>0.13956170703575549</v>
      </c>
      <c r="BT790" s="131">
        <f t="shared" ref="BT790" si="15150">L790/L808</f>
        <v>2.3174294060370009E-2</v>
      </c>
      <c r="BU790" s="129">
        <f t="shared" ref="BU790" si="15151">M790/M808</f>
        <v>0.1196551724137931</v>
      </c>
      <c r="BV790" s="133">
        <f t="shared" ref="BV790" si="15152">N790/N808</f>
        <v>5.9890015466575013E-2</v>
      </c>
      <c r="BW790" s="134">
        <f t="shared" ref="BW790" si="15153">O790/O808</f>
        <v>8.2759764491251345E-2</v>
      </c>
      <c r="BX790" s="129">
        <f t="shared" ref="BX790" si="15154">P790/P808</f>
        <v>7.6621923937360184E-2</v>
      </c>
      <c r="BY790" s="130">
        <f t="shared" ref="BY790" si="15155">Q790/Q808</f>
        <v>5.7459146020031632E-2</v>
      </c>
      <c r="BZ790" s="131">
        <f t="shared" ref="BZ790" si="15156">R790/R808</f>
        <v>8.4499672988881627E-2</v>
      </c>
      <c r="CA790" s="132">
        <f t="shared" ref="CA790" si="15157">S790/S808</f>
        <v>5.7257476294675418E-2</v>
      </c>
      <c r="CB790" s="129">
        <f t="shared" ref="CB790" si="15158">T790/T808</f>
        <v>4.0764331210191081E-2</v>
      </c>
      <c r="CC790" s="130">
        <f t="shared" ref="CC790" si="15159">U790/U808</f>
        <v>6.5055762081784388E-2</v>
      </c>
      <c r="CD790" s="131">
        <f t="shared" ref="CD790" si="15160">V790/V808</f>
        <v>4.6256424503403247E-2</v>
      </c>
      <c r="CE790" s="132">
        <f t="shared" ref="CE790" si="15161">W790/W808</f>
        <v>8.5048497752543181E-2</v>
      </c>
      <c r="CF790" s="129">
        <f t="shared" ref="CF790" si="15162">X790/X808</f>
        <v>6.7735380447053517E-2</v>
      </c>
      <c r="CG790" s="130">
        <f t="shared" ref="CG790" si="15163">Y790/Y808</f>
        <v>7.990479428765726E-2</v>
      </c>
      <c r="CH790" s="131">
        <f t="shared" ref="CH790" si="15164">Z790/Z808</f>
        <v>6.856825043699348E-2</v>
      </c>
      <c r="CI790" s="129">
        <f t="shared" ref="CI790" si="15165">AA790/AA808</f>
        <v>6.0322069693769798E-2</v>
      </c>
      <c r="CJ790" s="135">
        <f t="shared" ref="CJ790" si="15166">AB790/AB808</f>
        <v>6.8479491467328651E-2</v>
      </c>
      <c r="CK790" s="136">
        <f t="shared" ref="CK790" si="15167">AC790/AC808</f>
        <v>6.9453550206570722E-2</v>
      </c>
    </row>
    <row r="791" spans="1:89" ht="15" thickTop="1" thickBot="1" x14ac:dyDescent="0.2">
      <c r="A791" s="137" t="s">
        <v>23</v>
      </c>
      <c r="B791" s="189">
        <v>664</v>
      </c>
      <c r="C791" s="190">
        <v>687</v>
      </c>
      <c r="D791" s="191">
        <v>214</v>
      </c>
      <c r="E791" s="192">
        <v>209</v>
      </c>
      <c r="F791" s="189">
        <v>925</v>
      </c>
      <c r="G791" s="193">
        <v>212</v>
      </c>
      <c r="H791" s="191">
        <v>857</v>
      </c>
      <c r="I791" s="192">
        <v>596</v>
      </c>
      <c r="J791" s="189">
        <v>84</v>
      </c>
      <c r="K791" s="193">
        <v>139</v>
      </c>
      <c r="L791" s="191">
        <v>145</v>
      </c>
      <c r="M791" s="189">
        <v>463</v>
      </c>
      <c r="N791" s="194">
        <v>526</v>
      </c>
      <c r="O791" s="195">
        <v>915</v>
      </c>
      <c r="P791" s="189">
        <v>385</v>
      </c>
      <c r="Q791" s="193">
        <v>264</v>
      </c>
      <c r="R791" s="191">
        <v>565</v>
      </c>
      <c r="S791" s="192">
        <v>408</v>
      </c>
      <c r="T791" s="189">
        <v>39</v>
      </c>
      <c r="U791" s="193">
        <v>69</v>
      </c>
      <c r="V791" s="191">
        <v>288</v>
      </c>
      <c r="W791" s="192">
        <v>661</v>
      </c>
      <c r="X791" s="189">
        <v>313</v>
      </c>
      <c r="Y791" s="193">
        <v>137</v>
      </c>
      <c r="Z791" s="191">
        <v>830</v>
      </c>
      <c r="AA791" s="189">
        <v>996</v>
      </c>
      <c r="AB791" s="172">
        <f t="shared" si="15003"/>
        <v>5835</v>
      </c>
      <c r="AC791" s="173">
        <f t="shared" si="15004"/>
        <v>5756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6.1367837338262475E-2</v>
      </c>
      <c r="BK791" s="130">
        <f t="shared" ref="BK791" si="15168">C791/C808</f>
        <v>6.574791846109676E-2</v>
      </c>
      <c r="BL791" s="131">
        <f t="shared" ref="BL791" si="15169">D791/D808</f>
        <v>6.70006261740764E-2</v>
      </c>
      <c r="BM791" s="132">
        <f t="shared" ref="BM791" si="15170">E791/E808</f>
        <v>5.4384595368201928E-2</v>
      </c>
      <c r="BN791" s="129">
        <f t="shared" ref="BN791" si="15171">F791/F808</f>
        <v>7.6276078172672554E-2</v>
      </c>
      <c r="BO791" s="130">
        <f t="shared" ref="BO791" si="15172">G791/G808</f>
        <v>2.8251599147121536E-2</v>
      </c>
      <c r="BP791" s="131">
        <f t="shared" ref="BP791" si="15173">H791/H808</f>
        <v>6.2848342622469938E-2</v>
      </c>
      <c r="BQ791" s="132">
        <f t="shared" ref="BQ791" si="15174">I791/I808</f>
        <v>4.5274992403524762E-2</v>
      </c>
      <c r="BR791" s="129">
        <f t="shared" ref="BR791" si="15175">J791/J808</f>
        <v>4.8865619546247817E-2</v>
      </c>
      <c r="BS791" s="130">
        <f t="shared" ref="BS791" si="15176">K791/K808</f>
        <v>8.0161476355247979E-2</v>
      </c>
      <c r="BT791" s="131">
        <f t="shared" ref="BT791" si="15177">L791/L808</f>
        <v>2.8237585199610515E-2</v>
      </c>
      <c r="BU791" s="129">
        <f t="shared" ref="BU791" si="15178">M791/M808</f>
        <v>7.9827586206896547E-2</v>
      </c>
      <c r="BV791" s="133">
        <f t="shared" ref="BV791" si="15179">N791/N808</f>
        <v>4.519676920433064E-2</v>
      </c>
      <c r="BW791" s="134">
        <f t="shared" ref="BW791" si="15180">O791/O808</f>
        <v>7.5876938386267523E-2</v>
      </c>
      <c r="BX791" s="129">
        <f t="shared" ref="BX791" si="15181">P791/P808</f>
        <v>7.1774794929157351E-2</v>
      </c>
      <c r="BY791" s="130">
        <f t="shared" ref="BY791" si="15182">Q791/Q808</f>
        <v>4.6389035318924618E-2</v>
      </c>
      <c r="BZ791" s="131">
        <f t="shared" ref="BZ791" si="15183">R791/R808</f>
        <v>7.3904512753433613E-2</v>
      </c>
      <c r="CA791" s="132">
        <f t="shared" ref="CA791" si="15184">S791/S808</f>
        <v>4.9598832968636035E-2</v>
      </c>
      <c r="CB791" s="129">
        <f t="shared" ref="CB791" si="15185">T791/T808</f>
        <v>4.9681528662420385E-2</v>
      </c>
      <c r="CC791" s="130">
        <f t="shared" ref="CC791" si="15186">U791/U808</f>
        <v>6.4126394052044608E-2</v>
      </c>
      <c r="CD791" s="131">
        <f t="shared" ref="CD791" si="15187">V791/V808</f>
        <v>4.0005556327267676E-2</v>
      </c>
      <c r="CE791" s="132">
        <f t="shared" ref="CE791" si="15188">W791/W808</f>
        <v>7.8187840075703813E-2</v>
      </c>
      <c r="CF791" s="129">
        <f t="shared" ref="CF791" si="15189">X791/X808</f>
        <v>7.0670580266425836E-2</v>
      </c>
      <c r="CG791" s="130">
        <f t="shared" ref="CG791" si="15190">Y791/Y808</f>
        <v>4.6582794967698064E-2</v>
      </c>
      <c r="CH791" s="131">
        <f t="shared" ref="CH791" si="15191">Z791/Z808</f>
        <v>6.5946289528047042E-2</v>
      </c>
      <c r="CI791" s="129">
        <f t="shared" ref="CI791" si="15192">AA791/AA808</f>
        <v>6.5733896515311516E-2</v>
      </c>
      <c r="CJ791" s="135">
        <f t="shared" ref="CJ791" si="15193">AB791/AB808</f>
        <v>6.0606375354446025E-2</v>
      </c>
      <c r="CK791" s="136">
        <f t="shared" ref="CK791" si="15194">AC791/AC808</f>
        <v>5.9900304912948912E-2</v>
      </c>
    </row>
    <row r="792" spans="1:89" ht="14" thickTop="1" x14ac:dyDescent="0.15">
      <c r="A792" s="146" t="s">
        <v>24</v>
      </c>
      <c r="B792" s="203">
        <v>683</v>
      </c>
      <c r="C792" s="197">
        <v>647</v>
      </c>
      <c r="D792" s="198">
        <v>170</v>
      </c>
      <c r="E792" s="199">
        <v>178</v>
      </c>
      <c r="F792" s="196">
        <v>926</v>
      </c>
      <c r="G792" s="200">
        <v>235</v>
      </c>
      <c r="H792" s="198">
        <v>880</v>
      </c>
      <c r="I792" s="199">
        <v>729</v>
      </c>
      <c r="J792" s="196">
        <v>61</v>
      </c>
      <c r="K792" s="200">
        <v>113</v>
      </c>
      <c r="L792" s="198">
        <v>118</v>
      </c>
      <c r="M792" s="196">
        <v>495</v>
      </c>
      <c r="N792" s="201">
        <v>625</v>
      </c>
      <c r="O792" s="204">
        <v>790</v>
      </c>
      <c r="P792" s="196">
        <v>346</v>
      </c>
      <c r="Q792" s="200">
        <v>272</v>
      </c>
      <c r="R792" s="198">
        <v>542</v>
      </c>
      <c r="S792" s="199">
        <v>462</v>
      </c>
      <c r="T792" s="196">
        <v>43</v>
      </c>
      <c r="U792" s="200">
        <v>49</v>
      </c>
      <c r="V792" s="198">
        <v>364</v>
      </c>
      <c r="W792" s="205">
        <v>638</v>
      </c>
      <c r="X792" s="196">
        <v>261</v>
      </c>
      <c r="Y792" s="200">
        <v>141</v>
      </c>
      <c r="Z792" s="198">
        <v>790</v>
      </c>
      <c r="AA792" s="196">
        <v>1027</v>
      </c>
      <c r="AB792" s="172">
        <f t="shared" si="15003"/>
        <v>5809</v>
      </c>
      <c r="AC792" s="173">
        <f t="shared" si="15004"/>
        <v>5776</v>
      </c>
      <c r="AE792" s="275" t="str">
        <f>$AE$17</f>
        <v>17:00 - 17:59</v>
      </c>
      <c r="AF792" s="126">
        <f t="shared" ref="AF792:AU794" si="15195">SUMIF($A$9:$A$32,$AE792,B$784:B$807)</f>
        <v>721</v>
      </c>
      <c r="AG792" s="186">
        <f t="shared" si="15195"/>
        <v>797</v>
      </c>
      <c r="AH792" s="127">
        <f t="shared" si="15195"/>
        <v>184</v>
      </c>
      <c r="AI792" s="180">
        <f t="shared" si="15195"/>
        <v>284</v>
      </c>
      <c r="AJ792" s="126">
        <f t="shared" si="15195"/>
        <v>533</v>
      </c>
      <c r="AK792" s="128">
        <f t="shared" si="15195"/>
        <v>660</v>
      </c>
      <c r="AL792" s="127">
        <f t="shared" si="15195"/>
        <v>905</v>
      </c>
      <c r="AM792" s="180">
        <f t="shared" si="15195"/>
        <v>965</v>
      </c>
      <c r="AN792" s="126">
        <f t="shared" si="15195"/>
        <v>140</v>
      </c>
      <c r="AO792" s="128">
        <f t="shared" si="15195"/>
        <v>66</v>
      </c>
      <c r="AP792" s="127">
        <f t="shared" si="15195"/>
        <v>505</v>
      </c>
      <c r="AQ792" s="126">
        <f t="shared" si="15195"/>
        <v>255</v>
      </c>
      <c r="AR792" s="179">
        <f t="shared" si="15195"/>
        <v>839</v>
      </c>
      <c r="AS792" s="181">
        <f t="shared" si="15195"/>
        <v>731</v>
      </c>
      <c r="AT792" s="126">
        <f t="shared" si="15195"/>
        <v>370</v>
      </c>
      <c r="AU792" s="128">
        <f t="shared" si="15195"/>
        <v>396</v>
      </c>
      <c r="AV792" s="127">
        <f t="shared" ref="AP792:BE794" si="15196">SUMIF($A$9:$A$32,$AE792,R$784:R$807)</f>
        <v>462</v>
      </c>
      <c r="AW792" s="180">
        <f t="shared" si="15196"/>
        <v>621</v>
      </c>
      <c r="AX792" s="126">
        <f t="shared" si="15196"/>
        <v>116</v>
      </c>
      <c r="AY792" s="128">
        <f t="shared" si="15196"/>
        <v>47</v>
      </c>
      <c r="AZ792" s="127">
        <f t="shared" si="15196"/>
        <v>571</v>
      </c>
      <c r="BA792" s="180">
        <f t="shared" si="15196"/>
        <v>460</v>
      </c>
      <c r="BB792" s="126">
        <f t="shared" si="15196"/>
        <v>369</v>
      </c>
      <c r="BC792" s="128">
        <f t="shared" si="15196"/>
        <v>162</v>
      </c>
      <c r="BD792" s="184">
        <f t="shared" si="15196"/>
        <v>952</v>
      </c>
      <c r="BE792" s="185">
        <f t="shared" si="15196"/>
        <v>951</v>
      </c>
      <c r="BF792" s="170">
        <f>AF792+AH792+AJ792+AL792+AN792+AP792+AR792+AT792+AV792+AX792+AZ792+BB792+BD792</f>
        <v>6667</v>
      </c>
      <c r="BG792" s="171">
        <f>AG792+AI792+AK792+AM792+AO792+AQ792+AS792+AU792+AW792+AY792+BA792+BC792+BE792</f>
        <v>6395</v>
      </c>
      <c r="BI792" s="146" t="s">
        <v>24</v>
      </c>
      <c r="BJ792" s="129">
        <f>B792/B808</f>
        <v>6.3123844731977824E-2</v>
      </c>
      <c r="BK792" s="130">
        <f t="shared" ref="BK792" si="15197">C792/C808</f>
        <v>6.1919800937888791E-2</v>
      </c>
      <c r="BL792" s="131">
        <f t="shared" ref="BL792" si="15198">D792/D808</f>
        <v>5.3224796493425174E-2</v>
      </c>
      <c r="BM792" s="132">
        <f t="shared" ref="BM792" si="15199">E792/E808</f>
        <v>4.6317980744210251E-2</v>
      </c>
      <c r="BN792" s="129">
        <f t="shared" ref="BN792" si="15200">F792/F808</f>
        <v>7.6358538797724085E-2</v>
      </c>
      <c r="BO792" s="130">
        <f t="shared" ref="BO792" si="15201">G792/G808</f>
        <v>3.1316631130063964E-2</v>
      </c>
      <c r="BP792" s="131">
        <f t="shared" ref="BP792" si="15202">H792/H808</f>
        <v>6.4535054268113817E-2</v>
      </c>
      <c r="BQ792" s="132">
        <f t="shared" ref="BQ792" si="15203">I792/I808</f>
        <v>5.5378304466727438E-2</v>
      </c>
      <c r="BR792" s="129">
        <f t="shared" ref="BR792" si="15204">J792/J808</f>
        <v>3.5485747527632346E-2</v>
      </c>
      <c r="BS792" s="130">
        <f t="shared" ref="BS792" si="15205">K792/K808</f>
        <v>6.5167243367935404E-2</v>
      </c>
      <c r="BT792" s="131">
        <f t="shared" ref="BT792" si="15206">L792/L808</f>
        <v>2.2979552093476144E-2</v>
      </c>
      <c r="BU792" s="129">
        <f t="shared" ref="BU792" si="15207">M792/M808</f>
        <v>8.5344827586206901E-2</v>
      </c>
      <c r="BV792" s="133">
        <f t="shared" ref="BV792" si="15208">N792/N808</f>
        <v>5.3703385461419485E-2</v>
      </c>
      <c r="BW792" s="134">
        <f t="shared" ref="BW792" si="15209">O792/O808</f>
        <v>6.551123642093043E-2</v>
      </c>
      <c r="BX792" s="129">
        <f t="shared" ref="BX792" si="15210">P792/P808</f>
        <v>6.4504101416853088E-2</v>
      </c>
      <c r="BY792" s="130">
        <f t="shared" ref="BY792" si="15211">Q792/Q808</f>
        <v>4.7794763661922333E-2</v>
      </c>
      <c r="BZ792" s="131">
        <f t="shared" ref="BZ792" si="15212">R792/R808</f>
        <v>7.0896010464355785E-2</v>
      </c>
      <c r="CA792" s="132">
        <f t="shared" ref="CA792" si="15213">S792/S808</f>
        <v>5.6163384390955508E-2</v>
      </c>
      <c r="CB792" s="129">
        <f t="shared" ref="CB792" si="15214">T792/T808</f>
        <v>5.4777070063694269E-2</v>
      </c>
      <c r="CC792" s="130">
        <f t="shared" ref="CC792" si="15215">U792/U808</f>
        <v>4.5539033457249072E-2</v>
      </c>
      <c r="CD792" s="131">
        <f t="shared" ref="CD792" si="15216">V792/V808</f>
        <v>5.0562578135852201E-2</v>
      </c>
      <c r="CE792" s="132">
        <f t="shared" ref="CE792" si="15217">W792/W808</f>
        <v>7.5467234445233025E-2</v>
      </c>
      <c r="CF792" s="129">
        <f t="shared" ref="CF792" si="15218">X792/X808</f>
        <v>5.8929780988936552E-2</v>
      </c>
      <c r="CG792" s="130">
        <f t="shared" ref="CG792" si="15219">Y792/Y808</f>
        <v>4.7942876572594356E-2</v>
      </c>
      <c r="CH792" s="131">
        <f t="shared" ref="CH792" si="15220">Z792/Z808</f>
        <v>6.2768155092960437E-2</v>
      </c>
      <c r="CI792" s="129">
        <f t="shared" ref="CI792" si="15221">AA792/AA808</f>
        <v>6.7779831045406552E-2</v>
      </c>
      <c r="CJ792" s="135">
        <f t="shared" ref="CJ792" si="15222">AB792/AB808</f>
        <v>6.0336321239756123E-2</v>
      </c>
      <c r="CK792" s="136">
        <f t="shared" ref="CK792" si="15223">AC792/AC808</f>
        <v>6.0108436618692307E-2</v>
      </c>
    </row>
    <row r="793" spans="1:89" x14ac:dyDescent="0.15">
      <c r="A793" s="137" t="s">
        <v>25</v>
      </c>
      <c r="B793" s="206">
        <v>676</v>
      </c>
      <c r="C793" s="190">
        <v>711</v>
      </c>
      <c r="D793" s="191">
        <v>198</v>
      </c>
      <c r="E793" s="192">
        <v>240</v>
      </c>
      <c r="F793" s="189">
        <v>734</v>
      </c>
      <c r="G793" s="193">
        <v>315</v>
      </c>
      <c r="H793" s="191">
        <v>899</v>
      </c>
      <c r="I793" s="192">
        <v>774</v>
      </c>
      <c r="J793" s="189">
        <v>71</v>
      </c>
      <c r="K793" s="190">
        <v>104</v>
      </c>
      <c r="L793" s="191">
        <v>180</v>
      </c>
      <c r="M793" s="189">
        <v>497</v>
      </c>
      <c r="N793" s="194">
        <v>620</v>
      </c>
      <c r="O793" s="207">
        <v>773</v>
      </c>
      <c r="P793" s="189">
        <v>327</v>
      </c>
      <c r="Q793" s="190">
        <v>275</v>
      </c>
      <c r="R793" s="191">
        <v>524</v>
      </c>
      <c r="S793" s="192">
        <v>388</v>
      </c>
      <c r="T793" s="198">
        <v>47</v>
      </c>
      <c r="U793" s="189">
        <v>67</v>
      </c>
      <c r="V793" s="191">
        <v>370</v>
      </c>
      <c r="W793" s="208">
        <v>577</v>
      </c>
      <c r="X793" s="189">
        <v>242</v>
      </c>
      <c r="Y793" s="193">
        <v>136</v>
      </c>
      <c r="Z793" s="191">
        <v>825</v>
      </c>
      <c r="AA793" s="189">
        <v>852</v>
      </c>
      <c r="AB793" s="172">
        <f t="shared" si="15003"/>
        <v>5713</v>
      </c>
      <c r="AC793" s="173">
        <f t="shared" si="15004"/>
        <v>5709</v>
      </c>
      <c r="AE793" s="277" t="str">
        <f>$AE$18</f>
        <v>18:00 - 18:59</v>
      </c>
      <c r="AF793" s="126">
        <f t="shared" si="15195"/>
        <v>657</v>
      </c>
      <c r="AG793" s="190">
        <f t="shared" si="15195"/>
        <v>730</v>
      </c>
      <c r="AH793" s="191">
        <f t="shared" si="15195"/>
        <v>153</v>
      </c>
      <c r="AI793" s="192">
        <f t="shared" si="15195"/>
        <v>307</v>
      </c>
      <c r="AJ793" s="278">
        <f t="shared" si="15195"/>
        <v>385</v>
      </c>
      <c r="AK793" s="193">
        <f t="shared" si="15195"/>
        <v>744</v>
      </c>
      <c r="AL793" s="191">
        <f t="shared" si="15195"/>
        <v>827</v>
      </c>
      <c r="AM793" s="192">
        <f t="shared" si="15195"/>
        <v>978</v>
      </c>
      <c r="AN793" s="278">
        <f t="shared" si="15195"/>
        <v>149</v>
      </c>
      <c r="AO793" s="193">
        <f t="shared" si="15195"/>
        <v>72</v>
      </c>
      <c r="AP793" s="191">
        <f t="shared" si="15196"/>
        <v>474</v>
      </c>
      <c r="AQ793" s="278">
        <f t="shared" si="15196"/>
        <v>188</v>
      </c>
      <c r="AR793" s="194">
        <f t="shared" si="15196"/>
        <v>792</v>
      </c>
      <c r="AS793" s="195">
        <f t="shared" si="15196"/>
        <v>627</v>
      </c>
      <c r="AT793" s="278">
        <f t="shared" si="15196"/>
        <v>312</v>
      </c>
      <c r="AU793" s="193">
        <f t="shared" si="15196"/>
        <v>419</v>
      </c>
      <c r="AV793" s="191">
        <f t="shared" si="15196"/>
        <v>392</v>
      </c>
      <c r="AW793" s="192">
        <f t="shared" si="15196"/>
        <v>602</v>
      </c>
      <c r="AX793" s="278">
        <f t="shared" si="15196"/>
        <v>47</v>
      </c>
      <c r="AY793" s="193">
        <f t="shared" si="15196"/>
        <v>35</v>
      </c>
      <c r="AZ793" s="191">
        <f t="shared" si="15196"/>
        <v>593</v>
      </c>
      <c r="BA793" s="192">
        <f t="shared" si="15196"/>
        <v>399</v>
      </c>
      <c r="BB793" s="278">
        <f t="shared" si="15196"/>
        <v>314</v>
      </c>
      <c r="BC793" s="193">
        <f t="shared" si="15196"/>
        <v>173</v>
      </c>
      <c r="BD793" s="191">
        <f t="shared" si="15196"/>
        <v>754</v>
      </c>
      <c r="BE793" s="278">
        <f t="shared" si="15196"/>
        <v>902</v>
      </c>
      <c r="BF793" s="172">
        <f>SUM(AF793,AH793,AJ793,AL793,AN793,AP793,AR793,AT793,AV793,AX793,AZ793,BB793,BD793)</f>
        <v>5849</v>
      </c>
      <c r="BG793" s="173">
        <f>SUM(AG793,AI793,AK793,AM793,AO793,AQ793,AS793,AU793,AW793,AY793,BA793,BC793,BE793)</f>
        <v>6176</v>
      </c>
      <c r="BI793" s="137" t="s">
        <v>25</v>
      </c>
      <c r="BJ793" s="129">
        <f>B793/B808</f>
        <v>6.2476894639556378E-2</v>
      </c>
      <c r="BK793" s="130">
        <f t="shared" ref="BK793" si="15224">C793/C808</f>
        <v>6.8044788975021531E-2</v>
      </c>
      <c r="BL793" s="131">
        <f t="shared" ref="BL793" si="15225">D793/D808</f>
        <v>6.1991233562930494E-2</v>
      </c>
      <c r="BM793" s="132">
        <f t="shared" ref="BM793" si="15226">E793/E808</f>
        <v>6.2451209992193599E-2</v>
      </c>
      <c r="BN793" s="129">
        <f t="shared" ref="BN793" si="15227">F793/F808</f>
        <v>6.052609878782881E-2</v>
      </c>
      <c r="BO793" s="130">
        <f t="shared" ref="BO793" si="15228">G793/G808</f>
        <v>4.1977611940298511E-2</v>
      </c>
      <c r="BP793" s="131">
        <f t="shared" ref="BP793" si="15229">H793/H808</f>
        <v>6.5928424757993542E-2</v>
      </c>
      <c r="BQ793" s="132">
        <f t="shared" ref="BQ793" si="15230">I793/I808</f>
        <v>5.8796718322698269E-2</v>
      </c>
      <c r="BR793" s="129">
        <f t="shared" ref="BR793" si="15231">J793/J808</f>
        <v>4.1303083187899943E-2</v>
      </c>
      <c r="BS793" s="130">
        <f t="shared" ref="BS793" si="15232">K793/K808</f>
        <v>5.9976931949250287E-2</v>
      </c>
      <c r="BT793" s="131">
        <f t="shared" ref="BT793" si="15233">L793/L808</f>
        <v>3.5053554040895815E-2</v>
      </c>
      <c r="BU793" s="129">
        <f t="shared" ref="BU793" si="15234">M793/M808</f>
        <v>8.5689655172413795E-2</v>
      </c>
      <c r="BV793" s="133">
        <f t="shared" ref="BV793" si="15235">N793/N808</f>
        <v>5.3273758377728131E-2</v>
      </c>
      <c r="BW793" s="134">
        <f t="shared" ref="BW793" si="15236">O793/O808</f>
        <v>6.4101500953644586E-2</v>
      </c>
      <c r="BX793" s="129">
        <f t="shared" ref="BX793" si="15237">P793/P808</f>
        <v>6.0961968680089483E-2</v>
      </c>
      <c r="BY793" s="130">
        <f t="shared" ref="BY793" si="15238">Q793/Q808</f>
        <v>4.8321911790546478E-2</v>
      </c>
      <c r="BZ793" s="131">
        <f t="shared" ref="BZ793" si="15239">R793/R808</f>
        <v>6.8541530412034007E-2</v>
      </c>
      <c r="CA793" s="132">
        <f t="shared" ref="CA793" si="15240">S793/S808</f>
        <v>4.7167517627036228E-2</v>
      </c>
      <c r="CB793" s="129">
        <f t="shared" ref="CB793" si="15241">T793/T808</f>
        <v>5.9872611464968153E-2</v>
      </c>
      <c r="CC793" s="130">
        <f t="shared" ref="CC793" si="15242">U793/U808</f>
        <v>6.2267657992565055E-2</v>
      </c>
      <c r="CD793" s="131">
        <f t="shared" ref="CD793" si="15243">V793/V808</f>
        <v>5.1396027226003609E-2</v>
      </c>
      <c r="CE793" s="132">
        <f t="shared" ref="CE793" si="15244">W793/W808</f>
        <v>6.8251715164419205E-2</v>
      </c>
      <c r="CF793" s="129">
        <f t="shared" ref="CF793" si="15245">X793/X808</f>
        <v>5.4639873560623164E-2</v>
      </c>
      <c r="CG793" s="130">
        <f t="shared" ref="CG793" si="15246">Y793/Y808</f>
        <v>4.6242774566473986E-2</v>
      </c>
      <c r="CH793" s="131">
        <f t="shared" ref="CH793" si="15247">Z793/Z808</f>
        <v>6.5549022723661213E-2</v>
      </c>
      <c r="CI793" s="129">
        <f t="shared" ref="CI793" si="15248">AA793/AA808</f>
        <v>5.6230200633579724E-2</v>
      </c>
      <c r="CJ793" s="135">
        <f t="shared" ref="CJ793" si="15249">AB793/AB808</f>
        <v>5.9339198354747241E-2</v>
      </c>
      <c r="CK793" s="136">
        <f t="shared" ref="CK793" si="15250">AC793/AC808</f>
        <v>5.9411195404451937E-2</v>
      </c>
    </row>
    <row r="794" spans="1:89" ht="14" thickBot="1" x14ac:dyDescent="0.2">
      <c r="A794" s="146" t="s">
        <v>26</v>
      </c>
      <c r="B794" s="203">
        <v>566</v>
      </c>
      <c r="C794" s="197">
        <v>683</v>
      </c>
      <c r="D794" s="198">
        <v>192</v>
      </c>
      <c r="E794" s="199">
        <v>181</v>
      </c>
      <c r="F794" s="196">
        <v>621</v>
      </c>
      <c r="G794" s="200">
        <v>264</v>
      </c>
      <c r="H794" s="198">
        <v>837</v>
      </c>
      <c r="I794" s="199">
        <v>717</v>
      </c>
      <c r="J794" s="196">
        <v>71</v>
      </c>
      <c r="K794" s="197">
        <v>67</v>
      </c>
      <c r="L794" s="198">
        <v>212</v>
      </c>
      <c r="M794" s="196">
        <v>347</v>
      </c>
      <c r="N794" s="201">
        <v>536</v>
      </c>
      <c r="O794" s="204">
        <v>583</v>
      </c>
      <c r="P794" s="196">
        <v>301</v>
      </c>
      <c r="Q794" s="197">
        <v>261</v>
      </c>
      <c r="R794" s="198">
        <v>494</v>
      </c>
      <c r="S794" s="199">
        <v>440</v>
      </c>
      <c r="T794" s="196">
        <v>28</v>
      </c>
      <c r="U794" s="200">
        <v>48</v>
      </c>
      <c r="V794" s="198">
        <v>332</v>
      </c>
      <c r="W794" s="205">
        <v>563</v>
      </c>
      <c r="X794" s="196">
        <v>240</v>
      </c>
      <c r="Y794" s="200">
        <v>119</v>
      </c>
      <c r="Z794" s="198">
        <v>805</v>
      </c>
      <c r="AA794" s="196">
        <v>1124</v>
      </c>
      <c r="AB794" s="172">
        <f t="shared" si="15003"/>
        <v>5235</v>
      </c>
      <c r="AC794" s="173">
        <f t="shared" si="15004"/>
        <v>5397</v>
      </c>
      <c r="AE794" s="275">
        <f>$AE$19</f>
        <v>0</v>
      </c>
      <c r="AF794" s="126">
        <f t="shared" si="15195"/>
        <v>0</v>
      </c>
      <c r="AG794" s="197">
        <f t="shared" si="15195"/>
        <v>0</v>
      </c>
      <c r="AH794" s="198">
        <f t="shared" si="15195"/>
        <v>0</v>
      </c>
      <c r="AI794" s="199">
        <f t="shared" si="15195"/>
        <v>0</v>
      </c>
      <c r="AJ794" s="196">
        <f t="shared" si="15195"/>
        <v>0</v>
      </c>
      <c r="AK794" s="200">
        <f t="shared" si="15195"/>
        <v>0</v>
      </c>
      <c r="AL794" s="198">
        <f t="shared" si="15195"/>
        <v>0</v>
      </c>
      <c r="AM794" s="199">
        <f t="shared" si="15195"/>
        <v>0</v>
      </c>
      <c r="AN794" s="196">
        <f t="shared" si="15195"/>
        <v>0</v>
      </c>
      <c r="AO794" s="200">
        <f t="shared" si="15195"/>
        <v>0</v>
      </c>
      <c r="AP794" s="198">
        <f t="shared" si="15196"/>
        <v>0</v>
      </c>
      <c r="AQ794" s="196">
        <f t="shared" si="15196"/>
        <v>0</v>
      </c>
      <c r="AR794" s="201">
        <f t="shared" si="15196"/>
        <v>0</v>
      </c>
      <c r="AS794" s="202">
        <f t="shared" si="15196"/>
        <v>0</v>
      </c>
      <c r="AT794" s="196">
        <f t="shared" si="15196"/>
        <v>0</v>
      </c>
      <c r="AU794" s="200">
        <f t="shared" si="15196"/>
        <v>0</v>
      </c>
      <c r="AV794" s="198">
        <f t="shared" si="15196"/>
        <v>0</v>
      </c>
      <c r="AW794" s="199">
        <f t="shared" si="15196"/>
        <v>0</v>
      </c>
      <c r="AX794" s="196">
        <f t="shared" si="15196"/>
        <v>0</v>
      </c>
      <c r="AY794" s="200">
        <f t="shared" si="15196"/>
        <v>0</v>
      </c>
      <c r="AZ794" s="198">
        <f t="shared" si="15196"/>
        <v>0</v>
      </c>
      <c r="BA794" s="199">
        <f t="shared" si="15196"/>
        <v>0</v>
      </c>
      <c r="BB794" s="196">
        <f t="shared" si="15196"/>
        <v>0</v>
      </c>
      <c r="BC794" s="200">
        <f t="shared" si="15196"/>
        <v>0</v>
      </c>
      <c r="BD794" s="198">
        <f t="shared" si="15196"/>
        <v>0</v>
      </c>
      <c r="BE794" s="196">
        <f t="shared" si="15196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5.2310536044362289E-2</v>
      </c>
      <c r="BK794" s="130">
        <f t="shared" ref="BK794" si="15251">C794/C808</f>
        <v>6.5365106708775961E-2</v>
      </c>
      <c r="BL794" s="131">
        <f t="shared" ref="BL794" si="15252">D794/D808</f>
        <v>6.0112711333750783E-2</v>
      </c>
      <c r="BM794" s="132">
        <f t="shared" ref="BM794" si="15253">E794/E808</f>
        <v>4.7098620869112671E-2</v>
      </c>
      <c r="BN794" s="129">
        <f t="shared" ref="BN794" si="15254">F794/F808</f>
        <v>5.1208048157005033E-2</v>
      </c>
      <c r="BO794" s="130">
        <f t="shared" ref="BO794" si="15255">G794/G808</f>
        <v>3.5181236673773986E-2</v>
      </c>
      <c r="BP794" s="131">
        <f t="shared" ref="BP794" si="15256">H794/H808</f>
        <v>6.1381636843649161E-2</v>
      </c>
      <c r="BQ794" s="132">
        <f t="shared" ref="BQ794" si="15257">I794/I808</f>
        <v>5.4466727438468553E-2</v>
      </c>
      <c r="BR794" s="129">
        <f t="shared" ref="BR794" si="15258">J794/J808</f>
        <v>4.1303083187899943E-2</v>
      </c>
      <c r="BS794" s="130">
        <f t="shared" ref="BS794" si="15259">K794/K808</f>
        <v>3.8638985005767013E-2</v>
      </c>
      <c r="BT794" s="131">
        <f t="shared" ref="BT794" si="15260">L794/L808</f>
        <v>4.1285296981499513E-2</v>
      </c>
      <c r="BU794" s="129">
        <f t="shared" ref="BU794" si="15261">M794/M808</f>
        <v>5.9827586206896551E-2</v>
      </c>
      <c r="BV794" s="133">
        <f t="shared" ref="BV794" si="15262">N794/N808</f>
        <v>4.6056023371713356E-2</v>
      </c>
      <c r="BW794" s="134">
        <f t="shared" ref="BW794" si="15263">O794/O808</f>
        <v>4.8345633966332201E-2</v>
      </c>
      <c r="BX794" s="129">
        <f t="shared" ref="BX794" si="15264">P794/P808</f>
        <v>5.611483967188665E-2</v>
      </c>
      <c r="BY794" s="130">
        <f t="shared" ref="BY794" si="15265">Q794/Q808</f>
        <v>4.5861887190300474E-2</v>
      </c>
      <c r="BZ794" s="131">
        <f t="shared" ref="BZ794" si="15266">R794/R808</f>
        <v>6.4617396991497711E-2</v>
      </c>
      <c r="CA794" s="132">
        <f t="shared" ref="CA794" si="15267">S794/S808</f>
        <v>5.348893751519572E-2</v>
      </c>
      <c r="CB794" s="129">
        <f t="shared" ref="CB794" si="15268">T794/T808</f>
        <v>3.5668789808917196E-2</v>
      </c>
      <c r="CC794" s="130">
        <f t="shared" ref="CC794" si="15269">U794/U808</f>
        <v>4.4609665427509292E-2</v>
      </c>
      <c r="CD794" s="131">
        <f t="shared" ref="CD794" si="15270">V794/V808</f>
        <v>4.6117516321711349E-2</v>
      </c>
      <c r="CE794" s="132">
        <f t="shared" ref="CE794" si="15271">W794/W808</f>
        <v>6.6595694345871773E-2</v>
      </c>
      <c r="CF794" s="129">
        <f t="shared" ref="CF794" si="15272">X794/X808</f>
        <v>5.4188304357642811E-2</v>
      </c>
      <c r="CG794" s="130">
        <f t="shared" ref="CG794" si="15273">Y794/Y808</f>
        <v>4.046242774566474E-2</v>
      </c>
      <c r="CH794" s="131">
        <f t="shared" ref="CH794" si="15274">Z794/Z808</f>
        <v>6.395995550611791E-2</v>
      </c>
      <c r="CI794" s="129">
        <f t="shared" ref="CI794" si="15275">AA794/AA808</f>
        <v>7.418162618796198E-2</v>
      </c>
      <c r="CJ794" s="135">
        <f t="shared" ref="CJ794" si="15276">AB794/AB808</f>
        <v>5.4374357323140519E-2</v>
      </c>
      <c r="CK794" s="136">
        <f t="shared" ref="CK794" si="15277">AC794/AC808</f>
        <v>5.6164340794854987E-2</v>
      </c>
    </row>
    <row r="795" spans="1:89" ht="15" thickTop="1" thickBot="1" x14ac:dyDescent="0.2">
      <c r="A795" s="137" t="s">
        <v>27</v>
      </c>
      <c r="B795" s="206">
        <v>583</v>
      </c>
      <c r="C795" s="190">
        <v>592</v>
      </c>
      <c r="D795" s="191">
        <v>201</v>
      </c>
      <c r="E795" s="192">
        <v>241</v>
      </c>
      <c r="F795" s="189">
        <v>543</v>
      </c>
      <c r="G795" s="193">
        <v>329</v>
      </c>
      <c r="H795" s="191">
        <v>780</v>
      </c>
      <c r="I795" s="192">
        <v>726</v>
      </c>
      <c r="J795" s="189">
        <v>104</v>
      </c>
      <c r="K795" s="190">
        <v>61</v>
      </c>
      <c r="L795" s="191">
        <v>241</v>
      </c>
      <c r="M795" s="189">
        <v>285</v>
      </c>
      <c r="N795" s="194">
        <v>601</v>
      </c>
      <c r="O795" s="207">
        <v>622</v>
      </c>
      <c r="P795" s="189">
        <v>360</v>
      </c>
      <c r="Q795" s="190">
        <v>244</v>
      </c>
      <c r="R795" s="191">
        <v>393</v>
      </c>
      <c r="S795" s="192">
        <v>500</v>
      </c>
      <c r="T795" s="189">
        <v>45</v>
      </c>
      <c r="U795" s="193">
        <v>53</v>
      </c>
      <c r="V795" s="191">
        <v>404</v>
      </c>
      <c r="W795" s="208">
        <v>489</v>
      </c>
      <c r="X795" s="189">
        <v>200</v>
      </c>
      <c r="Y795" s="193">
        <v>132</v>
      </c>
      <c r="Z795" s="191">
        <v>871</v>
      </c>
      <c r="AA795" s="189">
        <v>1099</v>
      </c>
      <c r="AB795" s="172">
        <f t="shared" si="15003"/>
        <v>5326</v>
      </c>
      <c r="AC795" s="173">
        <f t="shared" si="15004"/>
        <v>5373</v>
      </c>
      <c r="AE795" s="269" t="s">
        <v>13</v>
      </c>
      <c r="AF795" s="20">
        <f t="shared" ref="AF795:BG795" si="15278">SUM(AF792:AF794)</f>
        <v>1378</v>
      </c>
      <c r="AG795" s="21">
        <f t="shared" si="15278"/>
        <v>1527</v>
      </c>
      <c r="AH795" s="20">
        <f t="shared" si="15278"/>
        <v>337</v>
      </c>
      <c r="AI795" s="21">
        <f t="shared" si="15278"/>
        <v>591</v>
      </c>
      <c r="AJ795" s="20">
        <f t="shared" si="15278"/>
        <v>918</v>
      </c>
      <c r="AK795" s="21">
        <f t="shared" si="15278"/>
        <v>1404</v>
      </c>
      <c r="AL795" s="20">
        <f t="shared" si="15278"/>
        <v>1732</v>
      </c>
      <c r="AM795" s="21">
        <f t="shared" si="15278"/>
        <v>1943</v>
      </c>
      <c r="AN795" s="20">
        <f t="shared" si="15278"/>
        <v>289</v>
      </c>
      <c r="AO795" s="21">
        <f t="shared" si="15278"/>
        <v>138</v>
      </c>
      <c r="AP795" s="20">
        <f t="shared" si="15278"/>
        <v>979</v>
      </c>
      <c r="AQ795" s="21">
        <f t="shared" si="15278"/>
        <v>443</v>
      </c>
      <c r="AR795" s="20">
        <f t="shared" si="15278"/>
        <v>1631</v>
      </c>
      <c r="AS795" s="21">
        <f t="shared" si="15278"/>
        <v>1358</v>
      </c>
      <c r="AT795" s="20">
        <f t="shared" si="15278"/>
        <v>682</v>
      </c>
      <c r="AU795" s="21">
        <f t="shared" si="15278"/>
        <v>815</v>
      </c>
      <c r="AV795" s="20">
        <f t="shared" si="15278"/>
        <v>854</v>
      </c>
      <c r="AW795" s="21">
        <f t="shared" si="15278"/>
        <v>1223</v>
      </c>
      <c r="AX795" s="20">
        <f t="shared" si="15278"/>
        <v>163</v>
      </c>
      <c r="AY795" s="21">
        <f t="shared" si="15278"/>
        <v>82</v>
      </c>
      <c r="AZ795" s="20">
        <f t="shared" si="15278"/>
        <v>1164</v>
      </c>
      <c r="BA795" s="21">
        <f t="shared" si="15278"/>
        <v>859</v>
      </c>
      <c r="BB795" s="20">
        <f t="shared" si="15278"/>
        <v>683</v>
      </c>
      <c r="BC795" s="21">
        <f t="shared" si="15278"/>
        <v>335</v>
      </c>
      <c r="BD795" s="20">
        <f t="shared" si="15278"/>
        <v>1706</v>
      </c>
      <c r="BE795" s="21">
        <f t="shared" si="15278"/>
        <v>1853</v>
      </c>
      <c r="BF795" s="174">
        <f t="shared" si="15278"/>
        <v>12516</v>
      </c>
      <c r="BG795" s="175">
        <f t="shared" si="15278"/>
        <v>12571</v>
      </c>
      <c r="BI795" s="137" t="s">
        <v>27</v>
      </c>
      <c r="BJ795" s="129">
        <f>B795/B808</f>
        <v>5.388170055452865E-2</v>
      </c>
      <c r="BK795" s="130">
        <f t="shared" ref="BK795" si="15279">C795/C808</f>
        <v>5.6656139343477845E-2</v>
      </c>
      <c r="BL795" s="131">
        <f t="shared" ref="BL795" si="15280">D795/D808</f>
        <v>6.2930494677520349E-2</v>
      </c>
      <c r="BM795" s="132">
        <f t="shared" ref="BM795" si="15281">E795/E808</f>
        <v>6.2711423367161068E-2</v>
      </c>
      <c r="BN795" s="129">
        <f t="shared" ref="BN795" si="15282">F795/F808</f>
        <v>4.4776119402985072E-2</v>
      </c>
      <c r="BO795" s="130">
        <f t="shared" ref="BO795" si="15283">G795/G808</f>
        <v>4.3843283582089554E-2</v>
      </c>
      <c r="BP795" s="131">
        <f t="shared" ref="BP795" si="15284">H795/H808</f>
        <v>5.7201525374009972E-2</v>
      </c>
      <c r="BQ795" s="132">
        <f t="shared" ref="BQ795" si="15285">I795/I808</f>
        <v>5.5150410209662715E-2</v>
      </c>
      <c r="BR795" s="129">
        <f t="shared" ref="BR795" si="15286">J795/J808</f>
        <v>6.0500290866783012E-2</v>
      </c>
      <c r="BS795" s="130">
        <f t="shared" ref="BS795" si="15287">K795/K808</f>
        <v>3.5178777393310268E-2</v>
      </c>
      <c r="BT795" s="131">
        <f t="shared" ref="BT795" si="15288">L795/L808</f>
        <v>4.6932814021421618E-2</v>
      </c>
      <c r="BU795" s="129">
        <f t="shared" ref="BU795" si="15289">M795/M808</f>
        <v>4.913793103448276E-2</v>
      </c>
      <c r="BV795" s="133">
        <f t="shared" ref="BV795" si="15290">N795/N808</f>
        <v>5.1641175459700976E-2</v>
      </c>
      <c r="BW795" s="134">
        <f t="shared" ref="BW795" si="15291">O795/O808</f>
        <v>5.1579732979517373E-2</v>
      </c>
      <c r="BX795" s="129">
        <f t="shared" ref="BX795" si="15292">P795/P808</f>
        <v>6.7114093959731544E-2</v>
      </c>
      <c r="BY795" s="130">
        <f t="shared" ref="BY795" si="15293">Q795/Q808</f>
        <v>4.2874714461430326E-2</v>
      </c>
      <c r="BZ795" s="131">
        <f t="shared" ref="BZ795" si="15294">R795/R808</f>
        <v>5.1406147809025506E-2</v>
      </c>
      <c r="CA795" s="132">
        <f t="shared" ref="CA795" si="15295">S795/S808</f>
        <v>6.0782883539995135E-2</v>
      </c>
      <c r="CB795" s="129">
        <f t="shared" ref="CB795" si="15296">T795/T808</f>
        <v>5.7324840764331211E-2</v>
      </c>
      <c r="CC795" s="130">
        <f t="shared" ref="CC795" si="15297">U795/U808</f>
        <v>4.9256505576208177E-2</v>
      </c>
      <c r="CD795" s="131">
        <f t="shared" ref="CD795" si="15298">V795/V808</f>
        <v>5.611890540352827E-2</v>
      </c>
      <c r="CE795" s="132">
        <f t="shared" ref="CE795" si="15299">W795/W808</f>
        <v>5.7842441447835347E-2</v>
      </c>
      <c r="CF795" s="129">
        <f t="shared" ref="CF795" si="15300">X795/X808</f>
        <v>4.5156920298035676E-2</v>
      </c>
      <c r="CG795" s="130">
        <f t="shared" ref="CG795" si="15301">Y795/Y808</f>
        <v>4.4882692961577694E-2</v>
      </c>
      <c r="CH795" s="131">
        <f t="shared" ref="CH795" si="15302">Z795/Z808</f>
        <v>6.9203877324010801E-2</v>
      </c>
      <c r="CI795" s="129">
        <f t="shared" ref="CI795" si="15303">AA795/AA808</f>
        <v>7.2531678986272441E-2</v>
      </c>
      <c r="CJ795" s="135">
        <f t="shared" ref="CJ795" si="15304">AB795/AB808</f>
        <v>5.5319546724555191E-2</v>
      </c>
      <c r="CK795" s="136">
        <f t="shared" ref="CK795" si="15305">AC795/AC808</f>
        <v>5.5914582747962911E-2</v>
      </c>
    </row>
    <row r="796" spans="1:89" ht="14" thickTop="1" x14ac:dyDescent="0.15">
      <c r="A796" s="146" t="s">
        <v>28</v>
      </c>
      <c r="B796" s="203">
        <v>630</v>
      </c>
      <c r="C796" s="197">
        <v>753</v>
      </c>
      <c r="D796" s="198">
        <v>187</v>
      </c>
      <c r="E796" s="199">
        <v>282</v>
      </c>
      <c r="F796" s="196">
        <v>630</v>
      </c>
      <c r="G796" s="200">
        <v>546</v>
      </c>
      <c r="H796" s="198">
        <v>873</v>
      </c>
      <c r="I796" s="199">
        <v>902</v>
      </c>
      <c r="J796" s="196">
        <v>101</v>
      </c>
      <c r="K796" s="197">
        <v>76</v>
      </c>
      <c r="L796" s="198">
        <v>365</v>
      </c>
      <c r="M796" s="196">
        <v>267</v>
      </c>
      <c r="N796" s="201">
        <v>829</v>
      </c>
      <c r="O796" s="204">
        <v>647</v>
      </c>
      <c r="P796" s="196">
        <v>469</v>
      </c>
      <c r="Q796" s="197">
        <v>322</v>
      </c>
      <c r="R796" s="198">
        <v>492</v>
      </c>
      <c r="S796" s="199">
        <v>530</v>
      </c>
      <c r="T796" s="196">
        <v>59</v>
      </c>
      <c r="U796" s="200">
        <v>39</v>
      </c>
      <c r="V796" s="198">
        <v>414</v>
      </c>
      <c r="W796" s="205">
        <v>560</v>
      </c>
      <c r="X796" s="196">
        <v>259</v>
      </c>
      <c r="Y796" s="200">
        <v>139</v>
      </c>
      <c r="Z796" s="198">
        <v>1001</v>
      </c>
      <c r="AA796" s="196">
        <v>867</v>
      </c>
      <c r="AB796" s="172">
        <f t="shared" si="15003"/>
        <v>6309</v>
      </c>
      <c r="AC796" s="173">
        <f t="shared" si="15004"/>
        <v>5930</v>
      </c>
      <c r="BI796" s="146" t="s">
        <v>28</v>
      </c>
      <c r="BJ796" s="129">
        <f>B796/B808</f>
        <v>5.8225508317929761E-2</v>
      </c>
      <c r="BK796" s="130">
        <f t="shared" ref="BK796" si="15306">C796/C808</f>
        <v>7.2064312374389899E-2</v>
      </c>
      <c r="BL796" s="131">
        <f t="shared" ref="BL796" si="15307">D796/D808</f>
        <v>5.8547276142767689E-2</v>
      </c>
      <c r="BM796" s="132">
        <f t="shared" ref="BM796" si="15308">E796/E808</f>
        <v>7.3380171740827477E-2</v>
      </c>
      <c r="BN796" s="129">
        <f t="shared" ref="BN796" si="15309">F796/F808</f>
        <v>5.1950193782468873E-2</v>
      </c>
      <c r="BO796" s="130">
        <f t="shared" ref="BO796" si="15310">G796/G808</f>
        <v>7.2761194029850748E-2</v>
      </c>
      <c r="BP796" s="131">
        <f t="shared" ref="BP796" si="15311">H796/H808</f>
        <v>6.4021707245526541E-2</v>
      </c>
      <c r="BQ796" s="132">
        <f t="shared" ref="BQ796" si="15312">I796/I808</f>
        <v>6.8520206624126404E-2</v>
      </c>
      <c r="BR796" s="129">
        <f t="shared" ref="BR796" si="15313">J796/J808</f>
        <v>5.8755090168702735E-2</v>
      </c>
      <c r="BS796" s="130">
        <f t="shared" ref="BS796" si="15314">K796/K808</f>
        <v>4.3829296424452137E-2</v>
      </c>
      <c r="BT796" s="131">
        <f t="shared" ref="BT796" si="15315">L796/L808</f>
        <v>7.108081791626096E-2</v>
      </c>
      <c r="BU796" s="129">
        <f t="shared" ref="BU796" si="15316">M796/M808</f>
        <v>4.6034482758620689E-2</v>
      </c>
      <c r="BV796" s="133">
        <f t="shared" ref="BV796" si="15317">N796/N808</f>
        <v>7.1232170476026813E-2</v>
      </c>
      <c r="BW796" s="134">
        <f t="shared" ref="BW796" si="15318">O796/O808</f>
        <v>5.3652873372584793E-2</v>
      </c>
      <c r="BX796" s="129">
        <f t="shared" ref="BX796" si="15319">P796/P808</f>
        <v>8.7434750186428045E-2</v>
      </c>
      <c r="BY796" s="130">
        <f t="shared" ref="BY796" si="15320">Q796/Q808</f>
        <v>5.6580565805658053E-2</v>
      </c>
      <c r="BZ796" s="131">
        <f t="shared" ref="BZ796" si="15321">R796/R808</f>
        <v>6.4355788096795291E-2</v>
      </c>
      <c r="CA796" s="132">
        <f t="shared" ref="CA796" si="15322">S796/S808</f>
        <v>6.4429856552394846E-2</v>
      </c>
      <c r="CB796" s="129">
        <f t="shared" ref="CB796" si="15323">T796/T808</f>
        <v>7.5159235668789806E-2</v>
      </c>
      <c r="CC796" s="130">
        <f t="shared" ref="CC796" si="15324">U796/U808</f>
        <v>3.62453531598513E-2</v>
      </c>
      <c r="CD796" s="131">
        <f t="shared" ref="CD796" si="15325">V796/V808</f>
        <v>5.7507987220447282E-2</v>
      </c>
      <c r="CE796" s="132">
        <f t="shared" ref="CE796" si="15326">W796/W808</f>
        <v>6.6240832741897321E-2</v>
      </c>
      <c r="CF796" s="129">
        <f t="shared" ref="CF796" si="15327">X796/X808</f>
        <v>5.8478211785956198E-2</v>
      </c>
      <c r="CG796" s="130">
        <f t="shared" ref="CG796" si="15328">Y796/Y808</f>
        <v>4.7262835770146207E-2</v>
      </c>
      <c r="CH796" s="131">
        <f t="shared" ref="CH796" si="15329">Z796/Z808</f>
        <v>7.9532814238042274E-2</v>
      </c>
      <c r="CI796" s="129">
        <f t="shared" ref="CI796" si="15330">AA796/AA808</f>
        <v>5.7220168954593455E-2</v>
      </c>
      <c r="CJ796" s="135">
        <f t="shared" ref="CJ796" si="15331">AB796/AB808</f>
        <v>6.5529669599177373E-2</v>
      </c>
      <c r="CK796" s="136">
        <f t="shared" ref="CK796" si="15332">AC796/AC808</f>
        <v>6.1711050752916448E-2</v>
      </c>
    </row>
    <row r="797" spans="1:89" x14ac:dyDescent="0.15">
      <c r="A797" s="137" t="s">
        <v>29</v>
      </c>
      <c r="B797" s="206">
        <v>650</v>
      </c>
      <c r="C797" s="190">
        <v>867</v>
      </c>
      <c r="D797" s="191">
        <v>194</v>
      </c>
      <c r="E797" s="192">
        <v>288</v>
      </c>
      <c r="F797" s="189">
        <v>574</v>
      </c>
      <c r="G797" s="193">
        <v>634</v>
      </c>
      <c r="H797" s="191">
        <v>852</v>
      </c>
      <c r="I797" s="192">
        <v>961</v>
      </c>
      <c r="J797" s="189">
        <v>110</v>
      </c>
      <c r="K797" s="190">
        <v>76</v>
      </c>
      <c r="L797" s="191">
        <v>448</v>
      </c>
      <c r="M797" s="189">
        <v>286</v>
      </c>
      <c r="N797" s="194">
        <v>853</v>
      </c>
      <c r="O797" s="207">
        <v>658</v>
      </c>
      <c r="P797" s="189">
        <v>410</v>
      </c>
      <c r="Q797" s="190">
        <v>370</v>
      </c>
      <c r="R797" s="191">
        <v>504</v>
      </c>
      <c r="S797" s="192">
        <v>637</v>
      </c>
      <c r="T797" s="189">
        <v>87</v>
      </c>
      <c r="U797" s="193">
        <v>50</v>
      </c>
      <c r="V797" s="191">
        <v>496</v>
      </c>
      <c r="W797" s="208">
        <v>554</v>
      </c>
      <c r="X797" s="189">
        <v>339</v>
      </c>
      <c r="Y797" s="193">
        <v>162</v>
      </c>
      <c r="Z797" s="191">
        <v>915</v>
      </c>
      <c r="AA797" s="189">
        <v>983</v>
      </c>
      <c r="AB797" s="172">
        <f t="shared" si="15003"/>
        <v>6432</v>
      </c>
      <c r="AC797" s="173">
        <f t="shared" si="15004"/>
        <v>6526</v>
      </c>
      <c r="BI797" s="137" t="s">
        <v>29</v>
      </c>
      <c r="BJ797" s="129">
        <f>B797/B808</f>
        <v>6.007393715341959E-2</v>
      </c>
      <c r="BK797" s="130">
        <f t="shared" ref="BK797" si="15333">C797/C808</f>
        <v>8.2974447315532593E-2</v>
      </c>
      <c r="BL797" s="131">
        <f t="shared" ref="BL797" si="15334">D797/D808</f>
        <v>6.0738885410144022E-2</v>
      </c>
      <c r="BM797" s="132">
        <f t="shared" ref="BM797" si="15335">E797/E808</f>
        <v>7.4941451990632318E-2</v>
      </c>
      <c r="BN797" s="129">
        <f t="shared" ref="BN797" si="15336">F797/F808</f>
        <v>4.733239877958275E-2</v>
      </c>
      <c r="BO797" s="130">
        <f t="shared" ref="BO797" si="15337">G797/G808</f>
        <v>8.4488272921108748E-2</v>
      </c>
      <c r="BP797" s="131">
        <f t="shared" ref="BP797" si="15338">H797/H808</f>
        <v>6.2481666177764739E-2</v>
      </c>
      <c r="BQ797" s="132">
        <f t="shared" ref="BQ797" si="15339">I797/I808</f>
        <v>7.3002127013065937E-2</v>
      </c>
      <c r="BR797" s="129">
        <f t="shared" ref="BR797" si="15340">J797/J808</f>
        <v>6.3990692262943571E-2</v>
      </c>
      <c r="BS797" s="130">
        <f t="shared" ref="BS797" si="15341">K797/K808</f>
        <v>4.3829296424452137E-2</v>
      </c>
      <c r="BT797" s="131">
        <f t="shared" ref="BT797" si="15342">L797/L808</f>
        <v>8.7244401168451807E-2</v>
      </c>
      <c r="BU797" s="129">
        <f t="shared" ref="BU797" si="15343">M797/M808</f>
        <v>4.9310344827586207E-2</v>
      </c>
      <c r="BV797" s="133">
        <f t="shared" ref="BV797" si="15344">N797/N808</f>
        <v>7.3294380477745322E-2</v>
      </c>
      <c r="BW797" s="134">
        <f t="shared" ref="BW797" si="15345">O797/O808</f>
        <v>5.4565055145534454E-2</v>
      </c>
      <c r="BX797" s="129">
        <f t="shared" ref="BX797" si="15346">P797/P808</f>
        <v>7.6435495898583145E-2</v>
      </c>
      <c r="BY797" s="130">
        <f t="shared" ref="BY797" si="15347">Q797/Q808</f>
        <v>6.5014935863644346E-2</v>
      </c>
      <c r="BZ797" s="131">
        <f t="shared" ref="BZ797" si="15348">R797/R808</f>
        <v>6.592544146500981E-2</v>
      </c>
      <c r="CA797" s="132">
        <f t="shared" ref="CA797" si="15349">S797/S808</f>
        <v>7.7437393629953805E-2</v>
      </c>
      <c r="CB797" s="129">
        <f t="shared" ref="CB797" si="15350">T797/T808</f>
        <v>0.11082802547770701</v>
      </c>
      <c r="CC797" s="130">
        <f t="shared" ref="CC797" si="15351">U797/U808</f>
        <v>4.6468401486988845E-2</v>
      </c>
      <c r="CD797" s="131">
        <f t="shared" ref="CD797" si="15352">V797/V808</f>
        <v>6.8898458119183215E-2</v>
      </c>
      <c r="CE797" s="132">
        <f t="shared" ref="CE797" si="15353">W797/W808</f>
        <v>6.5531109533948431E-2</v>
      </c>
      <c r="CF797" s="129">
        <f t="shared" ref="CF797" si="15354">X797/X808</f>
        <v>7.6540979905170461E-2</v>
      </c>
      <c r="CG797" s="130">
        <f t="shared" ref="CG797" si="15355">Y797/Y808</f>
        <v>5.5083304998299901E-2</v>
      </c>
      <c r="CH797" s="131">
        <f t="shared" ref="CH797" si="15356">Z797/Z808</f>
        <v>7.2699825202606067E-2</v>
      </c>
      <c r="CI797" s="129">
        <f t="shared" ref="CI797" si="15357">AA797/AA808</f>
        <v>6.4875923970432944E-2</v>
      </c>
      <c r="CJ797" s="135">
        <f t="shared" ref="CJ797" si="15358">AB797/AB808</f>
        <v>6.6807233295595E-2</v>
      </c>
      <c r="CK797" s="136">
        <f t="shared" ref="CK797" si="15359">AC797/AC808</f>
        <v>6.7913375584069596E-2</v>
      </c>
    </row>
    <row r="798" spans="1:89" x14ac:dyDescent="0.15">
      <c r="A798" s="146" t="s">
        <v>30</v>
      </c>
      <c r="B798" s="203">
        <v>721</v>
      </c>
      <c r="C798" s="197">
        <v>797</v>
      </c>
      <c r="D798" s="198">
        <v>184</v>
      </c>
      <c r="E798" s="199">
        <v>284</v>
      </c>
      <c r="F798" s="196">
        <v>533</v>
      </c>
      <c r="G798" s="200">
        <v>660</v>
      </c>
      <c r="H798" s="198">
        <v>905</v>
      </c>
      <c r="I798" s="199">
        <v>965</v>
      </c>
      <c r="J798" s="196">
        <v>140</v>
      </c>
      <c r="K798" s="197">
        <v>66</v>
      </c>
      <c r="L798" s="198">
        <v>505</v>
      </c>
      <c r="M798" s="196">
        <v>255</v>
      </c>
      <c r="N798" s="201">
        <v>839</v>
      </c>
      <c r="O798" s="204">
        <v>731</v>
      </c>
      <c r="P798" s="196">
        <v>370</v>
      </c>
      <c r="Q798" s="197">
        <v>396</v>
      </c>
      <c r="R798" s="198">
        <v>462</v>
      </c>
      <c r="S798" s="199">
        <v>621</v>
      </c>
      <c r="T798" s="196">
        <v>116</v>
      </c>
      <c r="U798" s="200">
        <v>47</v>
      </c>
      <c r="V798" s="198">
        <v>571</v>
      </c>
      <c r="W798" s="205">
        <v>460</v>
      </c>
      <c r="X798" s="196">
        <v>369</v>
      </c>
      <c r="Y798" s="200">
        <v>162</v>
      </c>
      <c r="Z798" s="198">
        <v>952</v>
      </c>
      <c r="AA798" s="196">
        <v>951</v>
      </c>
      <c r="AB798" s="172">
        <f t="shared" si="15003"/>
        <v>6667</v>
      </c>
      <c r="AC798" s="173">
        <f t="shared" si="15004"/>
        <v>6395</v>
      </c>
      <c r="BI798" s="146" t="s">
        <v>30</v>
      </c>
      <c r="BJ798" s="129">
        <f>B798/B808</f>
        <v>6.6635859519408508E-2</v>
      </c>
      <c r="BK798" s="130">
        <f t="shared" ref="BK798" si="15360">C798/C808</f>
        <v>7.6275241649918654E-2</v>
      </c>
      <c r="BL798" s="131">
        <f t="shared" ref="BL798" si="15361">D798/D808</f>
        <v>5.7608015028177834E-2</v>
      </c>
      <c r="BM798" s="132">
        <f t="shared" ref="BM798" si="15362">E798/E808</f>
        <v>7.3900598490762429E-2</v>
      </c>
      <c r="BN798" s="129">
        <f t="shared" ref="BN798" si="15363">F798/F808</f>
        <v>4.3951513152469694E-2</v>
      </c>
      <c r="BO798" s="130">
        <f t="shared" ref="BO798" si="15364">G798/G808</f>
        <v>8.7953091684434964E-2</v>
      </c>
      <c r="BP798" s="131">
        <f t="shared" ref="BP798" si="15365">H798/H808</f>
        <v>6.6368436491639773E-2</v>
      </c>
      <c r="BQ798" s="132">
        <f t="shared" ref="BQ798" si="15366">I798/I808</f>
        <v>7.3305986022485572E-2</v>
      </c>
      <c r="BR798" s="129">
        <f t="shared" ref="BR798" si="15367">J798/J808</f>
        <v>8.1442699243746364E-2</v>
      </c>
      <c r="BS798" s="130">
        <f t="shared" ref="BS798" si="15368">K798/K808</f>
        <v>3.8062283737024222E-2</v>
      </c>
      <c r="BT798" s="131">
        <f t="shared" ref="BT798" si="15369">L798/L808</f>
        <v>9.8344693281402148E-2</v>
      </c>
      <c r="BU798" s="129">
        <f t="shared" ref="BU798" si="15370">M798/M808</f>
        <v>4.3965517241379308E-2</v>
      </c>
      <c r="BV798" s="133">
        <f t="shared" ref="BV798" si="15371">N798/N808</f>
        <v>7.2091424643409521E-2</v>
      </c>
      <c r="BW798" s="134">
        <f t="shared" ref="BW798" si="15372">O798/O808</f>
        <v>6.0618625093291315E-2</v>
      </c>
      <c r="BX798" s="129">
        <f t="shared" ref="BX798" si="15373">P798/P808</f>
        <v>6.897837434750187E-2</v>
      </c>
      <c r="BY798" s="130">
        <f t="shared" ref="BY798" si="15374">Q798/Q808</f>
        <v>6.958355297838692E-2</v>
      </c>
      <c r="BZ798" s="131">
        <f t="shared" ref="BZ798" si="15375">R798/R808</f>
        <v>6.0431654676258995E-2</v>
      </c>
      <c r="CA798" s="132">
        <f t="shared" ref="CA798" si="15376">S798/S808</f>
        <v>7.5492341356673959E-2</v>
      </c>
      <c r="CB798" s="129">
        <f t="shared" ref="CB798" si="15377">T798/T808</f>
        <v>0.14777070063694267</v>
      </c>
      <c r="CC798" s="130">
        <f t="shared" ref="CC798" si="15378">U798/U808</f>
        <v>4.3680297397769519E-2</v>
      </c>
      <c r="CD798" s="131">
        <f t="shared" ref="CD798" si="15379">V798/V808</f>
        <v>7.9316571746075842E-2</v>
      </c>
      <c r="CE798" s="132">
        <f t="shared" ref="CE798" si="15380">W798/W808</f>
        <v>5.4412112609415662E-2</v>
      </c>
      <c r="CF798" s="129">
        <f t="shared" ref="CF798" si="15381">X798/X808</f>
        <v>8.3314517949875821E-2</v>
      </c>
      <c r="CG798" s="130">
        <f t="shared" ref="CG798" si="15382">Y798/Y808</f>
        <v>5.5083304998299901E-2</v>
      </c>
      <c r="CH798" s="131">
        <f t="shared" ref="CH798" si="15383">Z798/Z808</f>
        <v>7.5639599555061179E-2</v>
      </c>
      <c r="CI798" s="129">
        <f t="shared" ref="CI798" si="15384">AA798/AA808</f>
        <v>6.2763991552270332E-2</v>
      </c>
      <c r="CJ798" s="135">
        <f t="shared" ref="CJ798" si="15385">AB798/AB808</f>
        <v>6.9248107024522984E-2</v>
      </c>
      <c r="CK798" s="136">
        <f t="shared" ref="CK798" si="15386">AC798/AC808</f>
        <v>6.6550112911450368E-2</v>
      </c>
    </row>
    <row r="799" spans="1:89" x14ac:dyDescent="0.15">
      <c r="A799" s="137" t="s">
        <v>31</v>
      </c>
      <c r="B799" s="206">
        <v>657</v>
      </c>
      <c r="C799" s="190">
        <v>730</v>
      </c>
      <c r="D799" s="191">
        <v>153</v>
      </c>
      <c r="E799" s="192">
        <v>307</v>
      </c>
      <c r="F799" s="189">
        <v>385</v>
      </c>
      <c r="G799" s="193">
        <v>744</v>
      </c>
      <c r="H799" s="191">
        <v>827</v>
      </c>
      <c r="I799" s="192">
        <v>978</v>
      </c>
      <c r="J799" s="189">
        <v>149</v>
      </c>
      <c r="K799" s="190">
        <v>72</v>
      </c>
      <c r="L799" s="191">
        <v>474</v>
      </c>
      <c r="M799" s="189">
        <v>188</v>
      </c>
      <c r="N799" s="194">
        <v>792</v>
      </c>
      <c r="O799" s="207">
        <v>627</v>
      </c>
      <c r="P799" s="189">
        <v>312</v>
      </c>
      <c r="Q799" s="190">
        <v>419</v>
      </c>
      <c r="R799" s="191">
        <v>392</v>
      </c>
      <c r="S799" s="192">
        <v>602</v>
      </c>
      <c r="T799" s="189">
        <v>47</v>
      </c>
      <c r="U799" s="193">
        <v>35</v>
      </c>
      <c r="V799" s="191">
        <v>593</v>
      </c>
      <c r="W799" s="208">
        <v>399</v>
      </c>
      <c r="X799" s="189">
        <v>314</v>
      </c>
      <c r="Y799" s="193">
        <v>173</v>
      </c>
      <c r="Z799" s="191">
        <v>754</v>
      </c>
      <c r="AA799" s="189">
        <v>902</v>
      </c>
      <c r="AB799" s="172">
        <f t="shared" si="15003"/>
        <v>5849</v>
      </c>
      <c r="AC799" s="173">
        <f t="shared" si="15004"/>
        <v>6176</v>
      </c>
      <c r="BI799" s="137" t="s">
        <v>31</v>
      </c>
      <c r="BJ799" s="129">
        <f>B799/B808</f>
        <v>6.0720887245841036E-2</v>
      </c>
      <c r="BK799" s="130">
        <f t="shared" ref="BK799" si="15387">C799/C808</f>
        <v>6.9863144798545315E-2</v>
      </c>
      <c r="BL799" s="131">
        <f t="shared" ref="BL799" si="15388">D799/D808</f>
        <v>4.7902316844082658E-2</v>
      </c>
      <c r="BM799" s="132">
        <f t="shared" ref="BM799" si="15389">E799/E808</f>
        <v>7.9885506115014313E-2</v>
      </c>
      <c r="BN799" s="129">
        <f t="shared" ref="BN799" si="15390">F799/F808</f>
        <v>3.1747340644842088E-2</v>
      </c>
      <c r="BO799" s="130">
        <f t="shared" ref="BO799" si="15391">G799/G808</f>
        <v>9.9147121535181237E-2</v>
      </c>
      <c r="BP799" s="131">
        <f t="shared" ref="BP799" si="15392">H799/H808</f>
        <v>6.0648283954238782E-2</v>
      </c>
      <c r="BQ799" s="132">
        <f t="shared" ref="BQ799" si="15393">I799/I808</f>
        <v>7.4293527803099363E-2</v>
      </c>
      <c r="BR799" s="129">
        <f t="shared" ref="BR799" si="15394">J799/J808</f>
        <v>8.6678301337987207E-2</v>
      </c>
      <c r="BS799" s="130">
        <f t="shared" ref="BS799" si="15395">K799/K808</f>
        <v>4.1522491349480967E-2</v>
      </c>
      <c r="BT799" s="131">
        <f t="shared" ref="BT799" si="15396">L799/L808</f>
        <v>9.2307692307692313E-2</v>
      </c>
      <c r="BU799" s="129">
        <f t="shared" ref="BU799" si="15397">M799/M808</f>
        <v>3.2413793103448274E-2</v>
      </c>
      <c r="BV799" s="133">
        <f t="shared" ref="BV799" si="15398">N799/N808</f>
        <v>6.8052930056710773E-2</v>
      </c>
      <c r="BW799" s="134">
        <f t="shared" ref="BW799" si="15399">O799/O808</f>
        <v>5.1994361058130857E-2</v>
      </c>
      <c r="BX799" s="129">
        <f t="shared" ref="BX799" si="15400">P799/P808</f>
        <v>5.8165548098434001E-2</v>
      </c>
      <c r="BY799" s="130">
        <f t="shared" ref="BY799" si="15401">Q799/Q808</f>
        <v>7.3625021964505363E-2</v>
      </c>
      <c r="BZ799" s="131">
        <f t="shared" ref="BZ799" si="15402">R799/R808</f>
        <v>5.1275343361674296E-2</v>
      </c>
      <c r="CA799" s="132">
        <f t="shared" ref="CA799" si="15403">S799/S808</f>
        <v>7.3182591782154152E-2</v>
      </c>
      <c r="CB799" s="129">
        <f t="shared" ref="CB799" si="15404">T799/T808</f>
        <v>5.9872611464968153E-2</v>
      </c>
      <c r="CC799" s="130">
        <f t="shared" ref="CC799" si="15405">U799/U808</f>
        <v>3.2527881040892194E-2</v>
      </c>
      <c r="CD799" s="131">
        <f t="shared" ref="CD799" si="15406">V799/V808</f>
        <v>8.2372551743297676E-2</v>
      </c>
      <c r="CE799" s="132">
        <f t="shared" ref="CE799" si="15407">W799/W808</f>
        <v>4.7196593328601842E-2</v>
      </c>
      <c r="CF799" s="129">
        <f t="shared" ref="CF799" si="15408">X799/X808</f>
        <v>7.0896364867916006E-2</v>
      </c>
      <c r="CG799" s="130">
        <f t="shared" ref="CG799" si="15409">Y799/Y808</f>
        <v>5.8823529411764705E-2</v>
      </c>
      <c r="CH799" s="131">
        <f t="shared" ref="CH799" si="15410">Z799/Z808</f>
        <v>5.9907834101382486E-2</v>
      </c>
      <c r="CI799" s="129">
        <f t="shared" ref="CI799" si="15411">AA799/AA808</f>
        <v>5.9530095036958816E-2</v>
      </c>
      <c r="CJ799" s="135">
        <f t="shared" ref="CJ799" si="15412">AB799/AB808</f>
        <v>6.075178910850982E-2</v>
      </c>
      <c r="CK799" s="136">
        <f t="shared" ref="CK799" si="15413">AC799/AC808</f>
        <v>6.4271070733560198E-2</v>
      </c>
    </row>
    <row r="800" spans="1:89" x14ac:dyDescent="0.15">
      <c r="A800" s="146" t="s">
        <v>32</v>
      </c>
      <c r="B800" s="203">
        <v>736</v>
      </c>
      <c r="C800" s="197">
        <v>726</v>
      </c>
      <c r="D800" s="198">
        <v>141</v>
      </c>
      <c r="E800" s="199">
        <v>267</v>
      </c>
      <c r="F800" s="196">
        <v>341</v>
      </c>
      <c r="G800" s="200">
        <v>767</v>
      </c>
      <c r="H800" s="198">
        <v>757</v>
      </c>
      <c r="I800" s="199">
        <v>955</v>
      </c>
      <c r="J800" s="196">
        <v>211</v>
      </c>
      <c r="K800" s="197">
        <v>46</v>
      </c>
      <c r="L800" s="198">
        <v>566</v>
      </c>
      <c r="M800" s="196">
        <v>173</v>
      </c>
      <c r="N800" s="201">
        <v>865</v>
      </c>
      <c r="O800" s="204">
        <v>643</v>
      </c>
      <c r="P800" s="196">
        <v>263</v>
      </c>
      <c r="Q800" s="197">
        <v>451</v>
      </c>
      <c r="R800" s="198">
        <v>401</v>
      </c>
      <c r="S800" s="199">
        <v>588</v>
      </c>
      <c r="T800" s="196">
        <v>58</v>
      </c>
      <c r="U800" s="200">
        <v>33</v>
      </c>
      <c r="V800" s="198">
        <v>749</v>
      </c>
      <c r="W800" s="205">
        <v>399</v>
      </c>
      <c r="X800" s="196">
        <v>225</v>
      </c>
      <c r="Y800" s="200">
        <v>174</v>
      </c>
      <c r="Z800" s="198">
        <v>598</v>
      </c>
      <c r="AA800" s="196">
        <v>890</v>
      </c>
      <c r="AB800" s="172">
        <f t="shared" si="15003"/>
        <v>5911</v>
      </c>
      <c r="AC800" s="173">
        <f t="shared" si="15004"/>
        <v>6112</v>
      </c>
      <c r="BI800" s="146" t="s">
        <v>32</v>
      </c>
      <c r="BJ800" s="129">
        <f>B800/B808</f>
        <v>6.8022181146025873E-2</v>
      </c>
      <c r="BK800" s="130">
        <f t="shared" ref="BK800" si="15414">C800/C808</f>
        <v>6.9480333046224516E-2</v>
      </c>
      <c r="BL800" s="131">
        <f t="shared" ref="BL800" si="15415">D800/D808</f>
        <v>4.414527238572323E-2</v>
      </c>
      <c r="BM800" s="132">
        <f t="shared" ref="BM800" si="15416">E800/E808</f>
        <v>6.9476971116315372E-2</v>
      </c>
      <c r="BN800" s="129">
        <f t="shared" ref="BN800" si="15417">F800/F808</f>
        <v>2.8119073142574422E-2</v>
      </c>
      <c r="BO800" s="130">
        <f t="shared" ref="BO800" si="15418">G800/G808</f>
        <v>0.10221215351812367</v>
      </c>
      <c r="BP800" s="131">
        <f t="shared" ref="BP800" si="15419">H800/H808</f>
        <v>5.5514813728366093E-2</v>
      </c>
      <c r="BQ800" s="132">
        <f t="shared" ref="BQ800" si="15420">I800/I808</f>
        <v>7.2546338498936491E-2</v>
      </c>
      <c r="BR800" s="129">
        <f t="shared" ref="BR800" si="15421">J800/J808</f>
        <v>0.1227457824316463</v>
      </c>
      <c r="BS800" s="130">
        <f t="shared" ref="BS800" si="15422">K800/K808</f>
        <v>2.6528258362168398E-2</v>
      </c>
      <c r="BT800" s="131">
        <f t="shared" ref="BT800" si="15423">L800/L808</f>
        <v>0.11022395326192795</v>
      </c>
      <c r="BU800" s="129">
        <f t="shared" ref="BU800" si="15424">M800/M808</f>
        <v>2.9827586206896552E-2</v>
      </c>
      <c r="BV800" s="133">
        <f t="shared" ref="BV800" si="15425">N800/N808</f>
        <v>7.4325485478604569E-2</v>
      </c>
      <c r="BW800" s="134">
        <f t="shared" ref="BW800" si="15426">O800/O808</f>
        <v>5.3321170909694002E-2</v>
      </c>
      <c r="BX800" s="129">
        <f t="shared" ref="BX800" si="15427">P800/P808</f>
        <v>4.9030574198359433E-2</v>
      </c>
      <c r="BY800" s="130">
        <f t="shared" ref="BY800" si="15428">Q800/Q808</f>
        <v>7.9247935336496225E-2</v>
      </c>
      <c r="BZ800" s="131">
        <f t="shared" ref="BZ800" si="15429">R800/R808</f>
        <v>5.2452583387835185E-2</v>
      </c>
      <c r="CA800" s="132">
        <f t="shared" ref="CA800" si="15430">S800/S808</f>
        <v>7.148067104303428E-2</v>
      </c>
      <c r="CB800" s="129">
        <f t="shared" ref="CB800" si="15431">T800/T808</f>
        <v>7.3885350318471335E-2</v>
      </c>
      <c r="CC800" s="130">
        <f t="shared" ref="CC800" si="15432">U800/U808</f>
        <v>3.0669144981412641E-2</v>
      </c>
      <c r="CD800" s="131">
        <f t="shared" ref="CD800" si="15433">V800/V808</f>
        <v>0.10404222808723433</v>
      </c>
      <c r="CE800" s="132">
        <f t="shared" ref="CE800" si="15434">W800/W808</f>
        <v>4.7196593328601842E-2</v>
      </c>
      <c r="CF800" s="129">
        <f t="shared" ref="CF800" si="15435">X800/X808</f>
        <v>5.0801535335290131E-2</v>
      </c>
      <c r="CG800" s="130">
        <f t="shared" ref="CG800" si="15436">Y800/Y808</f>
        <v>5.9163549812988776E-2</v>
      </c>
      <c r="CH800" s="131">
        <f t="shared" ref="CH800" si="15437">Z800/Z808</f>
        <v>4.7513109804544734E-2</v>
      </c>
      <c r="CI800" s="129">
        <f t="shared" ref="CI800" si="15438">AA800/AA808</f>
        <v>5.8738120380147835E-2</v>
      </c>
      <c r="CJ800" s="135">
        <f t="shared" ref="CJ800" si="15439">AB800/AB808</f>
        <v>6.1395764305078059E-2</v>
      </c>
      <c r="CK800" s="136">
        <f t="shared" ref="CK800" si="15440">AC800/AC808</f>
        <v>6.3605049275181333E-2</v>
      </c>
    </row>
    <row r="801" spans="1:89" x14ac:dyDescent="0.15">
      <c r="A801" s="137" t="s">
        <v>33</v>
      </c>
      <c r="B801" s="206">
        <v>592</v>
      </c>
      <c r="C801" s="190">
        <v>565</v>
      </c>
      <c r="D801" s="191">
        <v>101</v>
      </c>
      <c r="E801" s="192">
        <v>260</v>
      </c>
      <c r="F801" s="189">
        <v>301</v>
      </c>
      <c r="G801" s="193">
        <v>708</v>
      </c>
      <c r="H801" s="191">
        <v>617</v>
      </c>
      <c r="I801" s="192">
        <v>943</v>
      </c>
      <c r="J801" s="189">
        <v>163</v>
      </c>
      <c r="K801" s="190">
        <v>43</v>
      </c>
      <c r="L801" s="191">
        <v>497</v>
      </c>
      <c r="M801" s="189">
        <v>134</v>
      </c>
      <c r="N801" s="194">
        <v>744</v>
      </c>
      <c r="O801" s="207">
        <v>589</v>
      </c>
      <c r="P801" s="189">
        <v>156</v>
      </c>
      <c r="Q801" s="190">
        <v>362</v>
      </c>
      <c r="R801" s="191">
        <v>319</v>
      </c>
      <c r="S801" s="192">
        <v>503</v>
      </c>
      <c r="T801" s="189">
        <v>28</v>
      </c>
      <c r="U801" s="193">
        <v>44</v>
      </c>
      <c r="V801" s="191">
        <v>629</v>
      </c>
      <c r="W801" s="208">
        <v>299</v>
      </c>
      <c r="X801" s="189">
        <v>129</v>
      </c>
      <c r="Y801" s="193">
        <v>161</v>
      </c>
      <c r="Z801" s="191">
        <v>519</v>
      </c>
      <c r="AA801" s="189">
        <v>718</v>
      </c>
      <c r="AB801" s="172">
        <f t="shared" si="15003"/>
        <v>4795</v>
      </c>
      <c r="AC801" s="173">
        <f t="shared" si="15004"/>
        <v>5329</v>
      </c>
      <c r="BI801" s="137" t="s">
        <v>33</v>
      </c>
      <c r="BJ801" s="129">
        <f>B801/B808</f>
        <v>5.4713493530499077E-2</v>
      </c>
      <c r="BK801" s="130">
        <f t="shared" ref="BK801" si="15441">C801/C808</f>
        <v>5.4072160015312468E-2</v>
      </c>
      <c r="BL801" s="131">
        <f t="shared" ref="BL801" si="15442">D801/D808</f>
        <v>3.1621790857858482E-2</v>
      </c>
      <c r="BM801" s="132">
        <f t="shared" ref="BM801" si="15443">E801/E808</f>
        <v>6.7655477491543062E-2</v>
      </c>
      <c r="BN801" s="129">
        <f t="shared" ref="BN801" si="15444">F801/F808</f>
        <v>2.4820648140512904E-2</v>
      </c>
      <c r="BO801" s="130">
        <f t="shared" ref="BO801" si="15445">G801/G808</f>
        <v>9.4349680170575698E-2</v>
      </c>
      <c r="BP801" s="131">
        <f t="shared" ref="BP801" si="15446">H801/H808</f>
        <v>4.5247873276620706E-2</v>
      </c>
      <c r="BQ801" s="132">
        <f t="shared" ref="BQ801" si="15447">I801/I808</f>
        <v>7.1634761470677599E-2</v>
      </c>
      <c r="BR801" s="129">
        <f t="shared" ref="BR801" si="15448">J801/J808</f>
        <v>9.4822571262361835E-2</v>
      </c>
      <c r="BS801" s="130">
        <f t="shared" ref="BS801" si="15449">K801/K808</f>
        <v>2.4798154555940023E-2</v>
      </c>
      <c r="BT801" s="131">
        <f t="shared" ref="BT801" si="15450">L801/L808</f>
        <v>9.6786757546251212E-2</v>
      </c>
      <c r="BU801" s="129">
        <f t="shared" ref="BU801" si="15451">M801/M808</f>
        <v>2.3103448275862068E-2</v>
      </c>
      <c r="BV801" s="133">
        <f t="shared" ref="BV801" si="15452">N801/N808</f>
        <v>6.3928510053273754E-2</v>
      </c>
      <c r="BW801" s="134">
        <f t="shared" ref="BW801" si="15453">O801/O808</f>
        <v>4.8843187660668377E-2</v>
      </c>
      <c r="BX801" s="129">
        <f t="shared" ref="BX801" si="15454">P801/P808</f>
        <v>2.9082774049217001E-2</v>
      </c>
      <c r="BY801" s="130">
        <f t="shared" ref="BY801" si="15455">Q801/Q808</f>
        <v>6.3609207520646638E-2</v>
      </c>
      <c r="BZ801" s="131">
        <f t="shared" ref="BZ801" si="15456">R801/R808</f>
        <v>4.1726618705035974E-2</v>
      </c>
      <c r="CA801" s="132">
        <f t="shared" ref="CA801" si="15457">S801/S808</f>
        <v>6.1147580841235109E-2</v>
      </c>
      <c r="CB801" s="129">
        <f t="shared" ref="CB801" si="15458">T801/T808</f>
        <v>3.5668789808917196E-2</v>
      </c>
      <c r="CC801" s="130">
        <f t="shared" ref="CC801" si="15459">U801/U808</f>
        <v>4.0892193308550186E-2</v>
      </c>
      <c r="CD801" s="131">
        <f t="shared" ref="CD801" si="15460">V801/V808</f>
        <v>8.7373246284206146E-2</v>
      </c>
      <c r="CE801" s="132">
        <f t="shared" ref="CE801" si="15461">W801/W808</f>
        <v>3.5367873196120177E-2</v>
      </c>
      <c r="CF801" s="129">
        <f t="shared" ref="CF801" si="15462">X801/X808</f>
        <v>2.9126213592233011E-2</v>
      </c>
      <c r="CG801" s="130">
        <f t="shared" ref="CG801" si="15463">Y801/Y808</f>
        <v>5.4743284597075823E-2</v>
      </c>
      <c r="CH801" s="131">
        <f t="shared" ref="CH801" si="15464">Z801/Z808</f>
        <v>4.1236294295248686E-2</v>
      </c>
      <c r="CI801" s="129">
        <f t="shared" ref="CI801" si="15465">AA801/AA808</f>
        <v>4.7386483632523763E-2</v>
      </c>
      <c r="CJ801" s="135">
        <f t="shared" ref="CJ801" si="15466">AB801/AB808</f>
        <v>4.9804210766849821E-2</v>
      </c>
      <c r="CK801" s="136">
        <f t="shared" ref="CK801" si="15467">AC801/AC808</f>
        <v>5.545669299532744E-2</v>
      </c>
    </row>
    <row r="802" spans="1:89" x14ac:dyDescent="0.15">
      <c r="A802" s="146" t="s">
        <v>34</v>
      </c>
      <c r="B802" s="203">
        <v>268</v>
      </c>
      <c r="C802" s="197">
        <v>410</v>
      </c>
      <c r="D802" s="198">
        <v>35</v>
      </c>
      <c r="E802" s="199">
        <v>226</v>
      </c>
      <c r="F802" s="196">
        <v>105</v>
      </c>
      <c r="G802" s="200">
        <v>593</v>
      </c>
      <c r="H802" s="198">
        <v>329</v>
      </c>
      <c r="I802" s="199">
        <v>654</v>
      </c>
      <c r="J802" s="196">
        <v>135</v>
      </c>
      <c r="K802" s="197">
        <v>41</v>
      </c>
      <c r="L802" s="198">
        <v>403</v>
      </c>
      <c r="M802" s="196">
        <v>84</v>
      </c>
      <c r="N802" s="201">
        <v>641</v>
      </c>
      <c r="O802" s="204">
        <v>445</v>
      </c>
      <c r="P802" s="196">
        <v>160</v>
      </c>
      <c r="Q802" s="197">
        <v>323</v>
      </c>
      <c r="R802" s="198">
        <v>274</v>
      </c>
      <c r="S802" s="199">
        <v>369</v>
      </c>
      <c r="T802" s="196">
        <v>16</v>
      </c>
      <c r="U802" s="200">
        <v>33</v>
      </c>
      <c r="V802" s="198">
        <v>553</v>
      </c>
      <c r="W802" s="205">
        <v>211</v>
      </c>
      <c r="X802" s="196">
        <v>100</v>
      </c>
      <c r="Y802" s="200">
        <v>162</v>
      </c>
      <c r="Z802" s="198">
        <v>323</v>
      </c>
      <c r="AA802" s="196">
        <v>416</v>
      </c>
      <c r="AB802" s="172">
        <f t="shared" si="15003"/>
        <v>3342</v>
      </c>
      <c r="AC802" s="173">
        <f t="shared" si="15004"/>
        <v>3967</v>
      </c>
      <c r="BI802" s="146" t="s">
        <v>34</v>
      </c>
      <c r="BJ802" s="129">
        <f>B802/B808</f>
        <v>2.4768946395563769E-2</v>
      </c>
      <c r="BK802" s="130">
        <f t="shared" ref="BK802" si="15468">C802/C808</f>
        <v>3.9238204612881612E-2</v>
      </c>
      <c r="BL802" s="131">
        <f t="shared" ref="BL802" si="15469">D802/D808</f>
        <v>1.0958046336881654E-2</v>
      </c>
      <c r="BM802" s="132">
        <f t="shared" ref="BM802" si="15470">E802/E808</f>
        <v>5.880822274264897E-2</v>
      </c>
      <c r="BN802" s="129">
        <f t="shared" ref="BN802" si="15471">F802/F808</f>
        <v>8.6583656304114777E-3</v>
      </c>
      <c r="BO802" s="130">
        <f t="shared" ref="BO802" si="15472">G802/G808</f>
        <v>7.902452025586354E-2</v>
      </c>
      <c r="BP802" s="131">
        <f t="shared" ref="BP802" si="15473">H802/H808</f>
        <v>2.4127310061601643E-2</v>
      </c>
      <c r="BQ802" s="132">
        <f t="shared" ref="BQ802" si="15474">I802/I808</f>
        <v>4.9680948040109391E-2</v>
      </c>
      <c r="BR802" s="129">
        <f t="shared" ref="BR802" si="15475">J802/J808</f>
        <v>7.8534031413612565E-2</v>
      </c>
      <c r="BS802" s="130">
        <f t="shared" ref="BS802" si="15476">K802/K808</f>
        <v>2.3644752018454441E-2</v>
      </c>
      <c r="BT802" s="131">
        <f t="shared" ref="BT802" si="15477">L802/L808</f>
        <v>7.848101265822785E-2</v>
      </c>
      <c r="BU802" s="129">
        <f t="shared" ref="BU802" si="15478">M802/M808</f>
        <v>1.4482758620689656E-2</v>
      </c>
      <c r="BV802" s="133">
        <f t="shared" ref="BV802" si="15479">N802/N808</f>
        <v>5.5078192129231825E-2</v>
      </c>
      <c r="BW802" s="134">
        <f t="shared" ref="BW802" si="15480">O802/O808</f>
        <v>3.6901898996600048E-2</v>
      </c>
      <c r="BX802" s="129">
        <f t="shared" ref="BX802" si="15481">P802/P808</f>
        <v>2.9828486204325131E-2</v>
      </c>
      <c r="BY802" s="130">
        <f t="shared" ref="BY802" si="15482">Q802/Q808</f>
        <v>5.6756281848532771E-2</v>
      </c>
      <c r="BZ802" s="131">
        <f t="shared" ref="BZ802" si="15483">R802/R808</f>
        <v>3.5840418574231522E-2</v>
      </c>
      <c r="CA802" s="132">
        <f t="shared" ref="CA802" si="15484">S802/S808</f>
        <v>4.4857768052516414E-2</v>
      </c>
      <c r="CB802" s="129">
        <f t="shared" ref="CB802" si="15485">T802/T808</f>
        <v>2.038216560509554E-2</v>
      </c>
      <c r="CC802" s="130">
        <f t="shared" ref="CC802" si="15486">U802/U808</f>
        <v>3.0669144981412641E-2</v>
      </c>
      <c r="CD802" s="131">
        <f t="shared" ref="CD802" si="15487">V802/V808</f>
        <v>7.6816224475621614E-2</v>
      </c>
      <c r="CE802" s="132">
        <f t="shared" ref="CE802" si="15488">W802/W808</f>
        <v>2.4958599479536315E-2</v>
      </c>
      <c r="CF802" s="129">
        <f t="shared" ref="CF802" si="15489">X802/X808</f>
        <v>2.2578460149017838E-2</v>
      </c>
      <c r="CG802" s="130">
        <f t="shared" ref="CG802" si="15490">Y802/Y808</f>
        <v>5.5083304998299901E-2</v>
      </c>
      <c r="CH802" s="131">
        <f t="shared" ref="CH802" si="15491">Z802/Z808</f>
        <v>2.566343556332433E-2</v>
      </c>
      <c r="CI802" s="129">
        <f t="shared" ref="CI802" si="15492">AA802/AA808</f>
        <v>2.7455121436114043E-2</v>
      </c>
      <c r="CJ802" s="135">
        <f t="shared" ref="CJ802" si="15493">AB802/AB808</f>
        <v>3.4712340434371658E-2</v>
      </c>
      <c r="CK802" s="136">
        <f t="shared" ref="CK802" si="15494">AC802/AC808</f>
        <v>4.1282923834202283E-2</v>
      </c>
    </row>
    <row r="803" spans="1:89" x14ac:dyDescent="0.15">
      <c r="A803" s="137" t="s">
        <v>35</v>
      </c>
      <c r="B803" s="206">
        <v>0</v>
      </c>
      <c r="C803" s="190">
        <v>222</v>
      </c>
      <c r="D803" s="191">
        <v>0</v>
      </c>
      <c r="E803" s="192">
        <v>130</v>
      </c>
      <c r="F803" s="189">
        <v>2</v>
      </c>
      <c r="G803" s="193">
        <v>341</v>
      </c>
      <c r="H803" s="191">
        <v>57</v>
      </c>
      <c r="I803" s="192">
        <v>332</v>
      </c>
      <c r="J803" s="189">
        <v>13</v>
      </c>
      <c r="K803" s="190">
        <v>25</v>
      </c>
      <c r="L803" s="191">
        <v>355</v>
      </c>
      <c r="M803" s="189">
        <v>28</v>
      </c>
      <c r="N803" s="194">
        <v>126</v>
      </c>
      <c r="O803" s="207">
        <v>103</v>
      </c>
      <c r="P803" s="189">
        <v>55</v>
      </c>
      <c r="Q803" s="190">
        <v>55</v>
      </c>
      <c r="R803" s="191">
        <v>53</v>
      </c>
      <c r="S803" s="192">
        <v>48</v>
      </c>
      <c r="T803" s="189">
        <v>6</v>
      </c>
      <c r="U803" s="193">
        <v>4</v>
      </c>
      <c r="V803" s="191">
        <v>148</v>
      </c>
      <c r="W803" s="208">
        <v>14</v>
      </c>
      <c r="X803" s="189">
        <v>2</v>
      </c>
      <c r="Y803" s="193">
        <v>17</v>
      </c>
      <c r="Z803" s="191">
        <v>28</v>
      </c>
      <c r="AA803" s="189">
        <v>103</v>
      </c>
      <c r="AB803" s="172">
        <f t="shared" si="15003"/>
        <v>845</v>
      </c>
      <c r="AC803" s="173">
        <f t="shared" si="15004"/>
        <v>1422</v>
      </c>
      <c r="BI803" s="137" t="s">
        <v>35</v>
      </c>
      <c r="BJ803" s="129">
        <f>B803/B808</f>
        <v>0</v>
      </c>
      <c r="BK803" s="130">
        <f t="shared" ref="BK803" si="15495">C803/C808</f>
        <v>2.1246052253804191E-2</v>
      </c>
      <c r="BL803" s="131">
        <f t="shared" ref="BL803" si="15496">D803/D808</f>
        <v>0</v>
      </c>
      <c r="BM803" s="132">
        <f t="shared" ref="BM803" si="15497">E803/E808</f>
        <v>3.3827738745771531E-2</v>
      </c>
      <c r="BN803" s="129">
        <f t="shared" ref="BN803" si="15498">F803/F808</f>
        <v>1.6492125010307578E-4</v>
      </c>
      <c r="BO803" s="130">
        <f t="shared" ref="BO803" si="15499">G803/G808</f>
        <v>4.5442430703624734E-2</v>
      </c>
      <c r="BP803" s="131">
        <f t="shared" ref="BP803" si="15500">H803/H808</f>
        <v>4.1801114696391906E-3</v>
      </c>
      <c r="BQ803" s="132">
        <f t="shared" ref="BQ803" si="15501">I803/I808</f>
        <v>2.5220297781829232E-2</v>
      </c>
      <c r="BR803" s="129">
        <f t="shared" ref="BR803" si="15502">J803/J808</f>
        <v>7.5625363583478765E-3</v>
      </c>
      <c r="BS803" s="130">
        <f t="shared" ref="BS803" si="15503">K803/K808</f>
        <v>1.4417531718569781E-2</v>
      </c>
      <c r="BT803" s="131">
        <f t="shared" ref="BT803" si="15504">L803/L808</f>
        <v>6.91333982473223E-2</v>
      </c>
      <c r="BU803" s="129">
        <f t="shared" ref="BU803" si="15505">M803/M808</f>
        <v>4.827586206896552E-3</v>
      </c>
      <c r="BV803" s="133">
        <f t="shared" ref="BV803" si="15506">N803/N808</f>
        <v>1.0826602509022169E-2</v>
      </c>
      <c r="BW803" s="134">
        <f t="shared" ref="BW803" si="15507">O803/O808</f>
        <v>8.5413384194377648E-3</v>
      </c>
      <c r="BX803" s="129">
        <f t="shared" ref="BX803" si="15508">P803/P808</f>
        <v>1.0253542132736763E-2</v>
      </c>
      <c r="BY803" s="130">
        <f t="shared" ref="BY803" si="15509">Q803/Q808</f>
        <v>9.6643823581092948E-3</v>
      </c>
      <c r="BZ803" s="131">
        <f t="shared" ref="BZ803" si="15510">R803/R808</f>
        <v>6.9326357096141265E-3</v>
      </c>
      <c r="CA803" s="132">
        <f t="shared" ref="CA803" si="15511">S803/S808</f>
        <v>5.8351568198395333E-3</v>
      </c>
      <c r="CB803" s="129">
        <f t="shared" ref="CB803" si="15512">T803/T808</f>
        <v>7.6433121019108281E-3</v>
      </c>
      <c r="CC803" s="130">
        <f t="shared" ref="CC803" si="15513">U803/U808</f>
        <v>3.7174721189591076E-3</v>
      </c>
      <c r="CD803" s="131">
        <f t="shared" ref="CD803" si="15514">V803/V808</f>
        <v>2.0558410890401446E-2</v>
      </c>
      <c r="CE803" s="132">
        <f t="shared" ref="CE803" si="15515">W803/W808</f>
        <v>1.6560208185474332E-3</v>
      </c>
      <c r="CF803" s="129">
        <f t="shared" ref="CF803" si="15516">X803/X808</f>
        <v>4.5156920298035672E-4</v>
      </c>
      <c r="CG803" s="130">
        <f t="shared" ref="CG803" si="15517">Y803/Y808</f>
        <v>5.7803468208092483E-3</v>
      </c>
      <c r="CH803" s="131">
        <f t="shared" ref="CH803" si="15518">Z803/Z808</f>
        <v>2.2246941045606229E-3</v>
      </c>
      <c r="CI803" s="129">
        <f t="shared" ref="CI803" si="15519">AA803/AA808</f>
        <v>6.7977824709609296E-3</v>
      </c>
      <c r="CJ803" s="135">
        <f t="shared" ref="CJ803" si="15520">AB803/AB808</f>
        <v>8.7767587274219187E-3</v>
      </c>
      <c r="CK803" s="136">
        <f t="shared" ref="CK803" si="15521">AC803/AC808</f>
        <v>1.4798164278355343E-2</v>
      </c>
    </row>
    <row r="804" spans="1:89" x14ac:dyDescent="0.15">
      <c r="A804" s="146" t="s">
        <v>36</v>
      </c>
      <c r="B804" s="203">
        <v>0</v>
      </c>
      <c r="C804" s="197">
        <v>18</v>
      </c>
      <c r="D804" s="198">
        <v>0</v>
      </c>
      <c r="E804" s="199">
        <v>2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3"/>
        <v>0</v>
      </c>
      <c r="AC804" s="173">
        <f t="shared" si="15004"/>
        <v>20</v>
      </c>
      <c r="BI804" s="146" t="s">
        <v>36</v>
      </c>
      <c r="BJ804" s="129">
        <f>B804/B808</f>
        <v>0</v>
      </c>
      <c r="BK804" s="130">
        <f t="shared" ref="BK804" si="15522">C804/C808</f>
        <v>1.7226528854435831E-3</v>
      </c>
      <c r="BL804" s="131">
        <f t="shared" ref="BL804" si="15523">D804/D808</f>
        <v>0</v>
      </c>
      <c r="BM804" s="132">
        <f t="shared" ref="BM804" si="15524">E804/E808</f>
        <v>5.2042674993494666E-4</v>
      </c>
      <c r="BN804" s="129">
        <f t="shared" ref="BN804" si="15525">F804/F808</f>
        <v>0</v>
      </c>
      <c r="BO804" s="130">
        <f t="shared" ref="BO804" si="15526">G804/G808</f>
        <v>0</v>
      </c>
      <c r="BP804" s="131">
        <f t="shared" ref="BP804" si="15527">H804/H808</f>
        <v>0</v>
      </c>
      <c r="BQ804" s="132">
        <f t="shared" ref="BQ804" si="15528">I804/I808</f>
        <v>0</v>
      </c>
      <c r="BR804" s="129">
        <f t="shared" ref="BR804" si="15529">J804/J808</f>
        <v>0</v>
      </c>
      <c r="BS804" s="130">
        <f t="shared" ref="BS804" si="15530">K804/K808</f>
        <v>0</v>
      </c>
      <c r="BT804" s="131">
        <f t="shared" ref="BT804" si="15531">L804/L808</f>
        <v>0</v>
      </c>
      <c r="BU804" s="129">
        <f t="shared" ref="BU804" si="15532">M804/M808</f>
        <v>0</v>
      </c>
      <c r="BV804" s="133">
        <f t="shared" ref="BV804" si="15533">N804/N808</f>
        <v>0</v>
      </c>
      <c r="BW804" s="134">
        <f t="shared" ref="BW804" si="15534">O804/O808</f>
        <v>0</v>
      </c>
      <c r="BX804" s="129">
        <f t="shared" ref="BX804" si="15535">P804/P808</f>
        <v>0</v>
      </c>
      <c r="BY804" s="130">
        <f t="shared" ref="BY804" si="15536">Q804/Q808</f>
        <v>0</v>
      </c>
      <c r="BZ804" s="131">
        <f t="shared" ref="BZ804" si="15537">R804/R808</f>
        <v>0</v>
      </c>
      <c r="CA804" s="132">
        <f t="shared" ref="CA804" si="15538">S804/S808</f>
        <v>0</v>
      </c>
      <c r="CB804" s="129">
        <f t="shared" ref="CB804" si="15539">T804/T808</f>
        <v>0</v>
      </c>
      <c r="CC804" s="130">
        <f t="shared" ref="CC804" si="15540">U804/U808</f>
        <v>0</v>
      </c>
      <c r="CD804" s="131">
        <f t="shared" ref="CD804" si="15541">V804/V808</f>
        <v>0</v>
      </c>
      <c r="CE804" s="132">
        <f t="shared" ref="CE804" si="15542">W804/W808</f>
        <v>0</v>
      </c>
      <c r="CF804" s="129">
        <f t="shared" ref="CF804" si="15543">X804/X808</f>
        <v>0</v>
      </c>
      <c r="CG804" s="130">
        <f t="shared" ref="CG804" si="15544">Y804/Y808</f>
        <v>0</v>
      </c>
      <c r="CH804" s="131">
        <f t="shared" ref="CH804" si="15545">Z804/Z808</f>
        <v>0</v>
      </c>
      <c r="CI804" s="129">
        <f t="shared" ref="CI804" si="15546">AA804/AA808</f>
        <v>0</v>
      </c>
      <c r="CJ804" s="135">
        <f t="shared" ref="CJ804" si="15547">AB804/AB808</f>
        <v>0</v>
      </c>
      <c r="CK804" s="136">
        <f t="shared" ref="CK804" si="15548">AC804/AC808</f>
        <v>2.0813170574339443E-4</v>
      </c>
    </row>
    <row r="805" spans="1:89" x14ac:dyDescent="0.15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>
        <f t="shared" si="15003"/>
        <v>0</v>
      </c>
      <c r="AC805" s="173">
        <f t="shared" si="15004"/>
        <v>0</v>
      </c>
      <c r="BI805" s="137" t="s">
        <v>37</v>
      </c>
      <c r="BJ805" s="129">
        <f>B805/B808</f>
        <v>0</v>
      </c>
      <c r="BK805" s="130">
        <f t="shared" ref="BK805" si="15549">C805/C808</f>
        <v>0</v>
      </c>
      <c r="BL805" s="131">
        <f t="shared" ref="BL805" si="15550">D805/D808</f>
        <v>0</v>
      </c>
      <c r="BM805" s="132">
        <f t="shared" ref="BM805" si="15551">E805/E808</f>
        <v>0</v>
      </c>
      <c r="BN805" s="129">
        <f t="shared" ref="BN805" si="15552">F805/F808</f>
        <v>0</v>
      </c>
      <c r="BO805" s="130">
        <f t="shared" ref="BO805" si="15553">G805/G808</f>
        <v>0</v>
      </c>
      <c r="BP805" s="131">
        <f t="shared" ref="BP805" si="15554">H805/H808</f>
        <v>0</v>
      </c>
      <c r="BQ805" s="132">
        <f t="shared" ref="BQ805" si="15555">I805/I808</f>
        <v>0</v>
      </c>
      <c r="BR805" s="129">
        <f t="shared" ref="BR805" si="15556">J805/J808</f>
        <v>0</v>
      </c>
      <c r="BS805" s="130">
        <f t="shared" ref="BS805" si="15557">K805/K808</f>
        <v>0</v>
      </c>
      <c r="BT805" s="131">
        <f t="shared" ref="BT805" si="15558">L805/L808</f>
        <v>0</v>
      </c>
      <c r="BU805" s="129">
        <f t="shared" ref="BU805" si="15559">M805/M808</f>
        <v>0</v>
      </c>
      <c r="BV805" s="133">
        <f t="shared" ref="BV805" si="15560">N805/N808</f>
        <v>0</v>
      </c>
      <c r="BW805" s="134">
        <f t="shared" ref="BW805" si="15561">O805/O808</f>
        <v>0</v>
      </c>
      <c r="BX805" s="129">
        <f t="shared" ref="BX805" si="15562">P805/P808</f>
        <v>0</v>
      </c>
      <c r="BY805" s="130">
        <f t="shared" ref="BY805" si="15563">Q805/Q808</f>
        <v>0</v>
      </c>
      <c r="BZ805" s="131">
        <f t="shared" ref="BZ805" si="15564">R805/R808</f>
        <v>0</v>
      </c>
      <c r="CA805" s="132">
        <f t="shared" ref="CA805" si="15565">S805/S808</f>
        <v>0</v>
      </c>
      <c r="CB805" s="129">
        <f t="shared" ref="CB805" si="15566">T805/T808</f>
        <v>0</v>
      </c>
      <c r="CC805" s="130">
        <f t="shared" ref="CC805" si="15567">U805/U808</f>
        <v>0</v>
      </c>
      <c r="CD805" s="131">
        <f t="shared" ref="CD805" si="15568">V805/V808</f>
        <v>0</v>
      </c>
      <c r="CE805" s="132">
        <f t="shared" ref="CE805" si="15569">W805/W808</f>
        <v>0</v>
      </c>
      <c r="CF805" s="129">
        <f t="shared" ref="CF805" si="15570">X805/X808</f>
        <v>0</v>
      </c>
      <c r="CG805" s="130">
        <f t="shared" ref="CG805" si="15571">Y805/Y808</f>
        <v>0</v>
      </c>
      <c r="CH805" s="131">
        <f t="shared" ref="CH805" si="15572">Z805/Z808</f>
        <v>0</v>
      </c>
      <c r="CI805" s="129">
        <f t="shared" ref="CI805" si="15573">AA805/AA808</f>
        <v>0</v>
      </c>
      <c r="CJ805" s="135">
        <f t="shared" ref="CJ805" si="15574">AB805/AB808</f>
        <v>0</v>
      </c>
      <c r="CK805" s="136">
        <f t="shared" ref="CK805" si="15575">AC805/AC808</f>
        <v>0</v>
      </c>
    </row>
    <row r="806" spans="1:89" x14ac:dyDescent="0.15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>
        <f t="shared" si="15003"/>
        <v>0</v>
      </c>
      <c r="AC806" s="173">
        <f t="shared" si="15004"/>
        <v>0</v>
      </c>
      <c r="BI806" s="146" t="s">
        <v>38</v>
      </c>
      <c r="BJ806" s="129">
        <f>B806/B808</f>
        <v>0</v>
      </c>
      <c r="BK806" s="130">
        <f t="shared" ref="BK806" si="15576">C806/C808</f>
        <v>0</v>
      </c>
      <c r="BL806" s="131">
        <f t="shared" ref="BL806" si="15577">D806/D808</f>
        <v>0</v>
      </c>
      <c r="BM806" s="132">
        <f t="shared" ref="BM806" si="15578">E806/E808</f>
        <v>0</v>
      </c>
      <c r="BN806" s="129">
        <f t="shared" ref="BN806" si="15579">F806/F808</f>
        <v>0</v>
      </c>
      <c r="BO806" s="130">
        <f t="shared" ref="BO806" si="15580">G806/G808</f>
        <v>0</v>
      </c>
      <c r="BP806" s="131">
        <f t="shared" ref="BP806" si="15581">H806/H808</f>
        <v>0</v>
      </c>
      <c r="BQ806" s="132">
        <f t="shared" ref="BQ806" si="15582">I806/I808</f>
        <v>0</v>
      </c>
      <c r="BR806" s="129">
        <f t="shared" ref="BR806" si="15583">J806/J808</f>
        <v>0</v>
      </c>
      <c r="BS806" s="130">
        <f t="shared" ref="BS806" si="15584">K806/K808</f>
        <v>0</v>
      </c>
      <c r="BT806" s="131">
        <f t="shared" ref="BT806" si="15585">L806/L808</f>
        <v>0</v>
      </c>
      <c r="BU806" s="129">
        <f t="shared" ref="BU806" si="15586">M806/M808</f>
        <v>0</v>
      </c>
      <c r="BV806" s="133">
        <f t="shared" ref="BV806" si="15587">N806/N808</f>
        <v>0</v>
      </c>
      <c r="BW806" s="134">
        <f t="shared" ref="BW806" si="15588">O806/O808</f>
        <v>0</v>
      </c>
      <c r="BX806" s="129">
        <f t="shared" ref="BX806" si="15589">P806/P808</f>
        <v>0</v>
      </c>
      <c r="BY806" s="130">
        <f t="shared" ref="BY806" si="15590">Q806/Q808</f>
        <v>0</v>
      </c>
      <c r="BZ806" s="131">
        <f t="shared" ref="BZ806" si="15591">R806/R808</f>
        <v>0</v>
      </c>
      <c r="CA806" s="132">
        <f t="shared" ref="CA806" si="15592">S806/S808</f>
        <v>0</v>
      </c>
      <c r="CB806" s="129">
        <f t="shared" ref="CB806" si="15593">T806/T808</f>
        <v>0</v>
      </c>
      <c r="CC806" s="130">
        <f t="shared" ref="CC806" si="15594">U806/U808</f>
        <v>0</v>
      </c>
      <c r="CD806" s="131">
        <f t="shared" ref="CD806" si="15595">V806/V808</f>
        <v>0</v>
      </c>
      <c r="CE806" s="132">
        <f t="shared" ref="CE806" si="15596">W806/W808</f>
        <v>0</v>
      </c>
      <c r="CF806" s="129">
        <f t="shared" ref="CF806" si="15597">X806/X808</f>
        <v>0</v>
      </c>
      <c r="CG806" s="130">
        <f t="shared" ref="CG806" si="15598">Y806/Y808</f>
        <v>0</v>
      </c>
      <c r="CH806" s="131">
        <f t="shared" ref="CH806" si="15599">Z806/Z808</f>
        <v>0</v>
      </c>
      <c r="CI806" s="129">
        <f t="shared" ref="CI806" si="15600">AA806/AA808</f>
        <v>0</v>
      </c>
      <c r="CJ806" s="135">
        <f t="shared" ref="CJ806" si="15601">AB806/AB808</f>
        <v>0</v>
      </c>
      <c r="CK806" s="136">
        <f t="shared" ref="CK806" si="15602">AC806/AC808</f>
        <v>0</v>
      </c>
    </row>
    <row r="807" spans="1:89" ht="14" thickBot="1" x14ac:dyDescent="0.2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>
        <f t="shared" si="15003"/>
        <v>0</v>
      </c>
      <c r="AC807" s="173">
        <f t="shared" si="15004"/>
        <v>0</v>
      </c>
      <c r="BI807" s="137" t="s">
        <v>39</v>
      </c>
      <c r="BJ807" s="129">
        <f>B807/B808</f>
        <v>0</v>
      </c>
      <c r="BK807" s="130">
        <f t="shared" ref="BK807" si="15603">C807/C808</f>
        <v>0</v>
      </c>
      <c r="BL807" s="131">
        <f t="shared" ref="BL807" si="15604">D807/D808</f>
        <v>0</v>
      </c>
      <c r="BM807" s="132">
        <f t="shared" ref="BM807" si="15605">E807/E808</f>
        <v>0</v>
      </c>
      <c r="BN807" s="129">
        <f t="shared" ref="BN807" si="15606">F807/F808</f>
        <v>0</v>
      </c>
      <c r="BO807" s="130">
        <f t="shared" ref="BO807" si="15607">G807/G808</f>
        <v>0</v>
      </c>
      <c r="BP807" s="131">
        <f t="shared" ref="BP807" si="15608">H807/H808</f>
        <v>0</v>
      </c>
      <c r="BQ807" s="132">
        <f t="shared" ref="BQ807" si="15609">I807/I808</f>
        <v>0</v>
      </c>
      <c r="BR807" s="129">
        <f t="shared" ref="BR807" si="15610">J807/J808</f>
        <v>0</v>
      </c>
      <c r="BS807" s="130">
        <f t="shared" ref="BS807" si="15611">K807/K808</f>
        <v>0</v>
      </c>
      <c r="BT807" s="131">
        <f t="shared" ref="BT807" si="15612">L807/L808</f>
        <v>0</v>
      </c>
      <c r="BU807" s="129">
        <f t="shared" ref="BU807" si="15613">M807/M808</f>
        <v>0</v>
      </c>
      <c r="BV807" s="133">
        <f t="shared" ref="BV807" si="15614">N807/N808</f>
        <v>0</v>
      </c>
      <c r="BW807" s="134">
        <f t="shared" ref="BW807" si="15615">O807/O808</f>
        <v>0</v>
      </c>
      <c r="BX807" s="129">
        <f t="shared" ref="BX807" si="15616">P807/P808</f>
        <v>0</v>
      </c>
      <c r="BY807" s="130">
        <f t="shared" ref="BY807" si="15617">Q807/Q808</f>
        <v>0</v>
      </c>
      <c r="BZ807" s="131">
        <f t="shared" ref="BZ807" si="15618">R807/R808</f>
        <v>0</v>
      </c>
      <c r="CA807" s="132">
        <f t="shared" ref="CA807" si="15619">S807/S808</f>
        <v>0</v>
      </c>
      <c r="CB807" s="129">
        <f t="shared" ref="CB807" si="15620">T807/T808</f>
        <v>0</v>
      </c>
      <c r="CC807" s="130">
        <f t="shared" ref="CC807" si="15621">U807/U808</f>
        <v>0</v>
      </c>
      <c r="CD807" s="131">
        <f t="shared" ref="CD807" si="15622">V807/V808</f>
        <v>0</v>
      </c>
      <c r="CE807" s="132">
        <f t="shared" ref="CE807" si="15623">W807/W808</f>
        <v>0</v>
      </c>
      <c r="CF807" s="129">
        <f t="shared" ref="CF807" si="15624">X807/X808</f>
        <v>0</v>
      </c>
      <c r="CG807" s="130">
        <f t="shared" ref="CG807" si="15625">Y807/Y808</f>
        <v>0</v>
      </c>
      <c r="CH807" s="131">
        <f t="shared" ref="CH807" si="15626">Z807/Z808</f>
        <v>0</v>
      </c>
      <c r="CI807" s="129">
        <f t="shared" ref="CI807" si="15627">AA807/AA808</f>
        <v>0</v>
      </c>
      <c r="CJ807" s="135">
        <f t="shared" ref="CJ807" si="15628">AB807/AB808</f>
        <v>0</v>
      </c>
      <c r="CK807" s="136">
        <f t="shared" ref="CK807" si="15629">AC807/AC808</f>
        <v>0</v>
      </c>
    </row>
    <row r="808" spans="1:89" ht="15" thickTop="1" thickBot="1" x14ac:dyDescent="0.2">
      <c r="A808" s="269" t="s">
        <v>13</v>
      </c>
      <c r="B808" s="20">
        <f t="shared" ref="B808:AA808" si="15630">SUM(B785:B807)</f>
        <v>10820</v>
      </c>
      <c r="C808" s="21">
        <f t="shared" si="15630"/>
        <v>10449</v>
      </c>
      <c r="D808" s="20">
        <f t="shared" si="15630"/>
        <v>3194</v>
      </c>
      <c r="E808" s="21">
        <f t="shared" si="15630"/>
        <v>3843</v>
      </c>
      <c r="F808" s="20">
        <f t="shared" si="15630"/>
        <v>12127</v>
      </c>
      <c r="G808" s="21">
        <f t="shared" si="15630"/>
        <v>7504</v>
      </c>
      <c r="H808" s="20">
        <f t="shared" si="15630"/>
        <v>13636</v>
      </c>
      <c r="I808" s="21">
        <f t="shared" si="15630"/>
        <v>13164</v>
      </c>
      <c r="J808" s="20">
        <f t="shared" si="15630"/>
        <v>1719</v>
      </c>
      <c r="K808" s="21">
        <f t="shared" si="15630"/>
        <v>1734</v>
      </c>
      <c r="L808" s="20">
        <f t="shared" si="15630"/>
        <v>5135</v>
      </c>
      <c r="M808" s="21">
        <f t="shared" si="15630"/>
        <v>5800</v>
      </c>
      <c r="N808" s="20">
        <f t="shared" si="15630"/>
        <v>11638</v>
      </c>
      <c r="O808" s="21">
        <f t="shared" si="15630"/>
        <v>12059</v>
      </c>
      <c r="P808" s="20">
        <f t="shared" si="15630"/>
        <v>5364</v>
      </c>
      <c r="Q808" s="21">
        <f t="shared" si="15630"/>
        <v>5691</v>
      </c>
      <c r="R808" s="20">
        <f t="shared" si="15630"/>
        <v>7645</v>
      </c>
      <c r="S808" s="21">
        <f t="shared" si="15630"/>
        <v>8226</v>
      </c>
      <c r="T808" s="20">
        <f t="shared" si="15630"/>
        <v>785</v>
      </c>
      <c r="U808" s="21">
        <f t="shared" si="15630"/>
        <v>1076</v>
      </c>
      <c r="V808" s="20">
        <f t="shared" si="15630"/>
        <v>7199</v>
      </c>
      <c r="W808" s="21">
        <f t="shared" si="15630"/>
        <v>8454</v>
      </c>
      <c r="X808" s="20">
        <f t="shared" si="15630"/>
        <v>4429</v>
      </c>
      <c r="Y808" s="21">
        <f t="shared" si="15630"/>
        <v>2941</v>
      </c>
      <c r="Z808" s="20">
        <f t="shared" si="15630"/>
        <v>12586</v>
      </c>
      <c r="AA808" s="21">
        <f t="shared" si="15630"/>
        <v>15152</v>
      </c>
      <c r="AB808" s="174">
        <f t="shared" ref="AB808:AC808" si="15631">SUM(AB784:AB807)</f>
        <v>96277</v>
      </c>
      <c r="AC808" s="175">
        <f t="shared" si="15631"/>
        <v>96093</v>
      </c>
      <c r="BI808" s="269" t="s">
        <v>13</v>
      </c>
      <c r="BJ808" s="155">
        <f>SUM(BJ784:BJ807)</f>
        <v>1</v>
      </c>
      <c r="BK808" s="156">
        <f t="shared" ref="BK808:CK808" si="15632">SUM(BK784:BK807)</f>
        <v>0.99999999999999989</v>
      </c>
      <c r="BL808" s="155">
        <f t="shared" si="15632"/>
        <v>0.99999999999999978</v>
      </c>
      <c r="BM808" s="156">
        <f t="shared" si="15632"/>
        <v>1</v>
      </c>
      <c r="BN808" s="155">
        <f t="shared" si="15632"/>
        <v>1</v>
      </c>
      <c r="BO808" s="156">
        <f t="shared" si="15632"/>
        <v>1</v>
      </c>
      <c r="BP808" s="155">
        <f t="shared" si="15632"/>
        <v>1.0000000000000002</v>
      </c>
      <c r="BQ808" s="156">
        <f t="shared" si="15632"/>
        <v>1.0000000000000002</v>
      </c>
      <c r="BR808" s="155">
        <f t="shared" si="15632"/>
        <v>1</v>
      </c>
      <c r="BS808" s="156">
        <f t="shared" si="15632"/>
        <v>1</v>
      </c>
      <c r="BT808" s="155">
        <f t="shared" si="15632"/>
        <v>1</v>
      </c>
      <c r="BU808" s="156">
        <f t="shared" si="15632"/>
        <v>1</v>
      </c>
      <c r="BV808" s="155">
        <f t="shared" si="15632"/>
        <v>0.99999999999999978</v>
      </c>
      <c r="BW808" s="156">
        <f t="shared" si="15632"/>
        <v>1</v>
      </c>
      <c r="BX808" s="155">
        <f t="shared" si="15632"/>
        <v>0.99999999999999989</v>
      </c>
      <c r="BY808" s="156">
        <f t="shared" si="15632"/>
        <v>1</v>
      </c>
      <c r="BZ808" s="155">
        <f t="shared" si="15632"/>
        <v>1</v>
      </c>
      <c r="CA808" s="156">
        <f t="shared" si="15632"/>
        <v>0.99999999999999989</v>
      </c>
      <c r="CB808" s="155">
        <f t="shared" si="15632"/>
        <v>0.99999999999999989</v>
      </c>
      <c r="CC808" s="156">
        <f t="shared" si="15632"/>
        <v>1</v>
      </c>
      <c r="CD808" s="155">
        <f t="shared" si="15632"/>
        <v>1</v>
      </c>
      <c r="CE808" s="156">
        <f t="shared" si="15632"/>
        <v>1</v>
      </c>
      <c r="CF808" s="155">
        <f t="shared" si="15632"/>
        <v>0.99999999999999989</v>
      </c>
      <c r="CG808" s="156">
        <f t="shared" si="15632"/>
        <v>1.0000000000000002</v>
      </c>
      <c r="CH808" s="155">
        <f t="shared" si="15632"/>
        <v>0.99999999999999989</v>
      </c>
      <c r="CI808" s="156">
        <f t="shared" si="15632"/>
        <v>1</v>
      </c>
      <c r="CJ808" s="155">
        <f t="shared" si="15632"/>
        <v>1.0000000000000002</v>
      </c>
      <c r="CK808" s="156">
        <f t="shared" si="15632"/>
        <v>1</v>
      </c>
    </row>
    <row r="809" spans="1:89" ht="14" thickTop="1" x14ac:dyDescent="0.15">
      <c r="A809" s="187"/>
    </row>
    <row r="810" spans="1:89" x14ac:dyDescent="0.15">
      <c r="A810" s="234"/>
    </row>
    <row r="811" spans="1:89" x14ac:dyDescent="0.15">
      <c r="A811" s="296">
        <f>+A780+1</f>
        <v>44192</v>
      </c>
      <c r="B811" s="296"/>
      <c r="C811" s="296"/>
      <c r="D811" s="296"/>
      <c r="BI811" s="301">
        <f>+BI749+2</f>
        <v>44192</v>
      </c>
      <c r="BJ811" s="301"/>
      <c r="BK811" s="301"/>
      <c r="BL811" s="301"/>
    </row>
    <row r="812" spans="1:89" ht="14" thickBot="1" x14ac:dyDescent="0.2">
      <c r="AE812" s="272" t="s">
        <v>84</v>
      </c>
    </row>
    <row r="813" spans="1:89" ht="15" thickTop="1" thickBot="1" x14ac:dyDescent="0.2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 x14ac:dyDescent="0.2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 x14ac:dyDescent="0.15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413</v>
      </c>
      <c r="AG815" s="186">
        <f t="shared" ref="AG815:AV817" si="15633">SUMIF($A$9:$A$32,$AE815,C$815:C$838)</f>
        <v>417</v>
      </c>
      <c r="AH815" s="127">
        <f t="shared" si="15633"/>
        <v>121</v>
      </c>
      <c r="AI815" s="180">
        <f t="shared" si="15633"/>
        <v>199</v>
      </c>
      <c r="AJ815" s="126">
        <f t="shared" si="15633"/>
        <v>606</v>
      </c>
      <c r="AK815" s="128">
        <f t="shared" si="15633"/>
        <v>421</v>
      </c>
      <c r="AL815" s="127">
        <f t="shared" si="15633"/>
        <v>583</v>
      </c>
      <c r="AM815" s="180">
        <f t="shared" si="15633"/>
        <v>615</v>
      </c>
      <c r="AN815" s="126">
        <f t="shared" si="15633"/>
        <v>38</v>
      </c>
      <c r="AO815" s="128">
        <f t="shared" si="15633"/>
        <v>88</v>
      </c>
      <c r="AP815" s="127">
        <f t="shared" si="15633"/>
        <v>145</v>
      </c>
      <c r="AQ815" s="126">
        <f t="shared" si="15633"/>
        <v>312</v>
      </c>
      <c r="AR815" s="179">
        <f t="shared" si="15633"/>
        <v>504</v>
      </c>
      <c r="AS815" s="181">
        <f t="shared" si="15633"/>
        <v>611</v>
      </c>
      <c r="AT815" s="126">
        <f t="shared" si="15633"/>
        <v>297</v>
      </c>
      <c r="AU815" s="128">
        <f t="shared" si="15633"/>
        <v>245</v>
      </c>
      <c r="AV815" s="127">
        <f t="shared" si="15633"/>
        <v>344</v>
      </c>
      <c r="AW815" s="180">
        <f t="shared" ref="AW815:BE817" si="15634">SUMIF($A$9:$A$32,$AE815,S$815:S$838)</f>
        <v>325</v>
      </c>
      <c r="AX815" s="126">
        <f t="shared" si="15634"/>
        <v>61</v>
      </c>
      <c r="AY815" s="128">
        <f t="shared" si="15634"/>
        <v>63</v>
      </c>
      <c r="AZ815" s="127">
        <f t="shared" si="15634"/>
        <v>231</v>
      </c>
      <c r="BA815" s="180">
        <f t="shared" si="15634"/>
        <v>351</v>
      </c>
      <c r="BB815" s="126">
        <f t="shared" si="15634"/>
        <v>261</v>
      </c>
      <c r="BC815" s="128">
        <f t="shared" si="15634"/>
        <v>156</v>
      </c>
      <c r="BD815" s="184">
        <f t="shared" si="15634"/>
        <v>502</v>
      </c>
      <c r="BE815" s="185">
        <f t="shared" si="15634"/>
        <v>733</v>
      </c>
      <c r="BF815" s="170">
        <f>AF815+AH815+AJ815+AL815+AN815+AP815+AR815+AT815+AV815+AX815+AZ815+BB815+BD815</f>
        <v>4106</v>
      </c>
      <c r="BG815" s="171">
        <f>AG815+AI815+AK815+AM815+AO815+AQ815+AS815+AU815+AW815+AY815+BA815+BC815+BE815</f>
        <v>4536</v>
      </c>
      <c r="BI815" s="125" t="s">
        <v>16</v>
      </c>
      <c r="BJ815" s="129">
        <f>B815/B839</f>
        <v>0</v>
      </c>
      <c r="BK815" s="130">
        <f t="shared" ref="BK815" si="15635">C815/C839</f>
        <v>0</v>
      </c>
      <c r="BL815" s="131">
        <f t="shared" ref="BL815" si="15636">D815/D839</f>
        <v>0</v>
      </c>
      <c r="BM815" s="132">
        <f t="shared" ref="BM815" si="15637">E815/E839</f>
        <v>0</v>
      </c>
      <c r="BN815" s="129">
        <f t="shared" ref="BN815" si="15638">F815/F839</f>
        <v>0</v>
      </c>
      <c r="BO815" s="130">
        <f t="shared" ref="BO815" si="15639">G815/G839</f>
        <v>0</v>
      </c>
      <c r="BP815" s="131">
        <f t="shared" ref="BP815" si="15640">H815/H839</f>
        <v>0</v>
      </c>
      <c r="BQ815" s="132">
        <f t="shared" ref="BQ815" si="15641">I815/I839</f>
        <v>0</v>
      </c>
      <c r="BR815" s="129">
        <f t="shared" ref="BR815" si="15642">J815/J839</f>
        <v>0</v>
      </c>
      <c r="BS815" s="130">
        <f t="shared" ref="BS815" si="15643">K815/K839</f>
        <v>0</v>
      </c>
      <c r="BT815" s="131">
        <f t="shared" ref="BT815" si="15644">L815/L839</f>
        <v>0</v>
      </c>
      <c r="BU815" s="129">
        <f t="shared" ref="BU815" si="15645">M815/M839</f>
        <v>0</v>
      </c>
      <c r="BV815" s="133">
        <f t="shared" ref="BV815" si="15646">N815/N839</f>
        <v>0</v>
      </c>
      <c r="BW815" s="134">
        <f t="shared" ref="BW815" si="15647">O815/O839</f>
        <v>0</v>
      </c>
      <c r="BX815" s="129">
        <f t="shared" ref="BX815" si="15648">P815/P839</f>
        <v>0</v>
      </c>
      <c r="BY815" s="130">
        <f t="shared" ref="BY815" si="15649">Q815/Q839</f>
        <v>0</v>
      </c>
      <c r="BZ815" s="131">
        <f t="shared" ref="BZ815" si="15650">R815/R839</f>
        <v>0</v>
      </c>
      <c r="CA815" s="132">
        <f t="shared" ref="CA815" si="15651">S815/S839</f>
        <v>0</v>
      </c>
      <c r="CB815" s="129">
        <f t="shared" ref="CB815" si="15652">T815/T839</f>
        <v>0</v>
      </c>
      <c r="CC815" s="130">
        <f t="shared" ref="CC815" si="15653">U815/U839</f>
        <v>0</v>
      </c>
      <c r="CD815" s="131">
        <f t="shared" ref="CD815" si="15654">V815/V839</f>
        <v>0</v>
      </c>
      <c r="CE815" s="132">
        <f t="shared" ref="CE815" si="15655">W815/W839</f>
        <v>0</v>
      </c>
      <c r="CF815" s="129">
        <f t="shared" ref="CF815" si="15656">X815/X839</f>
        <v>0</v>
      </c>
      <c r="CG815" s="130">
        <f t="shared" ref="CG815" si="15657">Y815/Y839</f>
        <v>0</v>
      </c>
      <c r="CH815" s="131">
        <f t="shared" ref="CH815" si="15658">Z815/Z839</f>
        <v>0</v>
      </c>
      <c r="CI815" s="129">
        <f t="shared" ref="CI815" si="15659">AA815/AA839</f>
        <v>0</v>
      </c>
      <c r="CJ815" s="135">
        <f t="shared" ref="CJ815" si="15660">AB815/AB839</f>
        <v>0</v>
      </c>
      <c r="CK815" s="136">
        <f t="shared" ref="CK815" si="15661">AC815/AC839</f>
        <v>0</v>
      </c>
    </row>
    <row r="816" spans="1:89" x14ac:dyDescent="0.15">
      <c r="A816" s="137" t="s">
        <v>17</v>
      </c>
      <c r="B816" s="189">
        <v>60</v>
      </c>
      <c r="C816" s="190">
        <v>0</v>
      </c>
      <c r="D816" s="191">
        <v>22</v>
      </c>
      <c r="E816" s="192">
        <v>0</v>
      </c>
      <c r="F816" s="189">
        <v>166</v>
      </c>
      <c r="G816" s="193">
        <v>0</v>
      </c>
      <c r="H816" s="191">
        <v>88</v>
      </c>
      <c r="I816" s="192">
        <v>4</v>
      </c>
      <c r="J816" s="189">
        <v>3</v>
      </c>
      <c r="K816" s="193">
        <v>1</v>
      </c>
      <c r="L816" s="191">
        <v>4</v>
      </c>
      <c r="M816" s="189">
        <v>0</v>
      </c>
      <c r="N816" s="194">
        <v>43</v>
      </c>
      <c r="O816" s="195">
        <v>0</v>
      </c>
      <c r="P816" s="189">
        <v>9</v>
      </c>
      <c r="Q816" s="193">
        <v>0</v>
      </c>
      <c r="R816" s="191">
        <v>0</v>
      </c>
      <c r="S816" s="192">
        <v>0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8" si="15662">SUM(B816,D816,F816,H816,J816,L816,N816,P816,R816,T816,V816,X816,Z816)</f>
        <v>395</v>
      </c>
      <c r="AC816" s="173">
        <f t="shared" ref="AC816:AC838" si="15663">SUM(C816,E816,G816,I816,K816,M816,O816,Q816,S816,U816,W816,Y816,AA816)</f>
        <v>5</v>
      </c>
      <c r="AE816" s="277" t="str">
        <f>$AE$10</f>
        <v>08:00 - 08:59</v>
      </c>
      <c r="AF816" s="126">
        <f>SUMIF($A$9:$A$32,$AE816,B$815:B$838)</f>
        <v>577</v>
      </c>
      <c r="AG816" s="190">
        <f t="shared" si="15633"/>
        <v>465</v>
      </c>
      <c r="AH816" s="191">
        <f t="shared" si="15633"/>
        <v>123</v>
      </c>
      <c r="AI816" s="192">
        <f t="shared" si="15633"/>
        <v>135</v>
      </c>
      <c r="AJ816" s="278">
        <f t="shared" si="15633"/>
        <v>877</v>
      </c>
      <c r="AK816" s="193">
        <f t="shared" si="15633"/>
        <v>267</v>
      </c>
      <c r="AL816" s="191">
        <f t="shared" si="15633"/>
        <v>805</v>
      </c>
      <c r="AM816" s="192">
        <f t="shared" si="15633"/>
        <v>510</v>
      </c>
      <c r="AN816" s="278">
        <f t="shared" si="15633"/>
        <v>48</v>
      </c>
      <c r="AO816" s="193">
        <f t="shared" si="15633"/>
        <v>154</v>
      </c>
      <c r="AP816" s="191">
        <f t="shared" si="15633"/>
        <v>107</v>
      </c>
      <c r="AQ816" s="278">
        <f t="shared" si="15633"/>
        <v>485</v>
      </c>
      <c r="AR816" s="194">
        <f t="shared" si="15633"/>
        <v>534</v>
      </c>
      <c r="AS816" s="195">
        <f t="shared" si="15633"/>
        <v>633</v>
      </c>
      <c r="AT816" s="278">
        <f t="shared" si="15633"/>
        <v>327</v>
      </c>
      <c r="AU816" s="193">
        <f t="shared" si="15633"/>
        <v>266</v>
      </c>
      <c r="AV816" s="191">
        <f t="shared" si="15633"/>
        <v>421</v>
      </c>
      <c r="AW816" s="192">
        <f t="shared" si="15634"/>
        <v>395</v>
      </c>
      <c r="AX816" s="278">
        <f t="shared" si="15634"/>
        <v>60</v>
      </c>
      <c r="AY816" s="193">
        <f t="shared" si="15634"/>
        <v>60</v>
      </c>
      <c r="AZ816" s="191">
        <f t="shared" si="15634"/>
        <v>246</v>
      </c>
      <c r="BA816" s="192">
        <f t="shared" si="15634"/>
        <v>438</v>
      </c>
      <c r="BB816" s="278">
        <f t="shared" si="15634"/>
        <v>291</v>
      </c>
      <c r="BC816" s="193">
        <f t="shared" si="15634"/>
        <v>149</v>
      </c>
      <c r="BD816" s="191">
        <f t="shared" si="15634"/>
        <v>618</v>
      </c>
      <c r="BE816" s="278">
        <f t="shared" si="15634"/>
        <v>654</v>
      </c>
      <c r="BF816" s="172">
        <f>SUM(AF816,AH816,AJ816,AL816,AN816,AP816,AR816,AT816,AV816,AX816,AZ816,BB816,BD816)</f>
        <v>5034</v>
      </c>
      <c r="BG816" s="173">
        <f>SUM(AG816,AI816,AK816,AM816,AO816,AQ816,AS816,AU816,AW816,AY816,BA816,BC816,BE816)</f>
        <v>4611</v>
      </c>
      <c r="BI816" s="137" t="s">
        <v>17</v>
      </c>
      <c r="BJ816" s="129">
        <f>B816/B839</f>
        <v>6.7264573991031393E-3</v>
      </c>
      <c r="BK816" s="130">
        <f t="shared" ref="BK816" si="15664">C816/C839</f>
        <v>0</v>
      </c>
      <c r="BL816" s="131">
        <f t="shared" ref="BL816" si="15665">D816/D839</f>
        <v>1.0481181515007145E-2</v>
      </c>
      <c r="BM816" s="132">
        <f t="shared" ref="BM816" si="15666">E816/E839</f>
        <v>0</v>
      </c>
      <c r="BN816" s="129">
        <f t="shared" ref="BN816" si="15667">F816/F839</f>
        <v>1.7221703496213301E-2</v>
      </c>
      <c r="BO816" s="130">
        <f t="shared" ref="BO816" si="15668">G816/G839</f>
        <v>0</v>
      </c>
      <c r="BP816" s="131">
        <f t="shared" ref="BP816" si="15669">H816/H839</f>
        <v>7.6768734188257873E-3</v>
      </c>
      <c r="BQ816" s="132">
        <f t="shared" ref="BQ816" si="15670">I816/I839</f>
        <v>3.7601052829479227E-4</v>
      </c>
      <c r="BR816" s="129">
        <f t="shared" ref="BR816" si="15671">J816/J839</f>
        <v>2.2641509433962265E-3</v>
      </c>
      <c r="BS816" s="130">
        <f t="shared" ref="BS816" si="15672">K816/K839</f>
        <v>7.468259895444362E-4</v>
      </c>
      <c r="BT816" s="131">
        <f t="shared" ref="BT816" si="15673">L816/L839</f>
        <v>9.1116173120728934E-4</v>
      </c>
      <c r="BU816" s="129">
        <f t="shared" ref="BU816" si="15674">M816/M839</f>
        <v>0</v>
      </c>
      <c r="BV816" s="133">
        <f t="shared" ref="BV816" si="15675">N816/N839</f>
        <v>4.4717138103161401E-3</v>
      </c>
      <c r="BW816" s="134">
        <f t="shared" ref="BW816" si="15676">O816/O839</f>
        <v>0</v>
      </c>
      <c r="BX816" s="129">
        <f t="shared" ref="BX816" si="15677">P816/P839</f>
        <v>2.0891364902506965E-3</v>
      </c>
      <c r="BY816" s="130">
        <f t="shared" ref="BY816" si="15678">Q816/Q839</f>
        <v>0</v>
      </c>
      <c r="BZ816" s="131">
        <f t="shared" ref="BZ816" si="15679">R816/R839</f>
        <v>0</v>
      </c>
      <c r="CA816" s="132">
        <f t="shared" ref="CA816" si="15680">S816/S839</f>
        <v>0</v>
      </c>
      <c r="CB816" s="129">
        <f t="shared" ref="CB816" si="15681">T816/T839</f>
        <v>0</v>
      </c>
      <c r="CC816" s="130">
        <f t="shared" ref="CC816" si="15682">U816/U839</f>
        <v>0</v>
      </c>
      <c r="CD816" s="131">
        <f t="shared" ref="CD816" si="15683">V816/V839</f>
        <v>0</v>
      </c>
      <c r="CE816" s="132">
        <f t="shared" ref="CE816" si="15684">W816/W839</f>
        <v>0</v>
      </c>
      <c r="CF816" s="129">
        <f t="shared" ref="CF816" si="15685">X816/X839</f>
        <v>0</v>
      </c>
      <c r="CG816" s="130">
        <f t="shared" ref="CG816" si="15686">Y816/Y839</f>
        <v>0</v>
      </c>
      <c r="CH816" s="131">
        <f t="shared" ref="CH816" si="15687">Z816/Z839</f>
        <v>0</v>
      </c>
      <c r="CI816" s="129">
        <f t="shared" ref="CI816" si="15688">AA816/AA839</f>
        <v>0</v>
      </c>
      <c r="CJ816" s="135">
        <f t="shared" ref="CJ816" si="15689">AB816/AB839</f>
        <v>5.0672858590653106E-3</v>
      </c>
      <c r="CK816" s="136">
        <f t="shared" ref="CK816" si="15690">AC816/AC839</f>
        <v>6.4265700110537004E-5</v>
      </c>
    </row>
    <row r="817" spans="1:89" ht="14" thickBot="1" x14ac:dyDescent="0.2">
      <c r="A817" s="146" t="s">
        <v>18</v>
      </c>
      <c r="B817" s="196">
        <v>225</v>
      </c>
      <c r="C817" s="197">
        <v>0</v>
      </c>
      <c r="D817" s="198">
        <v>60</v>
      </c>
      <c r="E817" s="199">
        <v>32</v>
      </c>
      <c r="F817" s="196">
        <v>535</v>
      </c>
      <c r="G817" s="200">
        <v>69</v>
      </c>
      <c r="H817" s="198">
        <v>343</v>
      </c>
      <c r="I817" s="199">
        <v>129</v>
      </c>
      <c r="J817" s="196">
        <v>16</v>
      </c>
      <c r="K817" s="200">
        <v>36</v>
      </c>
      <c r="L817" s="198">
        <v>46</v>
      </c>
      <c r="M817" s="196">
        <v>174</v>
      </c>
      <c r="N817" s="201">
        <v>272</v>
      </c>
      <c r="O817" s="202">
        <v>338</v>
      </c>
      <c r="P817" s="196">
        <v>129</v>
      </c>
      <c r="Q817" s="200">
        <v>208</v>
      </c>
      <c r="R817" s="198">
        <v>149</v>
      </c>
      <c r="S817" s="199">
        <v>151</v>
      </c>
      <c r="T817" s="196">
        <v>16</v>
      </c>
      <c r="U817" s="200">
        <v>53</v>
      </c>
      <c r="V817" s="198">
        <v>70</v>
      </c>
      <c r="W817" s="199">
        <v>192</v>
      </c>
      <c r="X817" s="196">
        <v>117</v>
      </c>
      <c r="Y817" s="200">
        <v>86</v>
      </c>
      <c r="Z817" s="198">
        <v>257</v>
      </c>
      <c r="AA817" s="196">
        <v>272</v>
      </c>
      <c r="AB817" s="172">
        <f t="shared" si="15662"/>
        <v>2235</v>
      </c>
      <c r="AC817" s="173">
        <f t="shared" si="15663"/>
        <v>1740</v>
      </c>
      <c r="AE817" s="275">
        <f>$AE$11</f>
        <v>0</v>
      </c>
      <c r="AF817" s="126">
        <f>SUMIF($A$9:$A$32,$AE817,B$815:B$838)</f>
        <v>0</v>
      </c>
      <c r="AG817" s="197">
        <f t="shared" si="15633"/>
        <v>0</v>
      </c>
      <c r="AH817" s="198">
        <f t="shared" si="15633"/>
        <v>0</v>
      </c>
      <c r="AI817" s="199">
        <f t="shared" si="15633"/>
        <v>0</v>
      </c>
      <c r="AJ817" s="196">
        <f t="shared" si="15633"/>
        <v>0</v>
      </c>
      <c r="AK817" s="200">
        <f t="shared" si="15633"/>
        <v>0</v>
      </c>
      <c r="AL817" s="198">
        <f t="shared" si="15633"/>
        <v>0</v>
      </c>
      <c r="AM817" s="199">
        <f t="shared" si="15633"/>
        <v>0</v>
      </c>
      <c r="AN817" s="196">
        <f t="shared" si="15633"/>
        <v>0</v>
      </c>
      <c r="AO817" s="200">
        <f t="shared" si="15633"/>
        <v>0</v>
      </c>
      <c r="AP817" s="198">
        <f t="shared" si="15633"/>
        <v>0</v>
      </c>
      <c r="AQ817" s="196">
        <f t="shared" si="15633"/>
        <v>0</v>
      </c>
      <c r="AR817" s="201">
        <f t="shared" si="15633"/>
        <v>0</v>
      </c>
      <c r="AS817" s="202">
        <f t="shared" si="15633"/>
        <v>0</v>
      </c>
      <c r="AT817" s="196">
        <f t="shared" si="15633"/>
        <v>0</v>
      </c>
      <c r="AU817" s="200">
        <f t="shared" si="15633"/>
        <v>0</v>
      </c>
      <c r="AV817" s="198">
        <f t="shared" si="15633"/>
        <v>0</v>
      </c>
      <c r="AW817" s="199">
        <f t="shared" si="15634"/>
        <v>0</v>
      </c>
      <c r="AX817" s="196">
        <f t="shared" si="15634"/>
        <v>0</v>
      </c>
      <c r="AY817" s="200">
        <f t="shared" si="15634"/>
        <v>0</v>
      </c>
      <c r="AZ817" s="198">
        <f t="shared" si="15634"/>
        <v>0</v>
      </c>
      <c r="BA817" s="199">
        <f t="shared" si="15634"/>
        <v>0</v>
      </c>
      <c r="BB817" s="196">
        <f t="shared" si="15634"/>
        <v>0</v>
      </c>
      <c r="BC817" s="200">
        <f t="shared" si="15634"/>
        <v>0</v>
      </c>
      <c r="BD817" s="198">
        <f t="shared" si="15634"/>
        <v>0</v>
      </c>
      <c r="BE817" s="196">
        <f t="shared" si="15634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2.5224215246636771E-2</v>
      </c>
      <c r="BK817" s="130">
        <f t="shared" ref="BK817" si="15691">C817/C839</f>
        <v>0</v>
      </c>
      <c r="BL817" s="131">
        <f t="shared" ref="BL817" si="15692">D817/D839</f>
        <v>2.8585040495474036E-2</v>
      </c>
      <c r="BM817" s="132">
        <f t="shared" ref="BM817" si="15693">E817/E839</f>
        <v>1.038961038961039E-2</v>
      </c>
      <c r="BN817" s="129">
        <f t="shared" ref="BN817" si="15694">F817/F839</f>
        <v>5.5503682954663347E-2</v>
      </c>
      <c r="BO817" s="130">
        <f t="shared" ref="BO817" si="15695">G817/G839</f>
        <v>1.1038233882578788E-2</v>
      </c>
      <c r="BP817" s="131">
        <f t="shared" ref="BP817" si="15696">H817/H839</f>
        <v>2.9922358893832331E-2</v>
      </c>
      <c r="BQ817" s="132">
        <f t="shared" ref="BQ817" si="15697">I817/I839</f>
        <v>1.2126339537507051E-2</v>
      </c>
      <c r="BR817" s="129">
        <f t="shared" ref="BR817" si="15698">J817/J839</f>
        <v>1.2075471698113207E-2</v>
      </c>
      <c r="BS817" s="130">
        <f t="shared" ref="BS817" si="15699">K817/K839</f>
        <v>2.6885735623599701E-2</v>
      </c>
      <c r="BT817" s="131">
        <f t="shared" ref="BT817" si="15700">L817/L839</f>
        <v>1.0478359908883827E-2</v>
      </c>
      <c r="BU817" s="129">
        <f t="shared" ref="BU817" si="15701">M817/M839</f>
        <v>3.6032304825015529E-2</v>
      </c>
      <c r="BV817" s="133">
        <f t="shared" ref="BV817" si="15702">N817/N839</f>
        <v>2.8286189683860232E-2</v>
      </c>
      <c r="BW817" s="134">
        <f t="shared" ref="BW817" si="15703">O817/O839</f>
        <v>3.3339909252318015E-2</v>
      </c>
      <c r="BX817" s="129">
        <f t="shared" ref="BX817" si="15704">P817/P839</f>
        <v>2.9944289693593314E-2</v>
      </c>
      <c r="BY817" s="130">
        <f t="shared" ref="BY817" si="15705">Q817/Q839</f>
        <v>4.3414735963264457E-2</v>
      </c>
      <c r="BZ817" s="131">
        <f t="shared" ref="BZ817" si="15706">R817/R839</f>
        <v>2.447437582128778E-2</v>
      </c>
      <c r="CA817" s="132">
        <f t="shared" ref="CA817" si="15707">S817/S839</f>
        <v>2.2655663915978994E-2</v>
      </c>
      <c r="CB817" s="129">
        <f t="shared" ref="CB817" si="15708">T817/T839</f>
        <v>2.6101141924959218E-2</v>
      </c>
      <c r="CC817" s="130">
        <f t="shared" ref="CC817" si="15709">U817/U839</f>
        <v>6.8920676202860853E-2</v>
      </c>
      <c r="CD817" s="131">
        <f t="shared" ref="CD817" si="15710">V817/V839</f>
        <v>1.144913313706248E-2</v>
      </c>
      <c r="CE817" s="132">
        <f t="shared" ref="CE817" si="15711">W817/W839</f>
        <v>2.7172374752335127E-2</v>
      </c>
      <c r="CF817" s="129">
        <f t="shared" ref="CF817" si="15712">X817/X839</f>
        <v>3.3295389869095048E-2</v>
      </c>
      <c r="CG817" s="130">
        <f t="shared" ref="CG817" si="15713">Y817/Y839</f>
        <v>3.6720751494449186E-2</v>
      </c>
      <c r="CH817" s="131">
        <f t="shared" ref="CH817" si="15714">Z817/Z839</f>
        <v>2.6059622794564998E-2</v>
      </c>
      <c r="CI817" s="129">
        <f t="shared" ref="CI817" si="15715">AA817/AA839</f>
        <v>2.4233784746970778E-2</v>
      </c>
      <c r="CJ817" s="135">
        <f t="shared" ref="CJ817" si="15716">AB817/AB839</f>
        <v>2.8671857962053085E-2</v>
      </c>
      <c r="CK817" s="136">
        <f t="shared" ref="CK817" si="15717">AC817/AC839</f>
        <v>2.2364463638466878E-2</v>
      </c>
    </row>
    <row r="818" spans="1:89" ht="15" thickTop="1" thickBot="1" x14ac:dyDescent="0.2">
      <c r="A818" s="137" t="s">
        <v>19</v>
      </c>
      <c r="B818" s="189">
        <v>354</v>
      </c>
      <c r="C818" s="190">
        <v>142</v>
      </c>
      <c r="D818" s="191">
        <v>120</v>
      </c>
      <c r="E818" s="192">
        <v>65</v>
      </c>
      <c r="F818" s="189">
        <v>561</v>
      </c>
      <c r="G818" s="193">
        <v>135</v>
      </c>
      <c r="H818" s="191">
        <v>435</v>
      </c>
      <c r="I818" s="192">
        <v>239</v>
      </c>
      <c r="J818" s="189">
        <v>35</v>
      </c>
      <c r="K818" s="193">
        <v>45</v>
      </c>
      <c r="L818" s="191">
        <v>136</v>
      </c>
      <c r="M818" s="189">
        <v>167</v>
      </c>
      <c r="N818" s="194">
        <v>516</v>
      </c>
      <c r="O818" s="195">
        <v>400</v>
      </c>
      <c r="P818" s="189">
        <v>220</v>
      </c>
      <c r="Q818" s="193">
        <v>174</v>
      </c>
      <c r="R818" s="191">
        <v>283</v>
      </c>
      <c r="S818" s="192">
        <v>257</v>
      </c>
      <c r="T818" s="189">
        <v>42</v>
      </c>
      <c r="U818" s="193">
        <v>71</v>
      </c>
      <c r="V818" s="191">
        <v>183</v>
      </c>
      <c r="W818" s="192">
        <v>248</v>
      </c>
      <c r="X818" s="189">
        <v>199</v>
      </c>
      <c r="Y818" s="193">
        <v>164</v>
      </c>
      <c r="Z818" s="191">
        <v>411</v>
      </c>
      <c r="AA818" s="189">
        <v>443</v>
      </c>
      <c r="AB818" s="172">
        <f t="shared" si="15662"/>
        <v>3495</v>
      </c>
      <c r="AC818" s="173">
        <f t="shared" si="15663"/>
        <v>2550</v>
      </c>
      <c r="AE818" s="269" t="s">
        <v>13</v>
      </c>
      <c r="AF818" s="20">
        <f t="shared" ref="AF818:BG818" si="15718">SUM(AF815:AF817)</f>
        <v>990</v>
      </c>
      <c r="AG818" s="21">
        <f t="shared" si="15718"/>
        <v>882</v>
      </c>
      <c r="AH818" s="20">
        <f t="shared" si="15718"/>
        <v>244</v>
      </c>
      <c r="AI818" s="21">
        <f t="shared" si="15718"/>
        <v>334</v>
      </c>
      <c r="AJ818" s="20">
        <f t="shared" si="15718"/>
        <v>1483</v>
      </c>
      <c r="AK818" s="21">
        <f t="shared" si="15718"/>
        <v>688</v>
      </c>
      <c r="AL818" s="20">
        <f t="shared" si="15718"/>
        <v>1388</v>
      </c>
      <c r="AM818" s="21">
        <f t="shared" si="15718"/>
        <v>1125</v>
      </c>
      <c r="AN818" s="20">
        <f t="shared" si="15718"/>
        <v>86</v>
      </c>
      <c r="AO818" s="21">
        <f t="shared" si="15718"/>
        <v>242</v>
      </c>
      <c r="AP818" s="20">
        <f t="shared" si="15718"/>
        <v>252</v>
      </c>
      <c r="AQ818" s="21">
        <f t="shared" si="15718"/>
        <v>797</v>
      </c>
      <c r="AR818" s="20">
        <f t="shared" si="15718"/>
        <v>1038</v>
      </c>
      <c r="AS818" s="21">
        <f t="shared" si="15718"/>
        <v>1244</v>
      </c>
      <c r="AT818" s="20">
        <f t="shared" si="15718"/>
        <v>624</v>
      </c>
      <c r="AU818" s="21">
        <f t="shared" si="15718"/>
        <v>511</v>
      </c>
      <c r="AV818" s="20">
        <f t="shared" si="15718"/>
        <v>765</v>
      </c>
      <c r="AW818" s="21">
        <f t="shared" si="15718"/>
        <v>720</v>
      </c>
      <c r="AX818" s="20">
        <f t="shared" si="15718"/>
        <v>121</v>
      </c>
      <c r="AY818" s="21">
        <f t="shared" si="15718"/>
        <v>123</v>
      </c>
      <c r="AZ818" s="20">
        <f t="shared" si="15718"/>
        <v>477</v>
      </c>
      <c r="BA818" s="21">
        <f t="shared" si="15718"/>
        <v>789</v>
      </c>
      <c r="BB818" s="20">
        <f t="shared" si="15718"/>
        <v>552</v>
      </c>
      <c r="BC818" s="21">
        <f t="shared" si="15718"/>
        <v>305</v>
      </c>
      <c r="BD818" s="20">
        <f t="shared" si="15718"/>
        <v>1120</v>
      </c>
      <c r="BE818" s="21">
        <f t="shared" si="15718"/>
        <v>1387</v>
      </c>
      <c r="BF818" s="174">
        <f t="shared" si="15718"/>
        <v>9140</v>
      </c>
      <c r="BG818" s="175">
        <f t="shared" si="15718"/>
        <v>9147</v>
      </c>
      <c r="BI818" s="137" t="s">
        <v>19</v>
      </c>
      <c r="BJ818" s="129">
        <f>B818/B839</f>
        <v>3.968609865470852E-2</v>
      </c>
      <c r="BK818" s="130">
        <f t="shared" ref="BK818" si="15719">C818/C839</f>
        <v>1.6378316032295271E-2</v>
      </c>
      <c r="BL818" s="131">
        <f t="shared" ref="BL818" si="15720">D818/D839</f>
        <v>5.7170080990948072E-2</v>
      </c>
      <c r="BM818" s="132">
        <f t="shared" ref="BM818" si="15721">E818/E839</f>
        <v>2.1103896103896104E-2</v>
      </c>
      <c r="BN818" s="129">
        <f t="shared" ref="BN818" si="15722">F818/F839</f>
        <v>5.8201058201058198E-2</v>
      </c>
      <c r="BO818" s="130">
        <f t="shared" ref="BO818" si="15723">G818/G839</f>
        <v>2.1596544552871539E-2</v>
      </c>
      <c r="BP818" s="131">
        <f t="shared" ref="BP818" si="15724">H818/H839</f>
        <v>3.7948181104422926E-2</v>
      </c>
      <c r="BQ818" s="132">
        <f t="shared" ref="BQ818" si="15725">I818/I839</f>
        <v>2.2466629065613836E-2</v>
      </c>
      <c r="BR818" s="129">
        <f t="shared" ref="BR818" si="15726">J818/J839</f>
        <v>2.6415094339622643E-2</v>
      </c>
      <c r="BS818" s="130">
        <f t="shared" ref="BS818" si="15727">K818/K839</f>
        <v>3.3607169529499624E-2</v>
      </c>
      <c r="BT818" s="131">
        <f t="shared" ref="BT818" si="15728">L818/L839</f>
        <v>3.0979498861047835E-2</v>
      </c>
      <c r="BU818" s="129">
        <f t="shared" ref="BU818" si="15729">M818/M839</f>
        <v>3.458272934354939E-2</v>
      </c>
      <c r="BV818" s="133">
        <f t="shared" ref="BV818" si="15730">N818/N839</f>
        <v>5.3660565723793678E-2</v>
      </c>
      <c r="BW818" s="134">
        <f t="shared" ref="BW818" si="15731">O818/O839</f>
        <v>3.9455513908068653E-2</v>
      </c>
      <c r="BX818" s="129">
        <f t="shared" ref="BX818" si="15732">P818/P839</f>
        <v>5.1067780872794802E-2</v>
      </c>
      <c r="BY818" s="130">
        <f t="shared" ref="BY818" si="15733">Q818/Q839</f>
        <v>3.6318096430807766E-2</v>
      </c>
      <c r="BZ818" s="131">
        <f t="shared" ref="BZ818" si="15734">R818/R839</f>
        <v>4.6484888304862026E-2</v>
      </c>
      <c r="CA818" s="132">
        <f t="shared" ref="CA818" si="15735">S818/S839</f>
        <v>3.8559639909977496E-2</v>
      </c>
      <c r="CB818" s="129">
        <f t="shared" ref="CB818" si="15736">T818/T839</f>
        <v>6.8515497553017946E-2</v>
      </c>
      <c r="CC818" s="130">
        <f t="shared" ref="CC818" si="15737">U818/U839</f>
        <v>9.2327698309492848E-2</v>
      </c>
      <c r="CD818" s="131">
        <f t="shared" ref="CD818" si="15738">V818/V839</f>
        <v>2.9931305201177625E-2</v>
      </c>
      <c r="CE818" s="132">
        <f t="shared" ref="CE818" si="15739">W818/W839</f>
        <v>3.5097650721766203E-2</v>
      </c>
      <c r="CF818" s="129">
        <f t="shared" ref="CF818" si="15740">X818/X839</f>
        <v>5.6630620375640296E-2</v>
      </c>
      <c r="CG818" s="130">
        <f t="shared" ref="CG818" si="15741">Y818/Y839</f>
        <v>7.0025619128949612E-2</v>
      </c>
      <c r="CH818" s="131">
        <f t="shared" ref="CH818" si="15742">Z818/Z839</f>
        <v>4.1675116609207058E-2</v>
      </c>
      <c r="CI818" s="129">
        <f t="shared" ref="CI818" si="15743">AA818/AA839</f>
        <v>3.9468995010691378E-2</v>
      </c>
      <c r="CJ818" s="135">
        <f t="shared" ref="CJ818" si="15744">AB818/AB839</f>
        <v>4.4835858423881672E-2</v>
      </c>
      <c r="CK818" s="136">
        <f t="shared" ref="CK818" si="15745">AC818/AC839</f>
        <v>3.2775507056373873E-2</v>
      </c>
    </row>
    <row r="819" spans="1:89" ht="14" thickTop="1" x14ac:dyDescent="0.15">
      <c r="A819" s="146" t="s">
        <v>20</v>
      </c>
      <c r="B819" s="196">
        <v>413</v>
      </c>
      <c r="C819" s="197">
        <v>417</v>
      </c>
      <c r="D819" s="198">
        <v>121</v>
      </c>
      <c r="E819" s="199">
        <v>199</v>
      </c>
      <c r="F819" s="196">
        <v>606</v>
      </c>
      <c r="G819" s="200">
        <v>421</v>
      </c>
      <c r="H819" s="198">
        <v>583</v>
      </c>
      <c r="I819" s="199">
        <v>615</v>
      </c>
      <c r="J819" s="196">
        <v>38</v>
      </c>
      <c r="K819" s="200">
        <v>88</v>
      </c>
      <c r="L819" s="198">
        <v>145</v>
      </c>
      <c r="M819" s="196">
        <v>312</v>
      </c>
      <c r="N819" s="201">
        <v>504</v>
      </c>
      <c r="O819" s="202">
        <v>611</v>
      </c>
      <c r="P819" s="196">
        <v>297</v>
      </c>
      <c r="Q819" s="200">
        <v>245</v>
      </c>
      <c r="R819" s="198">
        <v>344</v>
      </c>
      <c r="S819" s="199">
        <v>325</v>
      </c>
      <c r="T819" s="196">
        <v>61</v>
      </c>
      <c r="U819" s="200">
        <v>63</v>
      </c>
      <c r="V819" s="198">
        <v>231</v>
      </c>
      <c r="W819" s="199">
        <v>351</v>
      </c>
      <c r="X819" s="196">
        <v>261</v>
      </c>
      <c r="Y819" s="200">
        <v>156</v>
      </c>
      <c r="Z819" s="198">
        <v>502</v>
      </c>
      <c r="AA819" s="196">
        <v>733</v>
      </c>
      <c r="AB819" s="172">
        <f t="shared" si="15662"/>
        <v>4106</v>
      </c>
      <c r="AC819" s="173">
        <f t="shared" si="15663"/>
        <v>4536</v>
      </c>
      <c r="BI819" s="146" t="s">
        <v>20</v>
      </c>
      <c r="BJ819" s="129">
        <f>B819/B839</f>
        <v>4.6300448430493274E-2</v>
      </c>
      <c r="BK819" s="130">
        <f t="shared" ref="BK819" si="15746">C819/C839</f>
        <v>4.809688581314879E-2</v>
      </c>
      <c r="BL819" s="131">
        <f t="shared" ref="BL819" si="15747">D819/D839</f>
        <v>5.7646498332539306E-2</v>
      </c>
      <c r="BM819" s="132">
        <f t="shared" ref="BM819" si="15748">E819/E839</f>
        <v>6.4610389610389604E-2</v>
      </c>
      <c r="BN819" s="129">
        <f t="shared" ref="BN819" si="15749">F819/F839</f>
        <v>6.2869592281356981E-2</v>
      </c>
      <c r="BO819" s="130">
        <f t="shared" ref="BO819" si="15750">G819/G839</f>
        <v>6.7349224124140142E-2</v>
      </c>
      <c r="BP819" s="131">
        <f t="shared" ref="BP819" si="15751">H819/H839</f>
        <v>5.0859286399720843E-2</v>
      </c>
      <c r="BQ819" s="132">
        <f t="shared" ref="BQ819" si="15752">I819/I839</f>
        <v>5.781161872532431E-2</v>
      </c>
      <c r="BR819" s="129">
        <f t="shared" ref="BR819" si="15753">J819/J839</f>
        <v>2.8679245283018868E-2</v>
      </c>
      <c r="BS819" s="130">
        <f t="shared" ref="BS819" si="15754">K819/K839</f>
        <v>6.5720687079910384E-2</v>
      </c>
      <c r="BT819" s="131">
        <f t="shared" ref="BT819" si="15755">L819/L839</f>
        <v>3.3029612756264239E-2</v>
      </c>
      <c r="BU819" s="129">
        <f t="shared" ref="BU819" si="15756">M819/M839</f>
        <v>6.4609650031062338E-2</v>
      </c>
      <c r="BV819" s="133">
        <f t="shared" ref="BV819" si="15757">N819/N839</f>
        <v>5.2412645590682198E-2</v>
      </c>
      <c r="BW819" s="134">
        <f t="shared" ref="BW819" si="15758">O819/O839</f>
        <v>6.0268297494574866E-2</v>
      </c>
      <c r="BX819" s="129">
        <f t="shared" ref="BX819" si="15759">P819/P839</f>
        <v>6.894150417827298E-2</v>
      </c>
      <c r="BY819" s="130">
        <f t="shared" ref="BY819" si="15760">Q819/Q839</f>
        <v>5.1137549572114381E-2</v>
      </c>
      <c r="BZ819" s="131">
        <f t="shared" ref="BZ819" si="15761">R819/R839</f>
        <v>5.6504599211563734E-2</v>
      </c>
      <c r="CA819" s="132">
        <f t="shared" ref="CA819" si="15762">S819/S839</f>
        <v>4.8762190547636912E-2</v>
      </c>
      <c r="CB819" s="129">
        <f t="shared" ref="CB819" si="15763">T819/T839</f>
        <v>9.951060358890701E-2</v>
      </c>
      <c r="CC819" s="130">
        <f t="shared" ref="CC819" si="15764">U819/U839</f>
        <v>8.192457737321196E-2</v>
      </c>
      <c r="CD819" s="131">
        <f t="shared" ref="CD819" si="15765">V819/V839</f>
        <v>3.7782139352306184E-2</v>
      </c>
      <c r="CE819" s="132">
        <f t="shared" ref="CE819" si="15766">W819/W839</f>
        <v>4.9674497594112653E-2</v>
      </c>
      <c r="CF819" s="129">
        <f t="shared" ref="CF819" si="15767">X819/X839</f>
        <v>7.4274331246442796E-2</v>
      </c>
      <c r="CG819" s="130">
        <f t="shared" ref="CG819" si="15768">Y819/Y839</f>
        <v>6.6609735269000853E-2</v>
      </c>
      <c r="CH819" s="131">
        <f t="shared" ref="CH819" si="15769">Z819/Z839</f>
        <v>5.0902453863313726E-2</v>
      </c>
      <c r="CI819" s="129">
        <f t="shared" ref="CI819" si="15770">AA819/AA839</f>
        <v>6.5306486101211689E-2</v>
      </c>
      <c r="CJ819" s="135">
        <f t="shared" ref="CJ819" si="15771">AB819/AB839</f>
        <v>5.2674115790689022E-2</v>
      </c>
      <c r="CK819" s="136">
        <f t="shared" ref="CK819" si="15772">AC819/AC839</f>
        <v>5.8301843140279169E-2</v>
      </c>
    </row>
    <row r="820" spans="1:89" ht="14" thickBot="1" x14ac:dyDescent="0.2">
      <c r="A820" s="137" t="s">
        <v>21</v>
      </c>
      <c r="B820" s="189">
        <v>577</v>
      </c>
      <c r="C820" s="190">
        <v>465</v>
      </c>
      <c r="D820" s="191">
        <v>123</v>
      </c>
      <c r="E820" s="192">
        <v>135</v>
      </c>
      <c r="F820" s="189">
        <v>877</v>
      </c>
      <c r="G820" s="193">
        <v>267</v>
      </c>
      <c r="H820" s="191">
        <v>805</v>
      </c>
      <c r="I820" s="192">
        <v>510</v>
      </c>
      <c r="J820" s="189">
        <v>48</v>
      </c>
      <c r="K820" s="193">
        <v>154</v>
      </c>
      <c r="L820" s="191">
        <v>107</v>
      </c>
      <c r="M820" s="189">
        <v>485</v>
      </c>
      <c r="N820" s="194">
        <v>534</v>
      </c>
      <c r="O820" s="195">
        <v>633</v>
      </c>
      <c r="P820" s="189">
        <v>327</v>
      </c>
      <c r="Q820" s="193">
        <v>266</v>
      </c>
      <c r="R820" s="191">
        <v>421</v>
      </c>
      <c r="S820" s="192">
        <v>395</v>
      </c>
      <c r="T820" s="189">
        <v>60</v>
      </c>
      <c r="U820" s="193">
        <v>60</v>
      </c>
      <c r="V820" s="191">
        <v>246</v>
      </c>
      <c r="W820" s="192">
        <v>438</v>
      </c>
      <c r="X820" s="189">
        <v>291</v>
      </c>
      <c r="Y820" s="193">
        <v>149</v>
      </c>
      <c r="Z820" s="191">
        <v>618</v>
      </c>
      <c r="AA820" s="189">
        <v>654</v>
      </c>
      <c r="AB820" s="172">
        <f t="shared" si="15662"/>
        <v>5034</v>
      </c>
      <c r="AC820" s="173">
        <f t="shared" si="15663"/>
        <v>4611</v>
      </c>
      <c r="AE820" s="272" t="s">
        <v>85</v>
      </c>
      <c r="BI820" s="137" t="s">
        <v>21</v>
      </c>
      <c r="BJ820" s="129">
        <f>B820/B839</f>
        <v>6.4686098654708521E-2</v>
      </c>
      <c r="BK820" s="130">
        <f t="shared" ref="BK820" si="15773">C820/C839</f>
        <v>5.3633217993079588E-2</v>
      </c>
      <c r="BL820" s="131">
        <f t="shared" ref="BL820" si="15774">D820/D839</f>
        <v>5.8599333015721775E-2</v>
      </c>
      <c r="BM820" s="132">
        <f t="shared" ref="BM820" si="15775">E820/E839</f>
        <v>4.3831168831168832E-2</v>
      </c>
      <c r="BN820" s="129">
        <f t="shared" ref="BN820" si="15776">F820/F839</f>
        <v>9.0984541964934121E-2</v>
      </c>
      <c r="BO820" s="130">
        <f t="shared" ref="BO820" si="15777">G820/G839</f>
        <v>4.2713165893457049E-2</v>
      </c>
      <c r="BP820" s="131">
        <f t="shared" ref="BP820" si="15778">H820/H839</f>
        <v>7.0225944342667712E-2</v>
      </c>
      <c r="BQ820" s="132">
        <f t="shared" ref="BQ820" si="15779">I820/I839</f>
        <v>4.7941342357586014E-2</v>
      </c>
      <c r="BR820" s="129">
        <f t="shared" ref="BR820" si="15780">J820/J839</f>
        <v>3.6226415094339624E-2</v>
      </c>
      <c r="BS820" s="130">
        <f t="shared" ref="BS820" si="15781">K820/K839</f>
        <v>0.11501120238984316</v>
      </c>
      <c r="BT820" s="131">
        <f t="shared" ref="BT820" si="15782">L820/L839</f>
        <v>2.4373576309794989E-2</v>
      </c>
      <c r="BU820" s="129">
        <f t="shared" ref="BU820" si="15783">M820/M839</f>
        <v>0.10043487264443984</v>
      </c>
      <c r="BV820" s="133">
        <f t="shared" ref="BV820" si="15784">N820/N839</f>
        <v>5.5532445923460898E-2</v>
      </c>
      <c r="BW820" s="134">
        <f t="shared" ref="BW820" si="15785">O820/O839</f>
        <v>6.2438350759518646E-2</v>
      </c>
      <c r="BX820" s="129">
        <f t="shared" ref="BX820" si="15786">P820/P839</f>
        <v>7.5905292479108641E-2</v>
      </c>
      <c r="BY820" s="130">
        <f t="shared" ref="BY820" si="15787">Q820/Q839</f>
        <v>5.5520768106867041E-2</v>
      </c>
      <c r="BZ820" s="131">
        <f t="shared" ref="BZ820" si="15788">R820/R839</f>
        <v>6.915243101182654E-2</v>
      </c>
      <c r="CA820" s="132">
        <f t="shared" ref="CA820" si="15789">S820/S839</f>
        <v>5.926481620405101E-2</v>
      </c>
      <c r="CB820" s="129">
        <f t="shared" ref="CB820" si="15790">T820/T839</f>
        <v>9.7879282218597069E-2</v>
      </c>
      <c r="CC820" s="130">
        <f t="shared" ref="CC820" si="15791">U820/U839</f>
        <v>7.8023407022106639E-2</v>
      </c>
      <c r="CD820" s="131">
        <f t="shared" ref="CD820" si="15792">V820/V839</f>
        <v>4.0235525024533855E-2</v>
      </c>
      <c r="CE820" s="132">
        <f t="shared" ref="CE820" si="15793">W820/W839</f>
        <v>6.1986979903764505E-2</v>
      </c>
      <c r="CF820" s="129">
        <f t="shared" ref="CF820" si="15794">X820/X839</f>
        <v>8.2811610700056909E-2</v>
      </c>
      <c r="CG820" s="130">
        <f t="shared" ref="CG820" si="15795">Y820/Y839</f>
        <v>6.3620836891545685E-2</v>
      </c>
      <c r="CH820" s="131">
        <f t="shared" ref="CH820" si="15796">Z820/Z839</f>
        <v>6.2664773879537616E-2</v>
      </c>
      <c r="CI820" s="129">
        <f t="shared" ref="CI820" si="15797">AA820/AA839</f>
        <v>5.8267997148966501E-2</v>
      </c>
      <c r="CJ820" s="135">
        <f t="shared" ref="CJ820" si="15798">AB820/AB839</f>
        <v>6.4579030416543726E-2</v>
      </c>
      <c r="CK820" s="136">
        <f t="shared" ref="CK820" si="15799">AC820/AC839</f>
        <v>5.9265828641937225E-2</v>
      </c>
    </row>
    <row r="821" spans="1:89" ht="15" thickTop="1" thickBot="1" x14ac:dyDescent="0.2">
      <c r="A821" s="146" t="s">
        <v>22</v>
      </c>
      <c r="B821" s="196">
        <v>605</v>
      </c>
      <c r="C821" s="197">
        <v>645</v>
      </c>
      <c r="D821" s="198">
        <v>171</v>
      </c>
      <c r="E821" s="199">
        <v>165</v>
      </c>
      <c r="F821" s="196">
        <v>952</v>
      </c>
      <c r="G821" s="200">
        <v>207</v>
      </c>
      <c r="H821" s="198">
        <v>961</v>
      </c>
      <c r="I821" s="199">
        <v>599</v>
      </c>
      <c r="J821" s="196">
        <v>70</v>
      </c>
      <c r="K821" s="200">
        <v>230</v>
      </c>
      <c r="L821" s="198">
        <v>117</v>
      </c>
      <c r="M821" s="196">
        <v>683</v>
      </c>
      <c r="N821" s="201">
        <v>574</v>
      </c>
      <c r="O821" s="202">
        <v>910</v>
      </c>
      <c r="P821" s="196">
        <v>327</v>
      </c>
      <c r="Q821" s="200">
        <v>261</v>
      </c>
      <c r="R821" s="198">
        <v>545</v>
      </c>
      <c r="S821" s="199">
        <v>387</v>
      </c>
      <c r="T821" s="196">
        <v>41</v>
      </c>
      <c r="U821" s="200">
        <v>38</v>
      </c>
      <c r="V821" s="198">
        <v>235</v>
      </c>
      <c r="W821" s="199">
        <v>624</v>
      </c>
      <c r="X821" s="196">
        <v>234</v>
      </c>
      <c r="Y821" s="200">
        <v>155</v>
      </c>
      <c r="Z821" s="198">
        <v>687</v>
      </c>
      <c r="AA821" s="196">
        <v>647</v>
      </c>
      <c r="AB821" s="172">
        <f t="shared" si="15662"/>
        <v>5519</v>
      </c>
      <c r="AC821" s="173">
        <f t="shared" si="15663"/>
        <v>5551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6.782511210762332E-2</v>
      </c>
      <c r="BK821" s="130">
        <f t="shared" ref="BK821" si="15800">C821/C839</f>
        <v>7.4394463667820071E-2</v>
      </c>
      <c r="BL821" s="131">
        <f t="shared" ref="BL821" si="15801">D821/D839</f>
        <v>8.1467365412101006E-2</v>
      </c>
      <c r="BM821" s="132">
        <f t="shared" ref="BM821" si="15802">E821/E839</f>
        <v>5.3571428571428568E-2</v>
      </c>
      <c r="BN821" s="129">
        <f t="shared" ref="BN821" si="15803">F821/F839</f>
        <v>9.8765432098765427E-2</v>
      </c>
      <c r="BO821" s="130">
        <f t="shared" ref="BO821" si="15804">G821/G839</f>
        <v>3.3114701647736361E-2</v>
      </c>
      <c r="BP821" s="131">
        <f t="shared" ref="BP821" si="15805">H821/H839</f>
        <v>8.3834947221495246E-2</v>
      </c>
      <c r="BQ821" s="132">
        <f t="shared" ref="BQ821" si="15806">I821/I839</f>
        <v>5.6307576612145138E-2</v>
      </c>
      <c r="BR821" s="129">
        <f t="shared" ref="BR821" si="15807">J821/J839</f>
        <v>5.2830188679245285E-2</v>
      </c>
      <c r="BS821" s="130">
        <f t="shared" ref="BS821" si="15808">K821/K839</f>
        <v>0.17176997759522031</v>
      </c>
      <c r="BT821" s="131">
        <f t="shared" ref="BT821" si="15809">L821/L839</f>
        <v>2.665148063781321E-2</v>
      </c>
      <c r="BU821" s="129">
        <f t="shared" ref="BU821" si="15810">M821/M839</f>
        <v>0.14143715054876785</v>
      </c>
      <c r="BV821" s="133">
        <f t="shared" ref="BV821" si="15811">N821/N839</f>
        <v>5.9692179700499171E-2</v>
      </c>
      <c r="BW821" s="134">
        <f t="shared" ref="BW821" si="15812">O821/O839</f>
        <v>8.9761294140856179E-2</v>
      </c>
      <c r="BX821" s="129">
        <f t="shared" ref="BX821" si="15813">P821/P839</f>
        <v>7.5905292479108641E-2</v>
      </c>
      <c r="BY821" s="130">
        <f t="shared" ref="BY821" si="15814">Q821/Q839</f>
        <v>5.4477144646211645E-2</v>
      </c>
      <c r="BZ821" s="131">
        <f t="shared" ref="BZ821" si="15815">R821/R839</f>
        <v>8.9520367936925097E-2</v>
      </c>
      <c r="CA821" s="132">
        <f t="shared" ref="CA821" si="15816">S821/S839</f>
        <v>5.8064516129032261E-2</v>
      </c>
      <c r="CB821" s="129">
        <f t="shared" ref="CB821" si="15817">T821/T839</f>
        <v>6.6884176182707991E-2</v>
      </c>
      <c r="CC821" s="130">
        <f t="shared" ref="CC821" si="15818">U821/U839</f>
        <v>4.94148244473342E-2</v>
      </c>
      <c r="CD821" s="131">
        <f t="shared" ref="CD821" si="15819">V821/V839</f>
        <v>3.8436375531566896E-2</v>
      </c>
      <c r="CE821" s="132">
        <f t="shared" ref="CE821" si="15820">W821/W839</f>
        <v>8.8310217945089156E-2</v>
      </c>
      <c r="CF821" s="129">
        <f t="shared" ref="CF821" si="15821">X821/X839</f>
        <v>6.6590779738190095E-2</v>
      </c>
      <c r="CG821" s="130">
        <f t="shared" ref="CG821" si="15822">Y821/Y839</f>
        <v>6.6182749786507261E-2</v>
      </c>
      <c r="CH821" s="131">
        <f t="shared" ref="CH821" si="15823">Z821/Z839</f>
        <v>6.9661326302981136E-2</v>
      </c>
      <c r="CI821" s="129">
        <f t="shared" ref="CI821" si="15824">AA821/AA839</f>
        <v>5.7644333570919457E-2</v>
      </c>
      <c r="CJ821" s="135">
        <f t="shared" ref="CJ821" si="15825">AB821/AB839</f>
        <v>7.0800887737168222E-2</v>
      </c>
      <c r="CK821" s="136">
        <f t="shared" ref="CK821" si="15826">AC821/AC839</f>
        <v>7.134778026271818E-2</v>
      </c>
    </row>
    <row r="822" spans="1:89" ht="15" thickTop="1" thickBot="1" x14ac:dyDescent="0.2">
      <c r="A822" s="137" t="s">
        <v>23</v>
      </c>
      <c r="B822" s="189">
        <v>513</v>
      </c>
      <c r="C822" s="190">
        <v>523</v>
      </c>
      <c r="D822" s="191">
        <v>114</v>
      </c>
      <c r="E822" s="192">
        <v>140</v>
      </c>
      <c r="F822" s="189">
        <v>752</v>
      </c>
      <c r="G822" s="193">
        <v>183</v>
      </c>
      <c r="H822" s="191">
        <v>732</v>
      </c>
      <c r="I822" s="192">
        <v>503</v>
      </c>
      <c r="J822" s="189">
        <v>63</v>
      </c>
      <c r="K822" s="193">
        <v>136</v>
      </c>
      <c r="L822" s="191">
        <v>92</v>
      </c>
      <c r="M822" s="189">
        <v>467</v>
      </c>
      <c r="N822" s="194">
        <v>429</v>
      </c>
      <c r="O822" s="195">
        <v>832</v>
      </c>
      <c r="P822" s="189">
        <v>289</v>
      </c>
      <c r="Q822" s="193">
        <v>217</v>
      </c>
      <c r="R822" s="191">
        <v>424</v>
      </c>
      <c r="S822" s="192">
        <v>327</v>
      </c>
      <c r="T822" s="189">
        <v>26</v>
      </c>
      <c r="U822" s="193">
        <v>36</v>
      </c>
      <c r="V822" s="191">
        <v>239</v>
      </c>
      <c r="W822" s="192">
        <v>604</v>
      </c>
      <c r="X822" s="189">
        <v>222</v>
      </c>
      <c r="Y822" s="193">
        <v>112</v>
      </c>
      <c r="Z822" s="191">
        <v>644</v>
      </c>
      <c r="AA822" s="189">
        <v>726</v>
      </c>
      <c r="AB822" s="172">
        <f t="shared" si="15662"/>
        <v>4539</v>
      </c>
      <c r="AC822" s="173">
        <f t="shared" si="15663"/>
        <v>4806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5.7511210762331837E-2</v>
      </c>
      <c r="BK822" s="130">
        <f t="shared" ref="BK822" si="15827">C822/C839</f>
        <v>6.032295271049596E-2</v>
      </c>
      <c r="BL822" s="131">
        <f t="shared" ref="BL822" si="15828">D822/D839</f>
        <v>5.4311576941400666E-2</v>
      </c>
      <c r="BM822" s="132">
        <f t="shared" ref="BM822" si="15829">E822/E839</f>
        <v>4.5454545454545456E-2</v>
      </c>
      <c r="BN822" s="129">
        <f t="shared" ref="BN822" si="15830">F822/F839</f>
        <v>7.8016391741881935E-2</v>
      </c>
      <c r="BO822" s="130">
        <f t="shared" ref="BO822" si="15831">G822/G839</f>
        <v>2.9275315949448089E-2</v>
      </c>
      <c r="BP822" s="131">
        <f t="shared" ref="BP822" si="15832">H822/H839</f>
        <v>6.3857628892959956E-2</v>
      </c>
      <c r="BQ822" s="132">
        <f t="shared" ref="BQ822" si="15833">I822/I839</f>
        <v>4.7283323933070123E-2</v>
      </c>
      <c r="BR822" s="129">
        <f t="shared" ref="BR822" si="15834">J822/J839</f>
        <v>4.7547169811320754E-2</v>
      </c>
      <c r="BS822" s="130">
        <f t="shared" ref="BS822" si="15835">K822/K839</f>
        <v>0.10156833457804332</v>
      </c>
      <c r="BT822" s="131">
        <f t="shared" ref="BT822" si="15836">L822/L839</f>
        <v>2.0956719817767654E-2</v>
      </c>
      <c r="BU822" s="129">
        <f t="shared" ref="BU822" si="15837">M822/M839</f>
        <v>9.6707392834955483E-2</v>
      </c>
      <c r="BV822" s="133">
        <f t="shared" ref="BV822" si="15838">N822/N839</f>
        <v>4.4613144758735443E-2</v>
      </c>
      <c r="BW822" s="134">
        <f t="shared" ref="BW822" si="15839">O822/O839</f>
        <v>8.2067468928782791E-2</v>
      </c>
      <c r="BX822" s="129">
        <f t="shared" ref="BX822" si="15840">P822/P839</f>
        <v>6.7084493964716801E-2</v>
      </c>
      <c r="BY822" s="130">
        <f t="shared" ref="BY822" si="15841">Q822/Q839</f>
        <v>4.5293258192444168E-2</v>
      </c>
      <c r="BZ822" s="131">
        <f t="shared" ref="BZ822" si="15842">R822/R839</f>
        <v>6.9645203679369244E-2</v>
      </c>
      <c r="CA822" s="132">
        <f t="shared" ref="CA822" si="15843">S822/S839</f>
        <v>4.9062265566391601E-2</v>
      </c>
      <c r="CB822" s="129">
        <f t="shared" ref="CB822" si="15844">T822/T839</f>
        <v>4.2414355628058731E-2</v>
      </c>
      <c r="CC822" s="130">
        <f t="shared" ref="CC822" si="15845">U822/U839</f>
        <v>4.6814044213263982E-2</v>
      </c>
      <c r="CD822" s="131">
        <f t="shared" ref="CD822" si="15846">V822/V839</f>
        <v>3.9090611710827609E-2</v>
      </c>
      <c r="CE822" s="132">
        <f t="shared" ref="CE822" si="15847">W822/W839</f>
        <v>8.5479762241720922E-2</v>
      </c>
      <c r="CF822" s="129">
        <f t="shared" ref="CF822" si="15848">X822/X839</f>
        <v>6.3175867956744444E-2</v>
      </c>
      <c r="CG822" s="130">
        <f t="shared" ref="CG822" si="15849">Y822/Y839</f>
        <v>4.7822374039282661E-2</v>
      </c>
      <c r="CH822" s="131">
        <f t="shared" ref="CH822" si="15850">Z822/Z839</f>
        <v>6.530115595213952E-2</v>
      </c>
      <c r="CI822" s="129">
        <f t="shared" ref="CI822" si="15851">AA822/AA839</f>
        <v>6.4682822523164651E-2</v>
      </c>
      <c r="CJ822" s="135">
        <f t="shared" ref="CJ822" si="15852">AB822/AB839</f>
        <v>5.8228887377968212E-2</v>
      </c>
      <c r="CK822" s="136">
        <f t="shared" ref="CK822" si="15853">AC822/AC839</f>
        <v>6.1772190946248168E-2</v>
      </c>
    </row>
    <row r="823" spans="1:89" ht="14" thickTop="1" x14ac:dyDescent="0.15">
      <c r="A823" s="146" t="s">
        <v>24</v>
      </c>
      <c r="B823" s="203">
        <v>567</v>
      </c>
      <c r="C823" s="197">
        <v>636</v>
      </c>
      <c r="D823" s="198">
        <v>142</v>
      </c>
      <c r="E823" s="199">
        <v>161</v>
      </c>
      <c r="F823" s="196">
        <v>694</v>
      </c>
      <c r="G823" s="200">
        <v>198</v>
      </c>
      <c r="H823" s="198">
        <v>708</v>
      </c>
      <c r="I823" s="199">
        <v>584</v>
      </c>
      <c r="J823" s="196">
        <v>49</v>
      </c>
      <c r="K823" s="200">
        <v>102</v>
      </c>
      <c r="L823" s="198">
        <v>109</v>
      </c>
      <c r="M823" s="196">
        <v>416</v>
      </c>
      <c r="N823" s="201">
        <v>492</v>
      </c>
      <c r="O823" s="204">
        <v>625</v>
      </c>
      <c r="P823" s="196">
        <v>255</v>
      </c>
      <c r="Q823" s="200">
        <v>190</v>
      </c>
      <c r="R823" s="198">
        <v>444</v>
      </c>
      <c r="S823" s="199">
        <v>327</v>
      </c>
      <c r="T823" s="196">
        <v>38</v>
      </c>
      <c r="U823" s="200">
        <v>27</v>
      </c>
      <c r="V823" s="198">
        <v>310</v>
      </c>
      <c r="W823" s="205">
        <v>495</v>
      </c>
      <c r="X823" s="196">
        <v>193</v>
      </c>
      <c r="Y823" s="200">
        <v>101</v>
      </c>
      <c r="Z823" s="198">
        <v>636</v>
      </c>
      <c r="AA823" s="196">
        <v>661</v>
      </c>
      <c r="AB823" s="172">
        <f t="shared" si="15662"/>
        <v>4637</v>
      </c>
      <c r="AC823" s="173">
        <f t="shared" si="15663"/>
        <v>4523</v>
      </c>
      <c r="AE823" s="275" t="str">
        <f>$AE$17</f>
        <v>17:00 - 17:59</v>
      </c>
      <c r="AF823" s="126">
        <f t="shared" ref="AF823:AU825" si="15854">SUMIF($A$9:$A$32,$AE823,B$815:B$838)</f>
        <v>660</v>
      </c>
      <c r="AG823" s="186">
        <f t="shared" si="15854"/>
        <v>716</v>
      </c>
      <c r="AH823" s="127">
        <f t="shared" si="15854"/>
        <v>157</v>
      </c>
      <c r="AI823" s="180">
        <f t="shared" si="15854"/>
        <v>216</v>
      </c>
      <c r="AJ823" s="126">
        <f t="shared" si="15854"/>
        <v>631</v>
      </c>
      <c r="AK823" s="128">
        <f t="shared" si="15854"/>
        <v>454</v>
      </c>
      <c r="AL823" s="127">
        <f t="shared" si="15854"/>
        <v>795</v>
      </c>
      <c r="AM823" s="180">
        <f t="shared" si="15854"/>
        <v>851</v>
      </c>
      <c r="AN823" s="126">
        <f t="shared" si="15854"/>
        <v>89</v>
      </c>
      <c r="AO823" s="128">
        <f t="shared" si="15854"/>
        <v>58</v>
      </c>
      <c r="AP823" s="127">
        <f t="shared" si="15854"/>
        <v>376</v>
      </c>
      <c r="AQ823" s="126">
        <f t="shared" si="15854"/>
        <v>230</v>
      </c>
      <c r="AR823" s="179">
        <f t="shared" si="15854"/>
        <v>672</v>
      </c>
      <c r="AS823" s="181">
        <f t="shared" si="15854"/>
        <v>634</v>
      </c>
      <c r="AT823" s="126">
        <f t="shared" si="15854"/>
        <v>268</v>
      </c>
      <c r="AU823" s="128">
        <f t="shared" si="15854"/>
        <v>418</v>
      </c>
      <c r="AV823" s="127">
        <f t="shared" ref="AP823:BE825" si="15855">SUMIF($A$9:$A$32,$AE823,R$815:R$838)</f>
        <v>391</v>
      </c>
      <c r="AW823" s="180">
        <f t="shared" si="15855"/>
        <v>526</v>
      </c>
      <c r="AX823" s="126">
        <f t="shared" si="15855"/>
        <v>41</v>
      </c>
      <c r="AY823" s="128">
        <f t="shared" si="15855"/>
        <v>59</v>
      </c>
      <c r="AZ823" s="127">
        <f t="shared" si="15855"/>
        <v>433</v>
      </c>
      <c r="BA823" s="180">
        <f t="shared" si="15855"/>
        <v>508</v>
      </c>
      <c r="BB823" s="126">
        <f t="shared" si="15855"/>
        <v>259</v>
      </c>
      <c r="BC823" s="128">
        <f t="shared" si="15855"/>
        <v>185</v>
      </c>
      <c r="BD823" s="184">
        <f t="shared" si="15855"/>
        <v>731</v>
      </c>
      <c r="BE823" s="185">
        <f t="shared" si="15855"/>
        <v>757</v>
      </c>
      <c r="BF823" s="170">
        <f>AF823+AH823+AJ823+AL823+AN823+AP823+AR823+AT823+AV823+AX823+AZ823+BB823+BD823</f>
        <v>5503</v>
      </c>
      <c r="BG823" s="171">
        <f>AG823+AI823+AK823+AM823+AO823+AQ823+AS823+AU823+AW823+AY823+BA823+BC823+BE823</f>
        <v>5612</v>
      </c>
      <c r="BI823" s="146" t="s">
        <v>24</v>
      </c>
      <c r="BJ823" s="129">
        <f>B823/B839</f>
        <v>6.3565022421524661E-2</v>
      </c>
      <c r="BK823" s="130">
        <f t="shared" ref="BK823" si="15856">C823/C839</f>
        <v>7.3356401384083045E-2</v>
      </c>
      <c r="BL823" s="131">
        <f t="shared" ref="BL823" si="15857">D823/D839</f>
        <v>6.7651262505955212E-2</v>
      </c>
      <c r="BM823" s="132">
        <f t="shared" ref="BM823" si="15858">E823/E839</f>
        <v>5.2272727272727269E-2</v>
      </c>
      <c r="BN823" s="129">
        <f t="shared" ref="BN823" si="15859">F823/F839</f>
        <v>7.1999170038385726E-2</v>
      </c>
      <c r="BO823" s="130">
        <f t="shared" ref="BO823" si="15860">G823/G839</f>
        <v>3.1674932010878259E-2</v>
      </c>
      <c r="BP823" s="131">
        <f t="shared" ref="BP823" si="15861">H823/H839</f>
        <v>6.1763936142371106E-2</v>
      </c>
      <c r="BQ823" s="132">
        <f t="shared" ref="BQ823" si="15862">I823/I839</f>
        <v>5.4897537131039668E-2</v>
      </c>
      <c r="BR823" s="129">
        <f t="shared" ref="BR823" si="15863">J823/J839</f>
        <v>3.6981132075471698E-2</v>
      </c>
      <c r="BS823" s="130">
        <f t="shared" ref="BS823" si="15864">K823/K839</f>
        <v>7.6176250933532488E-2</v>
      </c>
      <c r="BT823" s="131">
        <f t="shared" ref="BT823" si="15865">L823/L839</f>
        <v>2.4829157175398634E-2</v>
      </c>
      <c r="BU823" s="129">
        <f t="shared" ref="BU823" si="15866">M823/M839</f>
        <v>8.6146200041416446E-2</v>
      </c>
      <c r="BV823" s="133">
        <f t="shared" ref="BV823" si="15867">N823/N839</f>
        <v>5.1164725457570719E-2</v>
      </c>
      <c r="BW823" s="134">
        <f t="shared" ref="BW823" si="15868">O823/O839</f>
        <v>6.1649240481357268E-2</v>
      </c>
      <c r="BX823" s="129">
        <f t="shared" ref="BX823" si="15869">P823/P839</f>
        <v>5.9192200557103065E-2</v>
      </c>
      <c r="BY823" s="130">
        <f t="shared" ref="BY823" si="15870">Q823/Q839</f>
        <v>3.9657691504905029E-2</v>
      </c>
      <c r="BZ823" s="131">
        <f t="shared" ref="BZ823" si="15871">R823/R839</f>
        <v>7.2930354796320637E-2</v>
      </c>
      <c r="CA823" s="132">
        <f t="shared" ref="CA823" si="15872">S823/S839</f>
        <v>4.9062265566391601E-2</v>
      </c>
      <c r="CB823" s="129">
        <f t="shared" ref="CB823" si="15873">T823/T839</f>
        <v>6.1990212071778142E-2</v>
      </c>
      <c r="CC823" s="130">
        <f t="shared" ref="CC823" si="15874">U823/U839</f>
        <v>3.5110533159947985E-2</v>
      </c>
      <c r="CD823" s="131">
        <f t="shared" ref="CD823" si="15875">V823/V839</f>
        <v>5.0703303892705269E-2</v>
      </c>
      <c r="CE823" s="132">
        <f t="shared" ref="CE823" si="15876">W823/W839</f>
        <v>7.0053778658363999E-2</v>
      </c>
      <c r="CF823" s="129">
        <f t="shared" ref="CF823" si="15877">X823/X839</f>
        <v>5.4923164484917471E-2</v>
      </c>
      <c r="CG823" s="130">
        <f t="shared" ref="CG823" si="15878">Y823/Y839</f>
        <v>4.312553373185312E-2</v>
      </c>
      <c r="CH823" s="131">
        <f t="shared" ref="CH823" si="15879">Z823/Z839</f>
        <v>6.4489961468262011E-2</v>
      </c>
      <c r="CI823" s="129">
        <f t="shared" ref="CI823" si="15880">AA823/AA839</f>
        <v>5.8891660727013545E-2</v>
      </c>
      <c r="CJ823" s="135">
        <f t="shared" ref="CJ823" si="15881">AB823/AB839</f>
        <v>5.9486087413888208E-2</v>
      </c>
      <c r="CK823" s="136">
        <f t="shared" ref="CK823" si="15882">AC823/AC839</f>
        <v>5.8134752319991774E-2</v>
      </c>
    </row>
    <row r="824" spans="1:89" x14ac:dyDescent="0.15">
      <c r="A824" s="137" t="s">
        <v>25</v>
      </c>
      <c r="B824" s="206">
        <v>520</v>
      </c>
      <c r="C824" s="190">
        <v>529</v>
      </c>
      <c r="D824" s="191">
        <v>110</v>
      </c>
      <c r="E824" s="192">
        <v>139</v>
      </c>
      <c r="F824" s="189">
        <v>545</v>
      </c>
      <c r="G824" s="193">
        <v>200</v>
      </c>
      <c r="H824" s="191">
        <v>707</v>
      </c>
      <c r="I824" s="192">
        <v>593</v>
      </c>
      <c r="J824" s="189">
        <v>57</v>
      </c>
      <c r="K824" s="190">
        <v>58</v>
      </c>
      <c r="L824" s="191">
        <v>108</v>
      </c>
      <c r="M824" s="189">
        <v>376</v>
      </c>
      <c r="N824" s="194">
        <v>408</v>
      </c>
      <c r="O824" s="207">
        <v>619</v>
      </c>
      <c r="P824" s="189">
        <v>245</v>
      </c>
      <c r="Q824" s="190">
        <v>219</v>
      </c>
      <c r="R824" s="191">
        <v>394</v>
      </c>
      <c r="S824" s="192">
        <v>340</v>
      </c>
      <c r="T824" s="198">
        <v>18</v>
      </c>
      <c r="U824" s="189">
        <v>29</v>
      </c>
      <c r="V824" s="191">
        <v>292</v>
      </c>
      <c r="W824" s="208">
        <v>577</v>
      </c>
      <c r="X824" s="189">
        <v>227</v>
      </c>
      <c r="Y824" s="193">
        <v>82</v>
      </c>
      <c r="Z824" s="191">
        <v>590</v>
      </c>
      <c r="AA824" s="189">
        <v>682</v>
      </c>
      <c r="AB824" s="172">
        <f t="shared" si="15662"/>
        <v>4221</v>
      </c>
      <c r="AC824" s="173">
        <f t="shared" si="15663"/>
        <v>4443</v>
      </c>
      <c r="AE824" s="277" t="str">
        <f>$AE$18</f>
        <v>18:00 - 18:59</v>
      </c>
      <c r="AF824" s="126">
        <f t="shared" si="15854"/>
        <v>714</v>
      </c>
      <c r="AG824" s="190">
        <f t="shared" si="15854"/>
        <v>505</v>
      </c>
      <c r="AH824" s="191">
        <f t="shared" si="15854"/>
        <v>133</v>
      </c>
      <c r="AI824" s="192">
        <f t="shared" si="15854"/>
        <v>246</v>
      </c>
      <c r="AJ824" s="278">
        <f t="shared" si="15854"/>
        <v>456</v>
      </c>
      <c r="AK824" s="193">
        <f t="shared" si="15854"/>
        <v>478</v>
      </c>
      <c r="AL824" s="191">
        <f t="shared" si="15854"/>
        <v>768</v>
      </c>
      <c r="AM824" s="192">
        <f t="shared" si="15854"/>
        <v>809</v>
      </c>
      <c r="AN824" s="278">
        <f t="shared" si="15854"/>
        <v>134</v>
      </c>
      <c r="AO824" s="193">
        <f t="shared" si="15854"/>
        <v>61</v>
      </c>
      <c r="AP824" s="191">
        <f t="shared" si="15855"/>
        <v>470</v>
      </c>
      <c r="AQ824" s="278">
        <f t="shared" si="15855"/>
        <v>184</v>
      </c>
      <c r="AR824" s="194">
        <f t="shared" si="15855"/>
        <v>678</v>
      </c>
      <c r="AS824" s="195">
        <f t="shared" si="15855"/>
        <v>635</v>
      </c>
      <c r="AT824" s="278">
        <f t="shared" si="15855"/>
        <v>260</v>
      </c>
      <c r="AU824" s="193">
        <f t="shared" si="15855"/>
        <v>422</v>
      </c>
      <c r="AV824" s="191">
        <f t="shared" si="15855"/>
        <v>333</v>
      </c>
      <c r="AW824" s="192">
        <f t="shared" si="15855"/>
        <v>588</v>
      </c>
      <c r="AX824" s="278">
        <f t="shared" si="15855"/>
        <v>47</v>
      </c>
      <c r="AY824" s="193">
        <f t="shared" si="15855"/>
        <v>53</v>
      </c>
      <c r="AZ824" s="191">
        <f t="shared" si="15855"/>
        <v>533</v>
      </c>
      <c r="BA824" s="192">
        <f t="shared" si="15855"/>
        <v>417</v>
      </c>
      <c r="BB824" s="278">
        <f t="shared" si="15855"/>
        <v>224</v>
      </c>
      <c r="BC824" s="193">
        <f t="shared" si="15855"/>
        <v>194</v>
      </c>
      <c r="BD824" s="191">
        <f t="shared" si="15855"/>
        <v>632</v>
      </c>
      <c r="BE824" s="278">
        <f t="shared" si="15855"/>
        <v>670</v>
      </c>
      <c r="BF824" s="172">
        <f>SUM(AF824,AH824,AJ824,AL824,AN824,AP824,AR824,AT824,AV824,AX824,AZ824,BB824,BD824)</f>
        <v>5382</v>
      </c>
      <c r="BG824" s="173">
        <f>SUM(AG824,AI824,AK824,AM824,AO824,AQ824,AS824,AU824,AW824,AY824,BA824,BC824,BE824)</f>
        <v>5262</v>
      </c>
      <c r="BI824" s="137" t="s">
        <v>25</v>
      </c>
      <c r="BJ824" s="129">
        <f>B824/B839</f>
        <v>5.829596412556054E-2</v>
      </c>
      <c r="BK824" s="130">
        <f t="shared" ref="BK824" si="15883">C824/C839</f>
        <v>6.1014994232987313E-2</v>
      </c>
      <c r="BL824" s="131">
        <f t="shared" ref="BL824" si="15884">D824/D839</f>
        <v>5.2405907575035729E-2</v>
      </c>
      <c r="BM824" s="132">
        <f t="shared" ref="BM824" si="15885">E824/E839</f>
        <v>4.5129870129870131E-2</v>
      </c>
      <c r="BN824" s="129">
        <f t="shared" ref="BN824" si="15886">F824/F839</f>
        <v>5.6541134972507519E-2</v>
      </c>
      <c r="BO824" s="130">
        <f t="shared" ref="BO824" si="15887">G824/G839</f>
        <v>3.1994880819068948E-2</v>
      </c>
      <c r="BP824" s="131">
        <f t="shared" ref="BP824" si="15888">H824/H839</f>
        <v>6.1676698944429904E-2</v>
      </c>
      <c r="BQ824" s="132">
        <f t="shared" ref="BQ824" si="15889">I824/I839</f>
        <v>5.5743560819702949E-2</v>
      </c>
      <c r="BR824" s="129">
        <f t="shared" ref="BR824" si="15890">J824/J839</f>
        <v>4.3018867924528303E-2</v>
      </c>
      <c r="BS824" s="130">
        <f t="shared" ref="BS824" si="15891">K824/K839</f>
        <v>4.3315907393577296E-2</v>
      </c>
      <c r="BT824" s="131">
        <f t="shared" ref="BT824" si="15892">L824/L839</f>
        <v>2.460136674259681E-2</v>
      </c>
      <c r="BU824" s="129">
        <f t="shared" ref="BU824" si="15893">M824/M839</f>
        <v>7.786291157589563E-2</v>
      </c>
      <c r="BV824" s="133">
        <f t="shared" ref="BV824" si="15894">N824/N839</f>
        <v>4.2429284525790346E-2</v>
      </c>
      <c r="BW824" s="134">
        <f t="shared" ref="BW824" si="15895">O824/O839</f>
        <v>6.1057407772736237E-2</v>
      </c>
      <c r="BX824" s="129">
        <f t="shared" ref="BX824" si="15896">P824/P839</f>
        <v>5.6870937790157845E-2</v>
      </c>
      <c r="BY824" s="130">
        <f t="shared" ref="BY824" si="15897">Q824/Q839</f>
        <v>4.5710707576706325E-2</v>
      </c>
      <c r="BZ824" s="131">
        <f t="shared" ref="BZ824" si="15898">R824/R839</f>
        <v>6.4717477003942175E-2</v>
      </c>
      <c r="CA824" s="132">
        <f t="shared" ref="CA824" si="15899">S824/S839</f>
        <v>5.1012753188297073E-2</v>
      </c>
      <c r="CB824" s="129">
        <f t="shared" ref="CB824" si="15900">T824/T839</f>
        <v>2.936378466557912E-2</v>
      </c>
      <c r="CC824" s="130">
        <f t="shared" ref="CC824" si="15901">U824/U839</f>
        <v>3.7711313394018203E-2</v>
      </c>
      <c r="CD824" s="131">
        <f t="shared" ref="CD824" si="15902">V824/V839</f>
        <v>4.7759241086032057E-2</v>
      </c>
      <c r="CE824" s="132">
        <f t="shared" ref="CE824" si="15903">W824/W839</f>
        <v>8.1658647042173793E-2</v>
      </c>
      <c r="CF824" s="129">
        <f t="shared" ref="CF824" si="15904">X824/X839</f>
        <v>6.4598747865680137E-2</v>
      </c>
      <c r="CG824" s="130">
        <f t="shared" ref="CG824" si="15905">Y824/Y839</f>
        <v>3.5012809564474806E-2</v>
      </c>
      <c r="CH824" s="131">
        <f t="shared" ref="CH824" si="15906">Z824/Z839</f>
        <v>5.9825593185966336E-2</v>
      </c>
      <c r="CI824" s="129">
        <f t="shared" ref="CI824" si="15907">AA824/AA839</f>
        <v>6.0762651461154671E-2</v>
      </c>
      <c r="CJ824" s="135">
        <f t="shared" ref="CJ824" si="15908">AB824/AB839</f>
        <v>5.4149401547125761E-2</v>
      </c>
      <c r="CK824" s="136">
        <f t="shared" ref="CK824" si="15909">AC824/AC839</f>
        <v>5.7106501118223185E-2</v>
      </c>
    </row>
    <row r="825" spans="1:89" ht="14" thickBot="1" x14ac:dyDescent="0.2">
      <c r="A825" s="146" t="s">
        <v>26</v>
      </c>
      <c r="B825" s="203">
        <v>480</v>
      </c>
      <c r="C825" s="197">
        <v>514</v>
      </c>
      <c r="D825" s="198">
        <v>110</v>
      </c>
      <c r="E825" s="199">
        <v>168</v>
      </c>
      <c r="F825" s="196">
        <v>426</v>
      </c>
      <c r="G825" s="200">
        <v>221</v>
      </c>
      <c r="H825" s="198">
        <v>563</v>
      </c>
      <c r="I825" s="199">
        <v>536</v>
      </c>
      <c r="J825" s="196">
        <v>47</v>
      </c>
      <c r="K825" s="197">
        <v>57</v>
      </c>
      <c r="L825" s="198">
        <v>138</v>
      </c>
      <c r="M825" s="196">
        <v>233</v>
      </c>
      <c r="N825" s="201">
        <v>421</v>
      </c>
      <c r="O825" s="204">
        <v>463</v>
      </c>
      <c r="P825" s="196">
        <v>221</v>
      </c>
      <c r="Q825" s="197">
        <v>198</v>
      </c>
      <c r="R825" s="198">
        <v>362</v>
      </c>
      <c r="S825" s="199">
        <v>263</v>
      </c>
      <c r="T825" s="196">
        <v>16</v>
      </c>
      <c r="U825" s="200">
        <v>33</v>
      </c>
      <c r="V825" s="198">
        <v>275</v>
      </c>
      <c r="W825" s="205">
        <v>415</v>
      </c>
      <c r="X825" s="196">
        <v>168</v>
      </c>
      <c r="Y825" s="200">
        <v>87</v>
      </c>
      <c r="Z825" s="198">
        <v>601</v>
      </c>
      <c r="AA825" s="196">
        <v>692</v>
      </c>
      <c r="AB825" s="172">
        <f t="shared" si="15662"/>
        <v>3828</v>
      </c>
      <c r="AC825" s="173">
        <f t="shared" si="15663"/>
        <v>3880</v>
      </c>
      <c r="AE825" s="275">
        <f>$AE$19</f>
        <v>0</v>
      </c>
      <c r="AF825" s="126">
        <f t="shared" si="15854"/>
        <v>0</v>
      </c>
      <c r="AG825" s="197">
        <f t="shared" si="15854"/>
        <v>0</v>
      </c>
      <c r="AH825" s="198">
        <f t="shared" si="15854"/>
        <v>0</v>
      </c>
      <c r="AI825" s="199">
        <f t="shared" si="15854"/>
        <v>0</v>
      </c>
      <c r="AJ825" s="196">
        <f t="shared" si="15854"/>
        <v>0</v>
      </c>
      <c r="AK825" s="200">
        <f t="shared" si="15854"/>
        <v>0</v>
      </c>
      <c r="AL825" s="198">
        <f t="shared" si="15854"/>
        <v>0</v>
      </c>
      <c r="AM825" s="199">
        <f t="shared" si="15854"/>
        <v>0</v>
      </c>
      <c r="AN825" s="196">
        <f t="shared" si="15854"/>
        <v>0</v>
      </c>
      <c r="AO825" s="200">
        <f t="shared" si="15854"/>
        <v>0</v>
      </c>
      <c r="AP825" s="198">
        <f t="shared" si="15855"/>
        <v>0</v>
      </c>
      <c r="AQ825" s="196">
        <f t="shared" si="15855"/>
        <v>0</v>
      </c>
      <c r="AR825" s="201">
        <f t="shared" si="15855"/>
        <v>0</v>
      </c>
      <c r="AS825" s="202">
        <f t="shared" si="15855"/>
        <v>0</v>
      </c>
      <c r="AT825" s="196">
        <f t="shared" si="15855"/>
        <v>0</v>
      </c>
      <c r="AU825" s="200">
        <f t="shared" si="15855"/>
        <v>0</v>
      </c>
      <c r="AV825" s="198">
        <f t="shared" si="15855"/>
        <v>0</v>
      </c>
      <c r="AW825" s="199">
        <f t="shared" si="15855"/>
        <v>0</v>
      </c>
      <c r="AX825" s="196">
        <f t="shared" si="15855"/>
        <v>0</v>
      </c>
      <c r="AY825" s="200">
        <f t="shared" si="15855"/>
        <v>0</v>
      </c>
      <c r="AZ825" s="198">
        <f t="shared" si="15855"/>
        <v>0</v>
      </c>
      <c r="BA825" s="199">
        <f t="shared" si="15855"/>
        <v>0</v>
      </c>
      <c r="BB825" s="196">
        <f t="shared" si="15855"/>
        <v>0</v>
      </c>
      <c r="BC825" s="200">
        <f t="shared" si="15855"/>
        <v>0</v>
      </c>
      <c r="BD825" s="198">
        <f t="shared" si="15855"/>
        <v>0</v>
      </c>
      <c r="BE825" s="196">
        <f t="shared" si="15855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5.3811659192825115E-2</v>
      </c>
      <c r="BK825" s="130">
        <f t="shared" ref="BK825" si="15910">C825/C839</f>
        <v>5.928489042675894E-2</v>
      </c>
      <c r="BL825" s="131">
        <f t="shared" ref="BL825" si="15911">D825/D839</f>
        <v>5.2405907575035729E-2</v>
      </c>
      <c r="BM825" s="132">
        <f t="shared" ref="BM825" si="15912">E825/E839</f>
        <v>5.4545454545454543E-2</v>
      </c>
      <c r="BN825" s="129">
        <f t="shared" ref="BN825" si="15913">F825/F839</f>
        <v>4.419545596016184E-2</v>
      </c>
      <c r="BO825" s="130">
        <f t="shared" ref="BO825" si="15914">G825/G839</f>
        <v>3.5354343305071187E-2</v>
      </c>
      <c r="BP825" s="131">
        <f t="shared" ref="BP825" si="15915">H825/H839</f>
        <v>4.9114542440896795E-2</v>
      </c>
      <c r="BQ825" s="132">
        <f t="shared" ref="BQ825" si="15916">I825/I839</f>
        <v>5.0385410791502161E-2</v>
      </c>
      <c r="BR825" s="129">
        <f t="shared" ref="BR825" si="15917">J825/J839</f>
        <v>3.547169811320755E-2</v>
      </c>
      <c r="BS825" s="130">
        <f t="shared" ref="BS825" si="15918">K825/K839</f>
        <v>4.2569081404032857E-2</v>
      </c>
      <c r="BT825" s="131">
        <f t="shared" ref="BT825" si="15919">L825/L839</f>
        <v>3.143507972665148E-2</v>
      </c>
      <c r="BU825" s="129">
        <f t="shared" ref="BU825" si="15920">M825/M839</f>
        <v>4.825015531165873E-2</v>
      </c>
      <c r="BV825" s="133">
        <f t="shared" ref="BV825" si="15921">N825/N839</f>
        <v>4.378119800332779E-2</v>
      </c>
      <c r="BW825" s="134">
        <f t="shared" ref="BW825" si="15922">O825/O839</f>
        <v>4.5669757348589468E-2</v>
      </c>
      <c r="BX825" s="129">
        <f t="shared" ref="BX825" si="15923">P825/P839</f>
        <v>5.1299907149489322E-2</v>
      </c>
      <c r="BY825" s="130">
        <f t="shared" ref="BY825" si="15924">Q825/Q839</f>
        <v>4.1327489041953665E-2</v>
      </c>
      <c r="BZ825" s="131">
        <f t="shared" ref="BZ825" si="15925">R825/R839</f>
        <v>5.9461235216819973E-2</v>
      </c>
      <c r="CA825" s="132">
        <f t="shared" ref="CA825" si="15926">S825/S839</f>
        <v>3.9459864966241563E-2</v>
      </c>
      <c r="CB825" s="129">
        <f t="shared" ref="CB825" si="15927">T825/T839</f>
        <v>2.6101141924959218E-2</v>
      </c>
      <c r="CC825" s="130">
        <f t="shared" ref="CC825" si="15928">U825/U839</f>
        <v>4.2912873862158647E-2</v>
      </c>
      <c r="CD825" s="131">
        <f t="shared" ref="CD825" si="15929">V825/V839</f>
        <v>4.4978737324174026E-2</v>
      </c>
      <c r="CE825" s="132">
        <f t="shared" ref="CE825" si="15930">W825/W839</f>
        <v>5.8731955844891028E-2</v>
      </c>
      <c r="CF825" s="129">
        <f t="shared" ref="CF825" si="15931">X825/X839</f>
        <v>4.7808764940239043E-2</v>
      </c>
      <c r="CG825" s="130">
        <f t="shared" ref="CG825" si="15932">Y825/Y839</f>
        <v>3.7147736976942784E-2</v>
      </c>
      <c r="CH825" s="131">
        <f t="shared" ref="CH825" si="15933">Z825/Z839</f>
        <v>6.094098560129791E-2</v>
      </c>
      <c r="CI825" s="129">
        <f t="shared" ref="CI825" si="15934">AA825/AA839</f>
        <v>6.1653599429793302E-2</v>
      </c>
      <c r="CJ825" s="135">
        <f t="shared" ref="CJ825" si="15935">AB825/AB839</f>
        <v>4.9107772831650652E-2</v>
      </c>
      <c r="CK825" s="136">
        <f t="shared" ref="CK825" si="15936">AC825/AC839</f>
        <v>4.9870183285776713E-2</v>
      </c>
    </row>
    <row r="826" spans="1:89" ht="15" thickTop="1" thickBot="1" x14ac:dyDescent="0.2">
      <c r="A826" s="137" t="s">
        <v>27</v>
      </c>
      <c r="B826" s="206">
        <v>439</v>
      </c>
      <c r="C826" s="190">
        <v>418</v>
      </c>
      <c r="D826" s="191">
        <v>128</v>
      </c>
      <c r="E826" s="192">
        <v>148</v>
      </c>
      <c r="F826" s="189">
        <v>500</v>
      </c>
      <c r="G826" s="193">
        <v>215</v>
      </c>
      <c r="H826" s="191">
        <v>689</v>
      </c>
      <c r="I826" s="192">
        <v>487</v>
      </c>
      <c r="J826" s="189">
        <v>34</v>
      </c>
      <c r="K826" s="190">
        <v>35</v>
      </c>
      <c r="L826" s="191">
        <v>202</v>
      </c>
      <c r="M826" s="189">
        <v>215</v>
      </c>
      <c r="N826" s="194">
        <v>569</v>
      </c>
      <c r="O826" s="207">
        <v>479</v>
      </c>
      <c r="P826" s="189">
        <v>303</v>
      </c>
      <c r="Q826" s="190">
        <v>230</v>
      </c>
      <c r="R826" s="191">
        <v>340</v>
      </c>
      <c r="S826" s="192">
        <v>361</v>
      </c>
      <c r="T826" s="189">
        <v>39</v>
      </c>
      <c r="U826" s="193">
        <v>26</v>
      </c>
      <c r="V826" s="191">
        <v>373</v>
      </c>
      <c r="W826" s="208">
        <v>384</v>
      </c>
      <c r="X826" s="189">
        <v>191</v>
      </c>
      <c r="Y826" s="193">
        <v>94</v>
      </c>
      <c r="Z826" s="191">
        <v>667</v>
      </c>
      <c r="AA826" s="189">
        <v>751</v>
      </c>
      <c r="AB826" s="172">
        <f t="shared" si="15662"/>
        <v>4474</v>
      </c>
      <c r="AC826" s="173">
        <f t="shared" si="15663"/>
        <v>3843</v>
      </c>
      <c r="AE826" s="269" t="s">
        <v>13</v>
      </c>
      <c r="AF826" s="20">
        <f t="shared" ref="AF826:BG826" si="15937">SUM(AF823:AF825)</f>
        <v>1374</v>
      </c>
      <c r="AG826" s="21">
        <f t="shared" si="15937"/>
        <v>1221</v>
      </c>
      <c r="AH826" s="20">
        <f t="shared" si="15937"/>
        <v>290</v>
      </c>
      <c r="AI826" s="21">
        <f t="shared" si="15937"/>
        <v>462</v>
      </c>
      <c r="AJ826" s="20">
        <f t="shared" si="15937"/>
        <v>1087</v>
      </c>
      <c r="AK826" s="21">
        <f t="shared" si="15937"/>
        <v>932</v>
      </c>
      <c r="AL826" s="20">
        <f t="shared" si="15937"/>
        <v>1563</v>
      </c>
      <c r="AM826" s="21">
        <f t="shared" si="15937"/>
        <v>1660</v>
      </c>
      <c r="AN826" s="20">
        <f t="shared" si="15937"/>
        <v>223</v>
      </c>
      <c r="AO826" s="21">
        <f t="shared" si="15937"/>
        <v>119</v>
      </c>
      <c r="AP826" s="20">
        <f t="shared" si="15937"/>
        <v>846</v>
      </c>
      <c r="AQ826" s="21">
        <f t="shared" si="15937"/>
        <v>414</v>
      </c>
      <c r="AR826" s="20">
        <f t="shared" si="15937"/>
        <v>1350</v>
      </c>
      <c r="AS826" s="21">
        <f t="shared" si="15937"/>
        <v>1269</v>
      </c>
      <c r="AT826" s="20">
        <f t="shared" si="15937"/>
        <v>528</v>
      </c>
      <c r="AU826" s="21">
        <f t="shared" si="15937"/>
        <v>840</v>
      </c>
      <c r="AV826" s="20">
        <f t="shared" si="15937"/>
        <v>724</v>
      </c>
      <c r="AW826" s="21">
        <f t="shared" si="15937"/>
        <v>1114</v>
      </c>
      <c r="AX826" s="20">
        <f t="shared" si="15937"/>
        <v>88</v>
      </c>
      <c r="AY826" s="21">
        <f t="shared" si="15937"/>
        <v>112</v>
      </c>
      <c r="AZ826" s="20">
        <f t="shared" si="15937"/>
        <v>966</v>
      </c>
      <c r="BA826" s="21">
        <f t="shared" si="15937"/>
        <v>925</v>
      </c>
      <c r="BB826" s="20">
        <f t="shared" si="15937"/>
        <v>483</v>
      </c>
      <c r="BC826" s="21">
        <f t="shared" si="15937"/>
        <v>379</v>
      </c>
      <c r="BD826" s="20">
        <f t="shared" si="15937"/>
        <v>1363</v>
      </c>
      <c r="BE826" s="21">
        <f t="shared" si="15937"/>
        <v>1427</v>
      </c>
      <c r="BF826" s="174">
        <f t="shared" si="15937"/>
        <v>10885</v>
      </c>
      <c r="BG826" s="175">
        <f t="shared" si="15937"/>
        <v>10874</v>
      </c>
      <c r="BI826" s="137" t="s">
        <v>27</v>
      </c>
      <c r="BJ826" s="129">
        <f>B826/B839</f>
        <v>4.92152466367713E-2</v>
      </c>
      <c r="BK826" s="130">
        <f t="shared" ref="BK826" si="15938">C826/C839</f>
        <v>4.8212226066897346E-2</v>
      </c>
      <c r="BL826" s="131">
        <f t="shared" ref="BL826" si="15939">D826/D839</f>
        <v>6.0981419723677939E-2</v>
      </c>
      <c r="BM826" s="132">
        <f t="shared" ref="BM826" si="15940">E826/E839</f>
        <v>4.8051948051948054E-2</v>
      </c>
      <c r="BN826" s="129">
        <f t="shared" ref="BN826" si="15941">F826/F839</f>
        <v>5.1872600892208735E-2</v>
      </c>
      <c r="BO826" s="130">
        <f t="shared" ref="BO826" si="15942">G826/G839</f>
        <v>3.4394496880499122E-2</v>
      </c>
      <c r="BP826" s="131">
        <f t="shared" ref="BP826" si="15943">H826/H839</f>
        <v>6.0106429381488267E-2</v>
      </c>
      <c r="BQ826" s="132">
        <f t="shared" ref="BQ826" si="15944">I826/I839</f>
        <v>4.5779281819890959E-2</v>
      </c>
      <c r="BR826" s="129">
        <f t="shared" ref="BR826" si="15945">J826/J839</f>
        <v>2.5660377358490565E-2</v>
      </c>
      <c r="BS826" s="130">
        <f t="shared" ref="BS826" si="15946">K826/K839</f>
        <v>2.6138909634055265E-2</v>
      </c>
      <c r="BT826" s="131">
        <f t="shared" ref="BT826" si="15947">L826/L839</f>
        <v>4.6013667425968109E-2</v>
      </c>
      <c r="BU826" s="129">
        <f t="shared" ref="BU826" si="15948">M826/M839</f>
        <v>4.4522675502174362E-2</v>
      </c>
      <c r="BV826" s="133">
        <f t="shared" ref="BV826" si="15949">N826/N839</f>
        <v>5.9172212978369387E-2</v>
      </c>
      <c r="BW826" s="134">
        <f t="shared" ref="BW826" si="15950">O826/O839</f>
        <v>4.7247977904912211E-2</v>
      </c>
      <c r="BX826" s="129">
        <f t="shared" ref="BX826" si="15951">P826/P839</f>
        <v>7.0334261838440118E-2</v>
      </c>
      <c r="BY826" s="130">
        <f t="shared" ref="BY826" si="15952">Q826/Q839</f>
        <v>4.8006679190148192E-2</v>
      </c>
      <c r="BZ826" s="131">
        <f t="shared" ref="BZ826" si="15953">R826/R839</f>
        <v>5.5847568988173453E-2</v>
      </c>
      <c r="CA826" s="132">
        <f t="shared" ref="CA826" si="15954">S826/S839</f>
        <v>5.4163540885221302E-2</v>
      </c>
      <c r="CB826" s="129">
        <f t="shared" ref="CB826" si="15955">T826/T839</f>
        <v>6.3621533442088096E-2</v>
      </c>
      <c r="CC826" s="130">
        <f t="shared" ref="CC826" si="15956">U826/U839</f>
        <v>3.3810143042912875E-2</v>
      </c>
      <c r="CD826" s="131">
        <f t="shared" ref="CD826" si="15957">V826/V839</f>
        <v>6.1007523716061496E-2</v>
      </c>
      <c r="CE826" s="132">
        <f t="shared" ref="CE826" si="15958">W826/W839</f>
        <v>5.4344749504670255E-2</v>
      </c>
      <c r="CF826" s="129">
        <f t="shared" ref="CF826" si="15959">X826/X839</f>
        <v>5.4354012521343198E-2</v>
      </c>
      <c r="CG826" s="130">
        <f t="shared" ref="CG826" si="15960">Y826/Y839</f>
        <v>4.0136635354397952E-2</v>
      </c>
      <c r="CH826" s="131">
        <f t="shared" ref="CH826" si="15961">Z826/Z839</f>
        <v>6.7633340093287364E-2</v>
      </c>
      <c r="CI826" s="129">
        <f t="shared" ref="CI826" si="15962">AA826/AA839</f>
        <v>6.6910192444761221E-2</v>
      </c>
      <c r="CJ826" s="135">
        <f t="shared" ref="CJ826" si="15963">AB826/AB839</f>
        <v>5.7395030211286578E-2</v>
      </c>
      <c r="CK826" s="136">
        <f t="shared" ref="CK826" si="15964">AC826/AC839</f>
        <v>4.9394617104958745E-2</v>
      </c>
    </row>
    <row r="827" spans="1:89" ht="14" thickTop="1" x14ac:dyDescent="0.15">
      <c r="A827" s="146" t="s">
        <v>28</v>
      </c>
      <c r="B827" s="203">
        <v>556</v>
      </c>
      <c r="C827" s="197">
        <v>717</v>
      </c>
      <c r="D827" s="198">
        <v>163</v>
      </c>
      <c r="E827" s="199">
        <v>259</v>
      </c>
      <c r="F827" s="196">
        <v>519</v>
      </c>
      <c r="G827" s="200">
        <v>501</v>
      </c>
      <c r="H827" s="198">
        <v>777</v>
      </c>
      <c r="I827" s="199">
        <v>787</v>
      </c>
      <c r="J827" s="196">
        <v>45</v>
      </c>
      <c r="K827" s="197">
        <v>67</v>
      </c>
      <c r="L827" s="198">
        <v>294</v>
      </c>
      <c r="M827" s="196">
        <v>239</v>
      </c>
      <c r="N827" s="201">
        <v>586</v>
      </c>
      <c r="O827" s="204">
        <v>595</v>
      </c>
      <c r="P827" s="196">
        <v>311</v>
      </c>
      <c r="Q827" s="197">
        <v>258</v>
      </c>
      <c r="R827" s="198">
        <v>380</v>
      </c>
      <c r="S827" s="199">
        <v>470</v>
      </c>
      <c r="T827" s="196">
        <v>33</v>
      </c>
      <c r="U827" s="200">
        <v>44</v>
      </c>
      <c r="V827" s="198">
        <v>444</v>
      </c>
      <c r="W827" s="205">
        <v>436</v>
      </c>
      <c r="X827" s="196">
        <v>263</v>
      </c>
      <c r="Y827" s="200">
        <v>139</v>
      </c>
      <c r="Z827" s="198">
        <v>795</v>
      </c>
      <c r="AA827" s="196">
        <v>676</v>
      </c>
      <c r="AB827" s="172">
        <f t="shared" si="15662"/>
        <v>5166</v>
      </c>
      <c r="AC827" s="173">
        <f t="shared" si="15663"/>
        <v>5188</v>
      </c>
      <c r="BI827" s="146" t="s">
        <v>28</v>
      </c>
      <c r="BJ827" s="129">
        <f>B827/B839</f>
        <v>6.2331838565022418E-2</v>
      </c>
      <c r="BK827" s="130">
        <f t="shared" ref="BK827" si="15965">C827/C839</f>
        <v>8.2698961937716267E-2</v>
      </c>
      <c r="BL827" s="131">
        <f t="shared" ref="BL827" si="15966">D827/D839</f>
        <v>7.7656026679371132E-2</v>
      </c>
      <c r="BM827" s="132">
        <f t="shared" ref="BM827" si="15967">E827/E839</f>
        <v>8.4090909090909091E-2</v>
      </c>
      <c r="BN827" s="129">
        <f t="shared" ref="BN827" si="15968">F827/F839</f>
        <v>5.3843759726112668E-2</v>
      </c>
      <c r="BO827" s="130">
        <f t="shared" ref="BO827" si="15969">G827/G839</f>
        <v>8.0147176451767721E-2</v>
      </c>
      <c r="BP827" s="131">
        <f t="shared" ref="BP827" si="15970">H827/H839</f>
        <v>6.7783302800314055E-2</v>
      </c>
      <c r="BQ827" s="132">
        <f t="shared" ref="BQ827" si="15971">I827/I839</f>
        <v>7.3980071442000375E-2</v>
      </c>
      <c r="BR827" s="129">
        <f t="shared" ref="BR827" si="15972">J827/J839</f>
        <v>3.3962264150943396E-2</v>
      </c>
      <c r="BS827" s="130">
        <f t="shared" ref="BS827" si="15973">K827/K839</f>
        <v>5.003734129947722E-2</v>
      </c>
      <c r="BT827" s="131">
        <f t="shared" ref="BT827" si="15974">L827/L839</f>
        <v>6.697038724373576E-2</v>
      </c>
      <c r="BU827" s="129">
        <f t="shared" ref="BU827" si="15975">M827/M839</f>
        <v>4.9492648581486852E-2</v>
      </c>
      <c r="BV827" s="133">
        <f t="shared" ref="BV827" si="15976">N827/N839</f>
        <v>6.094009983361065E-2</v>
      </c>
      <c r="BW827" s="134">
        <f t="shared" ref="BW827" si="15977">O827/O839</f>
        <v>5.8690076938252123E-2</v>
      </c>
      <c r="BX827" s="129">
        <f t="shared" ref="BX827" si="15978">P827/P839</f>
        <v>7.2191272051996283E-2</v>
      </c>
      <c r="BY827" s="130">
        <f t="shared" ref="BY827" si="15979">Q827/Q839</f>
        <v>5.3850970569818413E-2</v>
      </c>
      <c r="BZ827" s="131">
        <f t="shared" ref="BZ827" si="15980">R827/R839</f>
        <v>6.2417871222076218E-2</v>
      </c>
      <c r="CA827" s="132">
        <f t="shared" ref="CA827" si="15981">S827/S839</f>
        <v>7.0517629407351831E-2</v>
      </c>
      <c r="CB827" s="129">
        <f t="shared" ref="CB827" si="15982">T827/T839</f>
        <v>5.3833605220228384E-2</v>
      </c>
      <c r="CC827" s="130">
        <f t="shared" ref="CC827" si="15983">U827/U839</f>
        <v>5.7217165149544863E-2</v>
      </c>
      <c r="CD827" s="131">
        <f t="shared" ref="CD827" si="15984">V827/V839</f>
        <v>7.2620215897939155E-2</v>
      </c>
      <c r="CE827" s="132">
        <f t="shared" ref="CE827" si="15985">W827/W839</f>
        <v>6.1703934333427683E-2</v>
      </c>
      <c r="CF827" s="129">
        <f t="shared" ref="CF827" si="15986">X827/X839</f>
        <v>7.4843483210017075E-2</v>
      </c>
      <c r="CG827" s="130">
        <f t="shared" ref="CG827" si="15987">Y827/Y839</f>
        <v>5.9350982066609735E-2</v>
      </c>
      <c r="CH827" s="131">
        <f t="shared" ref="CH827" si="15988">Z827/Z839</f>
        <v>8.0612451835327517E-2</v>
      </c>
      <c r="CI827" s="129">
        <f t="shared" ref="CI827" si="15989">AA827/AA839</f>
        <v>6.0228082679971491E-2</v>
      </c>
      <c r="CJ827" s="135">
        <f t="shared" ref="CJ827" si="15990">AB827/AB839</f>
        <v>6.6272401893497201E-2</v>
      </c>
      <c r="CK827" s="136">
        <f t="shared" ref="CK827" si="15991">AC827/AC839</f>
        <v>6.6682090434693198E-2</v>
      </c>
    </row>
    <row r="828" spans="1:89" x14ac:dyDescent="0.15">
      <c r="A828" s="137" t="s">
        <v>29</v>
      </c>
      <c r="B828" s="206">
        <v>641</v>
      </c>
      <c r="C828" s="190">
        <v>605</v>
      </c>
      <c r="D828" s="191">
        <v>172</v>
      </c>
      <c r="E828" s="192">
        <v>221</v>
      </c>
      <c r="F828" s="189">
        <v>603</v>
      </c>
      <c r="G828" s="193">
        <v>434</v>
      </c>
      <c r="H828" s="191">
        <v>900</v>
      </c>
      <c r="I828" s="192">
        <v>687</v>
      </c>
      <c r="J828" s="189">
        <v>91</v>
      </c>
      <c r="K828" s="190">
        <v>53</v>
      </c>
      <c r="L828" s="191">
        <v>333</v>
      </c>
      <c r="M828" s="189">
        <v>243</v>
      </c>
      <c r="N828" s="194">
        <v>624</v>
      </c>
      <c r="O828" s="207">
        <v>617</v>
      </c>
      <c r="P828" s="189">
        <v>282</v>
      </c>
      <c r="Q828" s="190">
        <v>379</v>
      </c>
      <c r="R828" s="191">
        <v>420</v>
      </c>
      <c r="S828" s="192">
        <v>510</v>
      </c>
      <c r="T828" s="189">
        <v>55</v>
      </c>
      <c r="U828" s="193">
        <v>54</v>
      </c>
      <c r="V828" s="191">
        <v>455</v>
      </c>
      <c r="W828" s="208">
        <v>493</v>
      </c>
      <c r="X828" s="189">
        <v>203</v>
      </c>
      <c r="Y828" s="193">
        <v>147</v>
      </c>
      <c r="Z828" s="191">
        <v>813</v>
      </c>
      <c r="AA828" s="189">
        <v>942</v>
      </c>
      <c r="AB828" s="172">
        <f t="shared" si="15662"/>
        <v>5592</v>
      </c>
      <c r="AC828" s="173">
        <f t="shared" si="15663"/>
        <v>5385</v>
      </c>
      <c r="BI828" s="137" t="s">
        <v>29</v>
      </c>
      <c r="BJ828" s="129">
        <f>B828/B839</f>
        <v>7.1860986547085198E-2</v>
      </c>
      <c r="BK828" s="130">
        <f t="shared" ref="BK828" si="15992">C828/C839</f>
        <v>6.9780853517877744E-2</v>
      </c>
      <c r="BL828" s="131">
        <f t="shared" ref="BL828" si="15993">D828/D839</f>
        <v>8.194378275369224E-2</v>
      </c>
      <c r="BM828" s="132">
        <f t="shared" ref="BM828" si="15994">E828/E839</f>
        <v>7.1753246753246749E-2</v>
      </c>
      <c r="BN828" s="129">
        <f t="shared" ref="BN828" si="15995">F828/F839</f>
        <v>6.2558356676003735E-2</v>
      </c>
      <c r="BO828" s="130">
        <f t="shared" ref="BO828" si="15996">G828/G839</f>
        <v>6.942889137737962E-2</v>
      </c>
      <c r="BP828" s="131">
        <f t="shared" ref="BP828" si="15997">H828/H839</f>
        <v>7.8513478147081914E-2</v>
      </c>
      <c r="BQ828" s="132">
        <f t="shared" ref="BQ828" si="15998">I828/I839</f>
        <v>6.4579808234630567E-2</v>
      </c>
      <c r="BR828" s="129">
        <f t="shared" ref="BR828" si="15999">J828/J839</f>
        <v>6.8679245283018872E-2</v>
      </c>
      <c r="BS828" s="130">
        <f t="shared" ref="BS828" si="16000">K828/K839</f>
        <v>3.9581777445855115E-2</v>
      </c>
      <c r="BT828" s="131">
        <f t="shared" ref="BT828" si="16001">L828/L839</f>
        <v>7.585421412300683E-2</v>
      </c>
      <c r="BU828" s="129">
        <f t="shared" ref="BU828" si="16002">M828/M839</f>
        <v>5.0320977428038934E-2</v>
      </c>
      <c r="BV828" s="133">
        <f t="shared" ref="BV828" si="16003">N828/N839</f>
        <v>6.4891846921797003E-2</v>
      </c>
      <c r="BW828" s="134">
        <f t="shared" ref="BW828" si="16004">O828/O839</f>
        <v>6.0860130203195896E-2</v>
      </c>
      <c r="BX828" s="129">
        <f t="shared" ref="BX828" si="16005">P828/P839</f>
        <v>6.545961002785515E-2</v>
      </c>
      <c r="BY828" s="130">
        <f t="shared" ref="BY828" si="16006">Q828/Q839</f>
        <v>7.9106658317678977E-2</v>
      </c>
      <c r="BZ828" s="131">
        <f t="shared" ref="BZ828" si="16007">R828/R839</f>
        <v>6.8988173455978977E-2</v>
      </c>
      <c r="CA828" s="132">
        <f t="shared" ref="CA828" si="16008">S828/S839</f>
        <v>7.6519129782445613E-2</v>
      </c>
      <c r="CB828" s="129">
        <f t="shared" ref="CB828" si="16009">T828/T839</f>
        <v>8.9722675367047311E-2</v>
      </c>
      <c r="CC828" s="130">
        <f t="shared" ref="CC828" si="16010">U828/U839</f>
        <v>7.0221066319895969E-2</v>
      </c>
      <c r="CD828" s="131">
        <f t="shared" ref="CD828" si="16011">V828/V839</f>
        <v>7.4419365390906114E-2</v>
      </c>
      <c r="CE828" s="132">
        <f t="shared" ref="CE828" si="16012">W828/W839</f>
        <v>6.977073308802717E-2</v>
      </c>
      <c r="CF828" s="129">
        <f t="shared" ref="CF828" si="16013">X828/X839</f>
        <v>5.7768924302788842E-2</v>
      </c>
      <c r="CG828" s="130">
        <f t="shared" ref="CG828" si="16014">Y828/Y839</f>
        <v>6.2766865926558502E-2</v>
      </c>
      <c r="CH828" s="131">
        <f t="shared" ref="CH828" si="16015">Z828/Z839</f>
        <v>8.2437639424051912E-2</v>
      </c>
      <c r="CI828" s="129">
        <f t="shared" ref="CI828" si="16016">AA828/AA839</f>
        <v>8.3927298645759082E-2</v>
      </c>
      <c r="CJ828" s="135">
        <f t="shared" ref="CJ828" si="16017">AB828/AB839</f>
        <v>7.1737373478210673E-2</v>
      </c>
      <c r="CK828" s="136">
        <f t="shared" ref="CK828" si="16018">AC828/AC839</f>
        <v>6.9214159019048357E-2</v>
      </c>
    </row>
    <row r="829" spans="1:89" x14ac:dyDescent="0.15">
      <c r="A829" s="146" t="s">
        <v>30</v>
      </c>
      <c r="B829" s="203">
        <v>660</v>
      </c>
      <c r="C829" s="197">
        <v>716</v>
      </c>
      <c r="D829" s="198">
        <v>157</v>
      </c>
      <c r="E829" s="199">
        <v>216</v>
      </c>
      <c r="F829" s="196">
        <v>631</v>
      </c>
      <c r="G829" s="200">
        <v>454</v>
      </c>
      <c r="H829" s="198">
        <v>795</v>
      </c>
      <c r="I829" s="199">
        <v>851</v>
      </c>
      <c r="J829" s="196">
        <v>89</v>
      </c>
      <c r="K829" s="197">
        <v>58</v>
      </c>
      <c r="L829" s="198">
        <v>376</v>
      </c>
      <c r="M829" s="196">
        <v>230</v>
      </c>
      <c r="N829" s="201">
        <v>672</v>
      </c>
      <c r="O829" s="204">
        <v>634</v>
      </c>
      <c r="P829" s="196">
        <v>268</v>
      </c>
      <c r="Q829" s="197">
        <v>418</v>
      </c>
      <c r="R829" s="198">
        <v>391</v>
      </c>
      <c r="S829" s="199">
        <v>526</v>
      </c>
      <c r="T829" s="196">
        <v>41</v>
      </c>
      <c r="U829" s="200">
        <v>59</v>
      </c>
      <c r="V829" s="198">
        <v>433</v>
      </c>
      <c r="W829" s="205">
        <v>508</v>
      </c>
      <c r="X829" s="196">
        <v>259</v>
      </c>
      <c r="Y829" s="200">
        <v>185</v>
      </c>
      <c r="Z829" s="198">
        <v>731</v>
      </c>
      <c r="AA829" s="196">
        <v>757</v>
      </c>
      <c r="AB829" s="172">
        <f t="shared" si="15662"/>
        <v>5503</v>
      </c>
      <c r="AC829" s="173">
        <f t="shared" si="15663"/>
        <v>5612</v>
      </c>
      <c r="BI829" s="146" t="s">
        <v>30</v>
      </c>
      <c r="BJ829" s="129">
        <f>B829/B839</f>
        <v>7.3991031390134535E-2</v>
      </c>
      <c r="BK829" s="130">
        <f t="shared" ref="BK829" si="16019">C829/C839</f>
        <v>8.2583621683967698E-2</v>
      </c>
      <c r="BL829" s="131">
        <f t="shared" ref="BL829" si="16020">D829/D839</f>
        <v>7.4797522629823726E-2</v>
      </c>
      <c r="BM829" s="132">
        <f t="shared" ref="BM829" si="16021">E829/E839</f>
        <v>7.0129870129870125E-2</v>
      </c>
      <c r="BN829" s="129">
        <f t="shared" ref="BN829" si="16022">F829/F839</f>
        <v>6.5463222325967421E-2</v>
      </c>
      <c r="BO829" s="130">
        <f t="shared" ref="BO829" si="16023">G829/G839</f>
        <v>7.2628379459286518E-2</v>
      </c>
      <c r="BP829" s="131">
        <f t="shared" ref="BP829" si="16024">H829/H839</f>
        <v>6.9353572363255692E-2</v>
      </c>
      <c r="BQ829" s="132">
        <f t="shared" ref="BQ829" si="16025">I829/I839</f>
        <v>7.9996239894717047E-2</v>
      </c>
      <c r="BR829" s="129">
        <f t="shared" ref="BR829" si="16026">J829/J839</f>
        <v>6.716981132075471E-2</v>
      </c>
      <c r="BS829" s="130">
        <f t="shared" ref="BS829" si="16027">K829/K839</f>
        <v>4.3315907393577296E-2</v>
      </c>
      <c r="BT829" s="131">
        <f t="shared" ref="BT829" si="16028">L829/L839</f>
        <v>8.5649202733485197E-2</v>
      </c>
      <c r="BU829" s="129">
        <f t="shared" ref="BU829" si="16029">M829/M839</f>
        <v>4.7628908676744665E-2</v>
      </c>
      <c r="BV829" s="133">
        <f t="shared" ref="BV829" si="16030">N829/N839</f>
        <v>6.9883527454242922E-2</v>
      </c>
      <c r="BW829" s="134">
        <f t="shared" ref="BW829" si="16031">O829/O839</f>
        <v>6.253698954428881E-2</v>
      </c>
      <c r="BX829" s="129">
        <f t="shared" ref="BX829" si="16032">P829/P839</f>
        <v>6.2209842154131847E-2</v>
      </c>
      <c r="BY829" s="130">
        <f t="shared" ref="BY829" si="16033">Q829/Q839</f>
        <v>8.7246921310791065E-2</v>
      </c>
      <c r="BZ829" s="131">
        <f t="shared" ref="BZ829" si="16034">R829/R839</f>
        <v>6.4224704336399471E-2</v>
      </c>
      <c r="CA829" s="132">
        <f t="shared" ref="CA829" si="16035">S829/S839</f>
        <v>7.8919729932483126E-2</v>
      </c>
      <c r="CB829" s="129">
        <f t="shared" ref="CB829" si="16036">T829/T839</f>
        <v>6.6884176182707991E-2</v>
      </c>
      <c r="CC829" s="130">
        <f t="shared" ref="CC829" si="16037">U829/U839</f>
        <v>7.6723016905071523E-2</v>
      </c>
      <c r="CD829" s="131">
        <f t="shared" ref="CD829" si="16038">V829/V839</f>
        <v>7.0821066404972197E-2</v>
      </c>
      <c r="CE829" s="132">
        <f t="shared" ref="CE829" si="16039">W829/W839</f>
        <v>7.1893574865553353E-2</v>
      </c>
      <c r="CF829" s="129">
        <f t="shared" ref="CF829" si="16040">X829/X839</f>
        <v>7.370517928286853E-2</v>
      </c>
      <c r="CG829" s="130">
        <f t="shared" ref="CG829" si="16041">Y829/Y839</f>
        <v>7.8992314261315116E-2</v>
      </c>
      <c r="CH829" s="131">
        <f t="shared" ref="CH829" si="16042">Z829/Z839</f>
        <v>7.4122895964307448E-2</v>
      </c>
      <c r="CI829" s="129">
        <f t="shared" ref="CI829" si="16043">AA829/AA839</f>
        <v>6.7444761225944408E-2</v>
      </c>
      <c r="CJ829" s="135">
        <f t="shared" ref="CJ829" si="16044">AB829/AB839</f>
        <v>7.059563058844659E-2</v>
      </c>
      <c r="CK829" s="136">
        <f t="shared" ref="CK829" si="16045">AC829/AC839</f>
        <v>7.2131821804066729E-2</v>
      </c>
    </row>
    <row r="830" spans="1:89" x14ac:dyDescent="0.15">
      <c r="A830" s="137" t="s">
        <v>31</v>
      </c>
      <c r="B830" s="206">
        <v>714</v>
      </c>
      <c r="C830" s="190">
        <v>505</v>
      </c>
      <c r="D830" s="191">
        <v>133</v>
      </c>
      <c r="E830" s="192">
        <v>246</v>
      </c>
      <c r="F830" s="189">
        <v>456</v>
      </c>
      <c r="G830" s="193">
        <v>478</v>
      </c>
      <c r="H830" s="191">
        <v>768</v>
      </c>
      <c r="I830" s="192">
        <v>809</v>
      </c>
      <c r="J830" s="189">
        <v>134</v>
      </c>
      <c r="K830" s="190">
        <v>61</v>
      </c>
      <c r="L830" s="191">
        <v>470</v>
      </c>
      <c r="M830" s="189">
        <v>184</v>
      </c>
      <c r="N830" s="194">
        <v>678</v>
      </c>
      <c r="O830" s="207">
        <v>635</v>
      </c>
      <c r="P830" s="189">
        <v>260</v>
      </c>
      <c r="Q830" s="190">
        <v>422</v>
      </c>
      <c r="R830" s="191">
        <v>333</v>
      </c>
      <c r="S830" s="192">
        <v>588</v>
      </c>
      <c r="T830" s="189">
        <v>47</v>
      </c>
      <c r="U830" s="193">
        <v>53</v>
      </c>
      <c r="V830" s="191">
        <v>533</v>
      </c>
      <c r="W830" s="208">
        <v>417</v>
      </c>
      <c r="X830" s="189">
        <v>224</v>
      </c>
      <c r="Y830" s="193">
        <v>194</v>
      </c>
      <c r="Z830" s="191">
        <v>632</v>
      </c>
      <c r="AA830" s="189">
        <v>670</v>
      </c>
      <c r="AB830" s="172">
        <f t="shared" si="15662"/>
        <v>5382</v>
      </c>
      <c r="AC830" s="173">
        <f t="shared" si="15663"/>
        <v>5262</v>
      </c>
      <c r="BI830" s="137" t="s">
        <v>31</v>
      </c>
      <c r="BJ830" s="129">
        <f>B830/B839</f>
        <v>8.0044843049327352E-2</v>
      </c>
      <c r="BK830" s="130">
        <f t="shared" ref="BK830" si="16046">C830/C839</f>
        <v>5.8246828143021914E-2</v>
      </c>
      <c r="BL830" s="131">
        <f t="shared" ref="BL830" si="16047">D830/D839</f>
        <v>6.3363506431634117E-2</v>
      </c>
      <c r="BM830" s="132">
        <f t="shared" ref="BM830" si="16048">E830/E839</f>
        <v>7.9870129870129869E-2</v>
      </c>
      <c r="BN830" s="129">
        <f t="shared" ref="BN830" si="16049">F830/F839</f>
        <v>4.730781201369437E-2</v>
      </c>
      <c r="BO830" s="130">
        <f t="shared" ref="BO830" si="16050">G830/G839</f>
        <v>7.6467765157574794E-2</v>
      </c>
      <c r="BP830" s="131">
        <f t="shared" ref="BP830" si="16051">H830/H839</f>
        <v>6.6998168018843229E-2</v>
      </c>
      <c r="BQ830" s="132">
        <f t="shared" ref="BQ830" si="16052">I830/I839</f>
        <v>7.6048129347621729E-2</v>
      </c>
      <c r="BR830" s="129">
        <f t="shared" ref="BR830" si="16053">J830/J839</f>
        <v>0.10113207547169811</v>
      </c>
      <c r="BS830" s="130">
        <f t="shared" ref="BS830" si="16054">K830/K839</f>
        <v>4.5556385362210607E-2</v>
      </c>
      <c r="BT830" s="131">
        <f t="shared" ref="BT830" si="16055">L830/L839</f>
        <v>0.1070615034168565</v>
      </c>
      <c r="BU830" s="129">
        <f t="shared" ref="BU830" si="16056">M830/M839</f>
        <v>3.8103126941395733E-2</v>
      </c>
      <c r="BV830" s="133">
        <f t="shared" ref="BV830" si="16057">N830/N839</f>
        <v>7.0507487520798676E-2</v>
      </c>
      <c r="BW830" s="134">
        <f t="shared" ref="BW830" si="16058">O830/O839</f>
        <v>6.2635628329058987E-2</v>
      </c>
      <c r="BX830" s="129">
        <f t="shared" ref="BX830" si="16059">P830/P839</f>
        <v>6.0352831940575676E-2</v>
      </c>
      <c r="BY830" s="130">
        <f t="shared" ref="BY830" si="16060">Q830/Q839</f>
        <v>8.8081820079315379E-2</v>
      </c>
      <c r="BZ830" s="131">
        <f t="shared" ref="BZ830" si="16061">R830/R839</f>
        <v>5.4697766097240474E-2</v>
      </c>
      <c r="CA830" s="132">
        <f t="shared" ref="CA830" si="16062">S830/S839</f>
        <v>8.8222055513878475E-2</v>
      </c>
      <c r="CB830" s="129">
        <f t="shared" ref="CB830" si="16063">T830/T839</f>
        <v>7.6672104404567704E-2</v>
      </c>
      <c r="CC830" s="130">
        <f t="shared" ref="CC830" si="16064">U830/U839</f>
        <v>6.8920676202860853E-2</v>
      </c>
      <c r="CD830" s="131">
        <f t="shared" ref="CD830" si="16065">V830/V839</f>
        <v>8.7176970886490027E-2</v>
      </c>
      <c r="CE830" s="132">
        <f t="shared" ref="CE830" si="16066">W830/W839</f>
        <v>5.901500141522785E-2</v>
      </c>
      <c r="CF830" s="129">
        <f t="shared" ref="CF830" si="16067">X830/X839</f>
        <v>6.3745019920318724E-2</v>
      </c>
      <c r="CG830" s="130">
        <f t="shared" ref="CG830" si="16068">Y830/Y839</f>
        <v>8.2835183603757467E-2</v>
      </c>
      <c r="CH830" s="131">
        <f t="shared" ref="CH830" si="16069">Z830/Z839</f>
        <v>6.4084364226323257E-2</v>
      </c>
      <c r="CI830" s="129">
        <f t="shared" ref="CI830" si="16070">AA830/AA839</f>
        <v>5.9693513898788311E-2</v>
      </c>
      <c r="CJ830" s="135">
        <f t="shared" ref="CJ830" si="16071">AB830/AB839</f>
        <v>6.9043373401239241E-2</v>
      </c>
      <c r="CK830" s="136">
        <f t="shared" ref="CK830" si="16072">AC830/AC839</f>
        <v>6.7633222796329148E-2</v>
      </c>
    </row>
    <row r="831" spans="1:89" x14ac:dyDescent="0.15">
      <c r="A831" s="146" t="s">
        <v>32</v>
      </c>
      <c r="B831" s="203">
        <v>649</v>
      </c>
      <c r="C831" s="197">
        <v>623</v>
      </c>
      <c r="D831" s="198">
        <v>107</v>
      </c>
      <c r="E831" s="199">
        <v>216</v>
      </c>
      <c r="F831" s="196">
        <v>435</v>
      </c>
      <c r="G831" s="200">
        <v>648</v>
      </c>
      <c r="H831" s="198">
        <v>689</v>
      </c>
      <c r="I831" s="199">
        <v>889</v>
      </c>
      <c r="J831" s="196">
        <v>189</v>
      </c>
      <c r="K831" s="197">
        <v>50</v>
      </c>
      <c r="L831" s="198">
        <v>547</v>
      </c>
      <c r="M831" s="196">
        <v>160</v>
      </c>
      <c r="N831" s="201">
        <v>784</v>
      </c>
      <c r="O831" s="204">
        <v>650</v>
      </c>
      <c r="P831" s="196">
        <v>215</v>
      </c>
      <c r="Q831" s="197">
        <v>427</v>
      </c>
      <c r="R831" s="198">
        <v>334</v>
      </c>
      <c r="S831" s="199">
        <v>563</v>
      </c>
      <c r="T831" s="196">
        <v>30</v>
      </c>
      <c r="U831" s="200">
        <v>34</v>
      </c>
      <c r="V831" s="198">
        <v>675</v>
      </c>
      <c r="W831" s="205">
        <v>353</v>
      </c>
      <c r="X831" s="196">
        <v>269</v>
      </c>
      <c r="Y831" s="200">
        <v>161</v>
      </c>
      <c r="Z831" s="198">
        <v>574</v>
      </c>
      <c r="AA831" s="196">
        <v>797</v>
      </c>
      <c r="AB831" s="172">
        <f t="shared" si="15662"/>
        <v>5497</v>
      </c>
      <c r="AC831" s="173">
        <f t="shared" si="15663"/>
        <v>5571</v>
      </c>
      <c r="BI831" s="146" t="s">
        <v>32</v>
      </c>
      <c r="BJ831" s="129">
        <f>B831/B839</f>
        <v>7.2757847533632292E-2</v>
      </c>
      <c r="BK831" s="130">
        <f t="shared" ref="BK831" si="16073">C831/C839</f>
        <v>7.1856978085351783E-2</v>
      </c>
      <c r="BL831" s="131">
        <f t="shared" ref="BL831" si="16074">D831/D839</f>
        <v>5.0976655550262026E-2</v>
      </c>
      <c r="BM831" s="132">
        <f t="shared" ref="BM831" si="16075">E831/E839</f>
        <v>7.0129870129870125E-2</v>
      </c>
      <c r="BN831" s="129">
        <f t="shared" ref="BN831" si="16076">F831/F839</f>
        <v>4.5129162776221601E-2</v>
      </c>
      <c r="BO831" s="130">
        <f t="shared" ref="BO831" si="16077">G831/G839</f>
        <v>0.1036634138537834</v>
      </c>
      <c r="BP831" s="131">
        <f t="shared" ref="BP831" si="16078">H831/H839</f>
        <v>6.0106429381488267E-2</v>
      </c>
      <c r="BQ831" s="132">
        <f t="shared" ref="BQ831" si="16079">I831/I839</f>
        <v>8.3568339913517573E-2</v>
      </c>
      <c r="BR831" s="129">
        <f t="shared" ref="BR831" si="16080">J831/J839</f>
        <v>0.14264150943396225</v>
      </c>
      <c r="BS831" s="130">
        <f t="shared" ref="BS831" si="16081">K831/K839</f>
        <v>3.7341299477221805E-2</v>
      </c>
      <c r="BT831" s="131">
        <f t="shared" ref="BT831" si="16082">L831/L839</f>
        <v>0.12460136674259681</v>
      </c>
      <c r="BU831" s="129">
        <f t="shared" ref="BU831" si="16083">M831/M839</f>
        <v>3.3133153862083244E-2</v>
      </c>
      <c r="BV831" s="133">
        <f t="shared" ref="BV831" si="16084">N831/N839</f>
        <v>8.153078202995008E-2</v>
      </c>
      <c r="BW831" s="134">
        <f t="shared" ref="BW831" si="16085">O831/O839</f>
        <v>6.4115210100611567E-2</v>
      </c>
      <c r="BX831" s="129">
        <f t="shared" ref="BX831" si="16086">P831/P839</f>
        <v>4.9907149489322192E-2</v>
      </c>
      <c r="BY831" s="130">
        <f t="shared" ref="BY831" si="16087">Q831/Q839</f>
        <v>8.9125443539970775E-2</v>
      </c>
      <c r="BZ831" s="131">
        <f t="shared" ref="BZ831" si="16088">R831/R839</f>
        <v>5.4862023653088045E-2</v>
      </c>
      <c r="CA831" s="132">
        <f t="shared" ref="CA831" si="16089">S831/S839</f>
        <v>8.4471117779444868E-2</v>
      </c>
      <c r="CB831" s="129">
        <f t="shared" ref="CB831" si="16090">T831/T839</f>
        <v>4.8939641109298535E-2</v>
      </c>
      <c r="CC831" s="130">
        <f t="shared" ref="CC831" si="16091">U831/U839</f>
        <v>4.4213263979193757E-2</v>
      </c>
      <c r="CD831" s="131">
        <f t="shared" ref="CD831" si="16092">V831/V839</f>
        <v>0.11040235525024533</v>
      </c>
      <c r="CE831" s="132">
        <f t="shared" ref="CE831" si="16093">W831/W839</f>
        <v>4.9957543164449475E-2</v>
      </c>
      <c r="CF831" s="129">
        <f t="shared" ref="CF831" si="16094">X831/X839</f>
        <v>7.6550939100739901E-2</v>
      </c>
      <c r="CG831" s="130">
        <f t="shared" ref="CG831" si="16095">Y831/Y839</f>
        <v>6.8744662681468824E-2</v>
      </c>
      <c r="CH831" s="131">
        <f t="shared" ref="CH831" si="16096">Z831/Z839</f>
        <v>5.8203204218211319E-2</v>
      </c>
      <c r="CI831" s="129">
        <f t="shared" ref="CI831" si="16097">AA831/AA839</f>
        <v>7.1008553100498931E-2</v>
      </c>
      <c r="CJ831" s="135">
        <f t="shared" ref="CJ831" si="16098">AB831/AB839</f>
        <v>7.0518659157675981E-2</v>
      </c>
      <c r="CK831" s="136">
        <f t="shared" ref="CK831" si="16099">AC831/AC839</f>
        <v>7.1604843063160326E-2</v>
      </c>
    </row>
    <row r="832" spans="1:89" x14ac:dyDescent="0.15">
      <c r="A832" s="137" t="s">
        <v>33</v>
      </c>
      <c r="B832" s="206">
        <v>663</v>
      </c>
      <c r="C832" s="190">
        <v>567</v>
      </c>
      <c r="D832" s="191">
        <v>87</v>
      </c>
      <c r="E832" s="192">
        <v>263</v>
      </c>
      <c r="F832" s="189">
        <v>289</v>
      </c>
      <c r="G832" s="193">
        <v>718</v>
      </c>
      <c r="H832" s="191">
        <v>560</v>
      </c>
      <c r="I832" s="192">
        <v>848</v>
      </c>
      <c r="J832" s="189">
        <v>176</v>
      </c>
      <c r="K832" s="190">
        <v>52</v>
      </c>
      <c r="L832" s="191">
        <v>448</v>
      </c>
      <c r="M832" s="189">
        <v>131</v>
      </c>
      <c r="N832" s="194">
        <v>684</v>
      </c>
      <c r="O832" s="207">
        <v>602</v>
      </c>
      <c r="P832" s="189">
        <v>164</v>
      </c>
      <c r="Q832" s="190">
        <v>351</v>
      </c>
      <c r="R832" s="191">
        <v>232</v>
      </c>
      <c r="S832" s="192">
        <v>467</v>
      </c>
      <c r="T832" s="189">
        <v>22</v>
      </c>
      <c r="U832" s="193">
        <v>52</v>
      </c>
      <c r="V832" s="191">
        <v>506</v>
      </c>
      <c r="W832" s="208">
        <v>304</v>
      </c>
      <c r="X832" s="189">
        <v>109</v>
      </c>
      <c r="Y832" s="193">
        <v>159</v>
      </c>
      <c r="Z832" s="191">
        <v>351</v>
      </c>
      <c r="AA832" s="189">
        <v>605</v>
      </c>
      <c r="AB832" s="172">
        <f t="shared" si="15662"/>
        <v>4291</v>
      </c>
      <c r="AC832" s="173">
        <f t="shared" si="15663"/>
        <v>5119</v>
      </c>
      <c r="BI832" s="137" t="s">
        <v>33</v>
      </c>
      <c r="BJ832" s="129">
        <f>B832/B839</f>
        <v>7.4327354260089684E-2</v>
      </c>
      <c r="BK832" s="130">
        <f t="shared" ref="BK832" si="16100">C832/C839</f>
        <v>6.5397923875432529E-2</v>
      </c>
      <c r="BL832" s="131">
        <f t="shared" ref="BL832" si="16101">D832/D839</f>
        <v>4.1448308718437354E-2</v>
      </c>
      <c r="BM832" s="132">
        <f t="shared" ref="BM832" si="16102">E832/E839</f>
        <v>8.538961038961039E-2</v>
      </c>
      <c r="BN832" s="129">
        <f t="shared" ref="BN832" si="16103">F832/F839</f>
        <v>2.9982363315696647E-2</v>
      </c>
      <c r="BO832" s="130">
        <f t="shared" ref="BO832" si="16104">G832/G839</f>
        <v>0.11486162214045753</v>
      </c>
      <c r="BP832" s="131">
        <f t="shared" ref="BP832" si="16105">H832/H839</f>
        <v>4.8852830847073189E-2</v>
      </c>
      <c r="BQ832" s="132">
        <f t="shared" ref="BQ832" si="16106">I832/I839</f>
        <v>7.9714231998495963E-2</v>
      </c>
      <c r="BR832" s="129">
        <f t="shared" ref="BR832" si="16107">J832/J839</f>
        <v>0.13283018867924529</v>
      </c>
      <c r="BS832" s="130">
        <f t="shared" ref="BS832" si="16108">K832/K839</f>
        <v>3.8834951456310676E-2</v>
      </c>
      <c r="BT832" s="131">
        <f t="shared" ref="BT832" si="16109">L832/L839</f>
        <v>0.1020501138952164</v>
      </c>
      <c r="BU832" s="129">
        <f t="shared" ref="BU832" si="16110">M832/M839</f>
        <v>2.7127769724580659E-2</v>
      </c>
      <c r="BV832" s="133">
        <f t="shared" ref="BV832" si="16111">N832/N839</f>
        <v>7.1131447587354416E-2</v>
      </c>
      <c r="BW832" s="134">
        <f t="shared" ref="BW832" si="16112">O832/O839</f>
        <v>5.9380548431643324E-2</v>
      </c>
      <c r="BX832" s="129">
        <f t="shared" ref="BX832" si="16113">P832/P839</f>
        <v>3.8068709377901577E-2</v>
      </c>
      <c r="BY832" s="130">
        <f t="shared" ref="BY832" si="16114">Q832/Q839</f>
        <v>7.3262366938008763E-2</v>
      </c>
      <c r="BZ832" s="131">
        <f t="shared" ref="BZ832" si="16115">R832/R839</f>
        <v>3.8107752956636008E-2</v>
      </c>
      <c r="CA832" s="132">
        <f t="shared" ref="CA832" si="16116">S832/S839</f>
        <v>7.0067516879219804E-2</v>
      </c>
      <c r="CB832" s="129">
        <f t="shared" ref="CB832" si="16117">T832/T839</f>
        <v>3.588907014681892E-2</v>
      </c>
      <c r="CC832" s="130">
        <f t="shared" ref="CC832" si="16118">U832/U839</f>
        <v>6.7620286085825751E-2</v>
      </c>
      <c r="CD832" s="131">
        <f t="shared" ref="CD832" si="16119">V832/V839</f>
        <v>8.2760876676480216E-2</v>
      </c>
      <c r="CE832" s="132">
        <f t="shared" ref="CE832" si="16120">W832/W839</f>
        <v>4.3022926691197283E-2</v>
      </c>
      <c r="CF832" s="129">
        <f t="shared" ref="CF832" si="16121">X832/X839</f>
        <v>3.1018782014797953E-2</v>
      </c>
      <c r="CG832" s="130">
        <f t="shared" ref="CG832" si="16122">Y832/Y839</f>
        <v>6.7890691716481641E-2</v>
      </c>
      <c r="CH832" s="131">
        <f t="shared" ref="CH832" si="16123">Z832/Z839</f>
        <v>3.5591157980125736E-2</v>
      </c>
      <c r="CI832" s="129">
        <f t="shared" ref="CI832" si="16124">AA832/AA839</f>
        <v>5.3902352102637205E-2</v>
      </c>
      <c r="CJ832" s="135">
        <f t="shared" ref="CJ832" si="16125">AB832/AB839</f>
        <v>5.50474015727829E-2</v>
      </c>
      <c r="CK832" s="136">
        <f t="shared" ref="CK832" si="16126">AC832/AC839</f>
        <v>6.579522377316778E-2</v>
      </c>
    </row>
    <row r="833" spans="1:89" x14ac:dyDescent="0.15">
      <c r="A833" s="146" t="s">
        <v>34</v>
      </c>
      <c r="B833" s="203">
        <v>284</v>
      </c>
      <c r="C833" s="197">
        <v>387</v>
      </c>
      <c r="D833" s="198">
        <v>55</v>
      </c>
      <c r="E833" s="199">
        <v>169</v>
      </c>
      <c r="F833" s="196">
        <v>90</v>
      </c>
      <c r="G833" s="200">
        <v>542</v>
      </c>
      <c r="H833" s="198">
        <v>307</v>
      </c>
      <c r="I833" s="199">
        <v>612</v>
      </c>
      <c r="J833" s="196">
        <v>132</v>
      </c>
      <c r="K833" s="197">
        <v>31</v>
      </c>
      <c r="L833" s="198">
        <v>367</v>
      </c>
      <c r="M833" s="196">
        <v>90</v>
      </c>
      <c r="N833" s="201">
        <v>687</v>
      </c>
      <c r="O833" s="204">
        <v>385</v>
      </c>
      <c r="P833" s="196">
        <v>144</v>
      </c>
      <c r="Q833" s="197">
        <v>268</v>
      </c>
      <c r="R833" s="198">
        <v>255</v>
      </c>
      <c r="S833" s="199">
        <v>354</v>
      </c>
      <c r="T833" s="196">
        <v>21</v>
      </c>
      <c r="U833" s="200">
        <v>32</v>
      </c>
      <c r="V833" s="198">
        <v>467</v>
      </c>
      <c r="W833" s="205">
        <v>198</v>
      </c>
      <c r="X833" s="196">
        <v>80</v>
      </c>
      <c r="Y833" s="200">
        <v>150</v>
      </c>
      <c r="Z833" s="198">
        <v>324</v>
      </c>
      <c r="AA833" s="196">
        <v>460</v>
      </c>
      <c r="AB833" s="172">
        <f t="shared" si="15662"/>
        <v>3213</v>
      </c>
      <c r="AC833" s="173">
        <f t="shared" si="15663"/>
        <v>3678</v>
      </c>
      <c r="BI833" s="146" t="s">
        <v>34</v>
      </c>
      <c r="BJ833" s="129">
        <f>B833/B839</f>
        <v>3.1838565022421522E-2</v>
      </c>
      <c r="BK833" s="130">
        <f t="shared" ref="BK833" si="16127">C833/C839</f>
        <v>4.4636678200692038E-2</v>
      </c>
      <c r="BL833" s="131">
        <f t="shared" ref="BL833" si="16128">D833/D839</f>
        <v>2.6202953787517864E-2</v>
      </c>
      <c r="BM833" s="132">
        <f t="shared" ref="BM833" si="16129">E833/E839</f>
        <v>5.4870129870129868E-2</v>
      </c>
      <c r="BN833" s="129">
        <f t="shared" ref="BN833" si="16130">F833/F839</f>
        <v>9.3370681605975722E-3</v>
      </c>
      <c r="BO833" s="130">
        <f t="shared" ref="BO833" si="16131">G833/G839</f>
        <v>8.6706127019676851E-2</v>
      </c>
      <c r="BP833" s="131">
        <f t="shared" ref="BP833" si="16132">H833/H839</f>
        <v>2.6781819767949053E-2</v>
      </c>
      <c r="BQ833" s="132">
        <f t="shared" ref="BQ833" si="16133">I833/I839</f>
        <v>5.7529610829103212E-2</v>
      </c>
      <c r="BR833" s="129">
        <f t="shared" ref="BR833" si="16134">J833/J839</f>
        <v>9.9622641509433965E-2</v>
      </c>
      <c r="BS833" s="130">
        <f t="shared" ref="BS833" si="16135">K833/K839</f>
        <v>2.3151605675877519E-2</v>
      </c>
      <c r="BT833" s="131">
        <f t="shared" ref="BT833" si="16136">L833/L839</f>
        <v>8.359908883826879E-2</v>
      </c>
      <c r="BU833" s="129">
        <f t="shared" ref="BU833" si="16137">M833/M839</f>
        <v>1.8637399047421826E-2</v>
      </c>
      <c r="BV833" s="133">
        <f t="shared" ref="BV833" si="16138">N833/N839</f>
        <v>7.1443427620632285E-2</v>
      </c>
      <c r="BW833" s="134">
        <f t="shared" ref="BW833" si="16139">O833/O839</f>
        <v>3.797593213651608E-2</v>
      </c>
      <c r="BX833" s="129">
        <f t="shared" ref="BX833" si="16140">P833/P839</f>
        <v>3.3426183844011144E-2</v>
      </c>
      <c r="BY833" s="130">
        <f t="shared" ref="BY833" si="16141">Q833/Q839</f>
        <v>5.5938217491129198E-2</v>
      </c>
      <c r="BZ833" s="131">
        <f t="shared" ref="BZ833" si="16142">R833/R839</f>
        <v>4.1885676741130091E-2</v>
      </c>
      <c r="CA833" s="132">
        <f t="shared" ref="CA833" si="16143">S833/S839</f>
        <v>5.3113278319579897E-2</v>
      </c>
      <c r="CB833" s="129">
        <f t="shared" ref="CB833" si="16144">T833/T839</f>
        <v>3.4257748776508973E-2</v>
      </c>
      <c r="CC833" s="130">
        <f t="shared" ref="CC833" si="16145">U833/U839</f>
        <v>4.1612483745123538E-2</v>
      </c>
      <c r="CD833" s="131">
        <f t="shared" ref="CD833" si="16146">V833/V839</f>
        <v>7.638207392868826E-2</v>
      </c>
      <c r="CE833" s="132">
        <f t="shared" ref="CE833" si="16147">W833/W839</f>
        <v>2.8021511463345597E-2</v>
      </c>
      <c r="CF833" s="129">
        <f t="shared" ref="CF833" si="16148">X833/X839</f>
        <v>2.2766078542970972E-2</v>
      </c>
      <c r="CG833" s="130">
        <f t="shared" ref="CG833" si="16149">Y833/Y839</f>
        <v>6.4047822374039276E-2</v>
      </c>
      <c r="CH833" s="131">
        <f t="shared" ref="CH833" si="16150">Z833/Z839</f>
        <v>3.2853376597039137E-2</v>
      </c>
      <c r="CI833" s="129">
        <f t="shared" ref="CI833" si="16151">AA833/AA839</f>
        <v>4.0983606557377046E-2</v>
      </c>
      <c r="CJ833" s="135">
        <f t="shared" ref="CJ833" si="16152">AB833/AB839</f>
        <v>4.1218201177662887E-2</v>
      </c>
      <c r="CK833" s="136">
        <f t="shared" ref="CK833" si="16153">AC833/AC839</f>
        <v>4.727384900131102E-2</v>
      </c>
    </row>
    <row r="834" spans="1:89" x14ac:dyDescent="0.15">
      <c r="A834" s="137" t="s">
        <v>35</v>
      </c>
      <c r="B834" s="206">
        <v>0</v>
      </c>
      <c r="C834" s="190">
        <v>218</v>
      </c>
      <c r="D834" s="191">
        <v>4</v>
      </c>
      <c r="E834" s="192">
        <v>134</v>
      </c>
      <c r="F834" s="189">
        <v>2</v>
      </c>
      <c r="G834" s="193">
        <v>360</v>
      </c>
      <c r="H834" s="191">
        <v>53</v>
      </c>
      <c r="I834" s="192">
        <v>356</v>
      </c>
      <c r="J834" s="189">
        <v>9</v>
      </c>
      <c r="K834" s="190">
        <v>25</v>
      </c>
      <c r="L834" s="191">
        <v>351</v>
      </c>
      <c r="M834" s="189">
        <v>24</v>
      </c>
      <c r="N834" s="194">
        <v>139</v>
      </c>
      <c r="O834" s="207">
        <v>110</v>
      </c>
      <c r="P834" s="189">
        <v>42</v>
      </c>
      <c r="Q834" s="190">
        <v>60</v>
      </c>
      <c r="R834" s="191">
        <v>37</v>
      </c>
      <c r="S834" s="192">
        <v>54</v>
      </c>
      <c r="T834" s="189">
        <v>7</v>
      </c>
      <c r="U834" s="193">
        <v>5</v>
      </c>
      <c r="V834" s="191">
        <v>147</v>
      </c>
      <c r="W834" s="208">
        <v>29</v>
      </c>
      <c r="X834" s="189">
        <v>4</v>
      </c>
      <c r="Y834" s="193">
        <v>21</v>
      </c>
      <c r="Z834" s="191">
        <v>29</v>
      </c>
      <c r="AA834" s="189">
        <v>56</v>
      </c>
      <c r="AB834" s="172">
        <f t="shared" si="15662"/>
        <v>824</v>
      </c>
      <c r="AC834" s="173">
        <f t="shared" si="15663"/>
        <v>1452</v>
      </c>
      <c r="BI834" s="137" t="s">
        <v>35</v>
      </c>
      <c r="BJ834" s="129">
        <f>B834/B839</f>
        <v>0</v>
      </c>
      <c r="BK834" s="130">
        <f t="shared" ref="BK834" si="16154">C834/C839</f>
        <v>2.5144175317185699E-2</v>
      </c>
      <c r="BL834" s="131">
        <f t="shared" ref="BL834" si="16155">D834/D839</f>
        <v>1.9056693663649356E-3</v>
      </c>
      <c r="BM834" s="132">
        <f t="shared" ref="BM834" si="16156">E834/E839</f>
        <v>4.3506493506493507E-2</v>
      </c>
      <c r="BN834" s="129">
        <f t="shared" ref="BN834" si="16157">F834/F839</f>
        <v>2.0749040356883493E-4</v>
      </c>
      <c r="BO834" s="130">
        <f t="shared" ref="BO834" si="16158">G834/G839</f>
        <v>5.7590785474324106E-2</v>
      </c>
      <c r="BP834" s="131">
        <f t="shared" ref="BP834" si="16159">H834/H839</f>
        <v>4.6235714908837129E-3</v>
      </c>
      <c r="BQ834" s="132">
        <f t="shared" ref="BQ834" si="16160">I834/I839</f>
        <v>3.346493701823651E-2</v>
      </c>
      <c r="BR834" s="129">
        <f t="shared" ref="BR834" si="16161">J834/J839</f>
        <v>6.7924528301886791E-3</v>
      </c>
      <c r="BS834" s="130">
        <f t="shared" ref="BS834" si="16162">K834/K839</f>
        <v>1.8670649738610903E-2</v>
      </c>
      <c r="BT834" s="131">
        <f t="shared" ref="BT834" si="16163">L834/L839</f>
        <v>7.9954441913439631E-2</v>
      </c>
      <c r="BU834" s="129">
        <f t="shared" ref="BU834" si="16164">M834/M839</f>
        <v>4.9699730793124871E-3</v>
      </c>
      <c r="BV834" s="133">
        <f t="shared" ref="BV834" si="16165">N834/N839</f>
        <v>1.4455074875207986E-2</v>
      </c>
      <c r="BW834" s="134">
        <f t="shared" ref="BW834" si="16166">O834/O839</f>
        <v>1.0850266324718879E-2</v>
      </c>
      <c r="BX834" s="129">
        <f t="shared" ref="BX834" si="16167">P834/P839</f>
        <v>9.7493036211699167E-3</v>
      </c>
      <c r="BY834" s="130">
        <f t="shared" ref="BY834" si="16168">Q834/Q839</f>
        <v>1.2523481527864746E-2</v>
      </c>
      <c r="BZ834" s="131">
        <f t="shared" ref="BZ834" si="16169">R834/R839</f>
        <v>6.0775295663600525E-3</v>
      </c>
      <c r="CA834" s="132">
        <f t="shared" ref="CA834" si="16170">S834/S839</f>
        <v>8.102025506376594E-3</v>
      </c>
      <c r="CB834" s="129">
        <f t="shared" ref="CB834" si="16171">T834/T839</f>
        <v>1.1419249592169658E-2</v>
      </c>
      <c r="CC834" s="130">
        <f t="shared" ref="CC834" si="16172">U834/U839</f>
        <v>6.5019505851755524E-3</v>
      </c>
      <c r="CD834" s="131">
        <f t="shared" ref="CD834" si="16173">V834/V839</f>
        <v>2.4043179587831209E-2</v>
      </c>
      <c r="CE834" s="132">
        <f t="shared" ref="CE834" si="16174">W834/W839</f>
        <v>4.1041607698839517E-3</v>
      </c>
      <c r="CF834" s="129">
        <f t="shared" ref="CF834" si="16175">X834/X839</f>
        <v>1.1383039271485487E-3</v>
      </c>
      <c r="CG834" s="130">
        <f t="shared" ref="CG834" si="16176">Y834/Y839</f>
        <v>8.966695132365499E-3</v>
      </c>
      <c r="CH834" s="131">
        <f t="shared" ref="CH834" si="16177">Z834/Z839</f>
        <v>2.9405800040559725E-3</v>
      </c>
      <c r="CI834" s="129">
        <f t="shared" ref="CI834" si="16178">AA834/AA839</f>
        <v>4.9893086243763367E-3</v>
      </c>
      <c r="CJ834" s="135">
        <f t="shared" ref="CJ834" si="16179">AB834/AB839</f>
        <v>1.057074315916409E-2</v>
      </c>
      <c r="CK834" s="136">
        <f t="shared" ref="CK834" si="16180">AC834/AC839</f>
        <v>1.8662759312099948E-2</v>
      </c>
    </row>
    <row r="835" spans="1:89" x14ac:dyDescent="0.15">
      <c r="A835" s="146" t="s">
        <v>36</v>
      </c>
      <c r="B835" s="203">
        <v>0</v>
      </c>
      <c r="C835" s="197">
        <v>43</v>
      </c>
      <c r="D835" s="198">
        <v>0</v>
      </c>
      <c r="E835" s="199">
        <v>4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2"/>
        <v>0</v>
      </c>
      <c r="AC835" s="173">
        <f t="shared" si="15663"/>
        <v>47</v>
      </c>
      <c r="BI835" s="146" t="s">
        <v>36</v>
      </c>
      <c r="BJ835" s="129">
        <f>B835/B839</f>
        <v>0</v>
      </c>
      <c r="BK835" s="130">
        <f t="shared" ref="BK835" si="16181">C835/C839</f>
        <v>4.9596309111880049E-3</v>
      </c>
      <c r="BL835" s="131">
        <f t="shared" ref="BL835" si="16182">D835/D839</f>
        <v>0</v>
      </c>
      <c r="BM835" s="132">
        <f t="shared" ref="BM835" si="16183">E835/E839</f>
        <v>1.2987012987012987E-3</v>
      </c>
      <c r="BN835" s="129">
        <f t="shared" ref="BN835" si="16184">F835/F839</f>
        <v>0</v>
      </c>
      <c r="BO835" s="130">
        <f t="shared" ref="BO835" si="16185">G835/G839</f>
        <v>0</v>
      </c>
      <c r="BP835" s="131">
        <f t="shared" ref="BP835" si="16186">H835/H839</f>
        <v>0</v>
      </c>
      <c r="BQ835" s="132">
        <f t="shared" ref="BQ835" si="16187">I835/I839</f>
        <v>0</v>
      </c>
      <c r="BR835" s="129">
        <f t="shared" ref="BR835" si="16188">J835/J839</f>
        <v>0</v>
      </c>
      <c r="BS835" s="130">
        <f t="shared" ref="BS835" si="16189">K835/K839</f>
        <v>0</v>
      </c>
      <c r="BT835" s="131">
        <f t="shared" ref="BT835" si="16190">L835/L839</f>
        <v>0</v>
      </c>
      <c r="BU835" s="129">
        <f t="shared" ref="BU835" si="16191">M835/M839</f>
        <v>0</v>
      </c>
      <c r="BV835" s="133">
        <f t="shared" ref="BV835" si="16192">N835/N839</f>
        <v>0</v>
      </c>
      <c r="BW835" s="134">
        <f t="shared" ref="BW835" si="16193">O835/O839</f>
        <v>0</v>
      </c>
      <c r="BX835" s="129">
        <f t="shared" ref="BX835" si="16194">P835/P839</f>
        <v>0</v>
      </c>
      <c r="BY835" s="130">
        <f t="shared" ref="BY835" si="16195">Q835/Q839</f>
        <v>0</v>
      </c>
      <c r="BZ835" s="131">
        <f t="shared" ref="BZ835" si="16196">R835/R839</f>
        <v>0</v>
      </c>
      <c r="CA835" s="132">
        <f t="shared" ref="CA835" si="16197">S835/S839</f>
        <v>0</v>
      </c>
      <c r="CB835" s="129">
        <f t="shared" ref="CB835" si="16198">T835/T839</f>
        <v>0</v>
      </c>
      <c r="CC835" s="130">
        <f t="shared" ref="CC835" si="16199">U835/U839</f>
        <v>0</v>
      </c>
      <c r="CD835" s="131">
        <f t="shared" ref="CD835" si="16200">V835/V839</f>
        <v>0</v>
      </c>
      <c r="CE835" s="132">
        <f t="shared" ref="CE835" si="16201">W835/W839</f>
        <v>0</v>
      </c>
      <c r="CF835" s="129">
        <f t="shared" ref="CF835" si="16202">X835/X839</f>
        <v>0</v>
      </c>
      <c r="CG835" s="130">
        <f t="shared" ref="CG835" si="16203">Y835/Y839</f>
        <v>0</v>
      </c>
      <c r="CH835" s="131">
        <f t="shared" ref="CH835" si="16204">Z835/Z839</f>
        <v>0</v>
      </c>
      <c r="CI835" s="129">
        <f t="shared" ref="CI835" si="16205">AA835/AA839</f>
        <v>0</v>
      </c>
      <c r="CJ835" s="135">
        <f t="shared" ref="CJ835" si="16206">AB835/AB839</f>
        <v>0</v>
      </c>
      <c r="CK835" s="136">
        <f t="shared" ref="CK835" si="16207">AC835/AC839</f>
        <v>6.0409758103904788E-4</v>
      </c>
    </row>
    <row r="836" spans="1:89" x14ac:dyDescent="0.15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>
        <f t="shared" si="15662"/>
        <v>0</v>
      </c>
      <c r="AC836" s="173">
        <f t="shared" si="15663"/>
        <v>0</v>
      </c>
      <c r="BI836" s="137" t="s">
        <v>37</v>
      </c>
      <c r="BJ836" s="129">
        <f>B836/B839</f>
        <v>0</v>
      </c>
      <c r="BK836" s="130">
        <f t="shared" ref="BK836" si="16208">C836/C839</f>
        <v>0</v>
      </c>
      <c r="BL836" s="131">
        <f t="shared" ref="BL836" si="16209">D836/D839</f>
        <v>0</v>
      </c>
      <c r="BM836" s="132">
        <f t="shared" ref="BM836" si="16210">E836/E839</f>
        <v>0</v>
      </c>
      <c r="BN836" s="129">
        <f t="shared" ref="BN836" si="16211">F836/F839</f>
        <v>0</v>
      </c>
      <c r="BO836" s="130">
        <f t="shared" ref="BO836" si="16212">G836/G839</f>
        <v>0</v>
      </c>
      <c r="BP836" s="131">
        <f t="shared" ref="BP836" si="16213">H836/H839</f>
        <v>0</v>
      </c>
      <c r="BQ836" s="132">
        <f t="shared" ref="BQ836" si="16214">I836/I839</f>
        <v>0</v>
      </c>
      <c r="BR836" s="129">
        <f t="shared" ref="BR836" si="16215">J836/J839</f>
        <v>0</v>
      </c>
      <c r="BS836" s="130">
        <f t="shared" ref="BS836" si="16216">K836/K839</f>
        <v>0</v>
      </c>
      <c r="BT836" s="131">
        <f t="shared" ref="BT836" si="16217">L836/L839</f>
        <v>0</v>
      </c>
      <c r="BU836" s="129">
        <f t="shared" ref="BU836" si="16218">M836/M839</f>
        <v>0</v>
      </c>
      <c r="BV836" s="133">
        <f t="shared" ref="BV836" si="16219">N836/N839</f>
        <v>0</v>
      </c>
      <c r="BW836" s="134">
        <f t="shared" ref="BW836" si="16220">O836/O839</f>
        <v>0</v>
      </c>
      <c r="BX836" s="129">
        <f t="shared" ref="BX836" si="16221">P836/P839</f>
        <v>0</v>
      </c>
      <c r="BY836" s="130">
        <f t="shared" ref="BY836" si="16222">Q836/Q839</f>
        <v>0</v>
      </c>
      <c r="BZ836" s="131">
        <f t="shared" ref="BZ836" si="16223">R836/R839</f>
        <v>0</v>
      </c>
      <c r="CA836" s="132">
        <f t="shared" ref="CA836" si="16224">S836/S839</f>
        <v>0</v>
      </c>
      <c r="CB836" s="129">
        <f t="shared" ref="CB836" si="16225">T836/T839</f>
        <v>0</v>
      </c>
      <c r="CC836" s="130">
        <f t="shared" ref="CC836" si="16226">U836/U839</f>
        <v>0</v>
      </c>
      <c r="CD836" s="131">
        <f t="shared" ref="CD836" si="16227">V836/V839</f>
        <v>0</v>
      </c>
      <c r="CE836" s="132">
        <f t="shared" ref="CE836" si="16228">W836/W839</f>
        <v>0</v>
      </c>
      <c r="CF836" s="129">
        <f t="shared" ref="CF836" si="16229">X836/X839</f>
        <v>0</v>
      </c>
      <c r="CG836" s="130">
        <f t="shared" ref="CG836" si="16230">Y836/Y839</f>
        <v>0</v>
      </c>
      <c r="CH836" s="131">
        <f t="shared" ref="CH836" si="16231">Z836/Z839</f>
        <v>0</v>
      </c>
      <c r="CI836" s="129">
        <f t="shared" ref="CI836" si="16232">AA836/AA839</f>
        <v>0</v>
      </c>
      <c r="CJ836" s="135">
        <f t="shared" ref="CJ836" si="16233">AB836/AB839</f>
        <v>0</v>
      </c>
      <c r="CK836" s="136">
        <f t="shared" ref="CK836" si="16234">AC836/AC839</f>
        <v>0</v>
      </c>
    </row>
    <row r="837" spans="1:89" x14ac:dyDescent="0.15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>
        <f t="shared" si="15662"/>
        <v>0</v>
      </c>
      <c r="AC837" s="173">
        <f t="shared" si="15663"/>
        <v>0</v>
      </c>
      <c r="BI837" s="146" t="s">
        <v>38</v>
      </c>
      <c r="BJ837" s="129">
        <f>B837/B839</f>
        <v>0</v>
      </c>
      <c r="BK837" s="130">
        <f t="shared" ref="BK837" si="16235">C837/C839</f>
        <v>0</v>
      </c>
      <c r="BL837" s="131">
        <f t="shared" ref="BL837" si="16236">D837/D839</f>
        <v>0</v>
      </c>
      <c r="BM837" s="132">
        <f t="shared" ref="BM837" si="16237">E837/E839</f>
        <v>0</v>
      </c>
      <c r="BN837" s="129">
        <f t="shared" ref="BN837" si="16238">F837/F839</f>
        <v>0</v>
      </c>
      <c r="BO837" s="130">
        <f t="shared" ref="BO837" si="16239">G837/G839</f>
        <v>0</v>
      </c>
      <c r="BP837" s="131">
        <f t="shared" ref="BP837" si="16240">H837/H839</f>
        <v>0</v>
      </c>
      <c r="BQ837" s="132">
        <f t="shared" ref="BQ837" si="16241">I837/I839</f>
        <v>0</v>
      </c>
      <c r="BR837" s="129">
        <f t="shared" ref="BR837" si="16242">J837/J839</f>
        <v>0</v>
      </c>
      <c r="BS837" s="130">
        <f t="shared" ref="BS837" si="16243">K837/K839</f>
        <v>0</v>
      </c>
      <c r="BT837" s="131">
        <f t="shared" ref="BT837" si="16244">L837/L839</f>
        <v>0</v>
      </c>
      <c r="BU837" s="129">
        <f t="shared" ref="BU837" si="16245">M837/M839</f>
        <v>0</v>
      </c>
      <c r="BV837" s="133">
        <f t="shared" ref="BV837" si="16246">N837/N839</f>
        <v>0</v>
      </c>
      <c r="BW837" s="134">
        <f t="shared" ref="BW837" si="16247">O837/O839</f>
        <v>0</v>
      </c>
      <c r="BX837" s="129">
        <f t="shared" ref="BX837" si="16248">P837/P839</f>
        <v>0</v>
      </c>
      <c r="BY837" s="130">
        <f t="shared" ref="BY837" si="16249">Q837/Q839</f>
        <v>0</v>
      </c>
      <c r="BZ837" s="131">
        <f t="shared" ref="BZ837" si="16250">R837/R839</f>
        <v>0</v>
      </c>
      <c r="CA837" s="132">
        <f t="shared" ref="CA837" si="16251">S837/S839</f>
        <v>0</v>
      </c>
      <c r="CB837" s="129">
        <f t="shared" ref="CB837" si="16252">T837/T839</f>
        <v>0</v>
      </c>
      <c r="CC837" s="130">
        <f t="shared" ref="CC837" si="16253">U837/U839</f>
        <v>0</v>
      </c>
      <c r="CD837" s="131">
        <f t="shared" ref="CD837" si="16254">V837/V839</f>
        <v>0</v>
      </c>
      <c r="CE837" s="132">
        <f t="shared" ref="CE837" si="16255">W837/W839</f>
        <v>0</v>
      </c>
      <c r="CF837" s="129">
        <f t="shared" ref="CF837" si="16256">X837/X839</f>
        <v>0</v>
      </c>
      <c r="CG837" s="130">
        <f t="shared" ref="CG837" si="16257">Y837/Y839</f>
        <v>0</v>
      </c>
      <c r="CH837" s="131">
        <f t="shared" ref="CH837" si="16258">Z837/Z839</f>
        <v>0</v>
      </c>
      <c r="CI837" s="129">
        <f t="shared" ref="CI837" si="16259">AA837/AA839</f>
        <v>0</v>
      </c>
      <c r="CJ837" s="135">
        <f t="shared" ref="CJ837" si="16260">AB837/AB839</f>
        <v>0</v>
      </c>
      <c r="CK837" s="136">
        <f t="shared" ref="CK837" si="16261">AC837/AC839</f>
        <v>0</v>
      </c>
    </row>
    <row r="838" spans="1:89" ht="14" thickBot="1" x14ac:dyDescent="0.2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>
        <f t="shared" si="15662"/>
        <v>0</v>
      </c>
      <c r="AC838" s="173">
        <f t="shared" si="15663"/>
        <v>0</v>
      </c>
      <c r="BI838" s="137" t="s">
        <v>39</v>
      </c>
      <c r="BJ838" s="129">
        <f>B838/B839</f>
        <v>0</v>
      </c>
      <c r="BK838" s="130">
        <f t="shared" ref="BK838" si="16262">C838/C839</f>
        <v>0</v>
      </c>
      <c r="BL838" s="131">
        <f t="shared" ref="BL838" si="16263">D838/D839</f>
        <v>0</v>
      </c>
      <c r="BM838" s="132">
        <f t="shared" ref="BM838" si="16264">E838/E839</f>
        <v>0</v>
      </c>
      <c r="BN838" s="129">
        <f t="shared" ref="BN838" si="16265">F838/F839</f>
        <v>0</v>
      </c>
      <c r="BO838" s="130">
        <f t="shared" ref="BO838" si="16266">G838/G839</f>
        <v>0</v>
      </c>
      <c r="BP838" s="131">
        <f t="shared" ref="BP838" si="16267">H838/H839</f>
        <v>0</v>
      </c>
      <c r="BQ838" s="132">
        <f t="shared" ref="BQ838" si="16268">I838/I839</f>
        <v>0</v>
      </c>
      <c r="BR838" s="129">
        <f t="shared" ref="BR838" si="16269">J838/J839</f>
        <v>0</v>
      </c>
      <c r="BS838" s="130">
        <f t="shared" ref="BS838" si="16270">K838/K839</f>
        <v>0</v>
      </c>
      <c r="BT838" s="131">
        <f t="shared" ref="BT838" si="16271">L838/L839</f>
        <v>0</v>
      </c>
      <c r="BU838" s="129">
        <f t="shared" ref="BU838" si="16272">M838/M839</f>
        <v>0</v>
      </c>
      <c r="BV838" s="133">
        <f t="shared" ref="BV838" si="16273">N838/N839</f>
        <v>0</v>
      </c>
      <c r="BW838" s="134">
        <f t="shared" ref="BW838" si="16274">O838/O839</f>
        <v>0</v>
      </c>
      <c r="BX838" s="129">
        <f t="shared" ref="BX838" si="16275">P838/P839</f>
        <v>0</v>
      </c>
      <c r="BY838" s="130">
        <f t="shared" ref="BY838" si="16276">Q838/Q839</f>
        <v>0</v>
      </c>
      <c r="BZ838" s="131">
        <f t="shared" ref="BZ838" si="16277">R838/R839</f>
        <v>0</v>
      </c>
      <c r="CA838" s="132">
        <f t="shared" ref="CA838" si="16278">S838/S839</f>
        <v>0</v>
      </c>
      <c r="CB838" s="129">
        <f t="shared" ref="CB838" si="16279">T838/T839</f>
        <v>0</v>
      </c>
      <c r="CC838" s="130">
        <f t="shared" ref="CC838" si="16280">U838/U839</f>
        <v>0</v>
      </c>
      <c r="CD838" s="131">
        <f t="shared" ref="CD838" si="16281">V838/V839</f>
        <v>0</v>
      </c>
      <c r="CE838" s="132">
        <f t="shared" ref="CE838" si="16282">W838/W839</f>
        <v>0</v>
      </c>
      <c r="CF838" s="129">
        <f t="shared" ref="CF838" si="16283">X838/X839</f>
        <v>0</v>
      </c>
      <c r="CG838" s="130">
        <f t="shared" ref="CG838" si="16284">Y838/Y839</f>
        <v>0</v>
      </c>
      <c r="CH838" s="131">
        <f t="shared" ref="CH838" si="16285">Z838/Z839</f>
        <v>0</v>
      </c>
      <c r="CI838" s="129">
        <f t="shared" ref="CI838" si="16286">AA838/AA839</f>
        <v>0</v>
      </c>
      <c r="CJ838" s="135">
        <f t="shared" ref="CJ838" si="16287">AB838/AB839</f>
        <v>0</v>
      </c>
      <c r="CK838" s="136">
        <f t="shared" ref="CK838" si="16288">AC838/AC839</f>
        <v>0</v>
      </c>
    </row>
    <row r="839" spans="1:89" ht="15" thickTop="1" thickBot="1" x14ac:dyDescent="0.2">
      <c r="A839" s="269" t="s">
        <v>13</v>
      </c>
      <c r="B839" s="20">
        <f t="shared" ref="B839:AA839" si="16289">SUM(B816:B838)</f>
        <v>8920</v>
      </c>
      <c r="C839" s="21">
        <f t="shared" si="16289"/>
        <v>8670</v>
      </c>
      <c r="D839" s="20">
        <f t="shared" si="16289"/>
        <v>2099</v>
      </c>
      <c r="E839" s="21">
        <f t="shared" si="16289"/>
        <v>3080</v>
      </c>
      <c r="F839" s="20">
        <f t="shared" si="16289"/>
        <v>9639</v>
      </c>
      <c r="G839" s="21">
        <f t="shared" si="16289"/>
        <v>6251</v>
      </c>
      <c r="H839" s="20">
        <f t="shared" si="16289"/>
        <v>11463</v>
      </c>
      <c r="I839" s="21">
        <f t="shared" si="16289"/>
        <v>10638</v>
      </c>
      <c r="J839" s="20">
        <f t="shared" si="16289"/>
        <v>1325</v>
      </c>
      <c r="K839" s="21">
        <f t="shared" si="16289"/>
        <v>1339</v>
      </c>
      <c r="L839" s="20">
        <f t="shared" si="16289"/>
        <v>4390</v>
      </c>
      <c r="M839" s="21">
        <f t="shared" si="16289"/>
        <v>4829</v>
      </c>
      <c r="N839" s="20">
        <f t="shared" si="16289"/>
        <v>9616</v>
      </c>
      <c r="O839" s="21">
        <f t="shared" si="16289"/>
        <v>10138</v>
      </c>
      <c r="P839" s="20">
        <f t="shared" si="16289"/>
        <v>4308</v>
      </c>
      <c r="Q839" s="21">
        <f t="shared" si="16289"/>
        <v>4791</v>
      </c>
      <c r="R839" s="20">
        <f t="shared" si="16289"/>
        <v>6088</v>
      </c>
      <c r="S839" s="21">
        <f t="shared" si="16289"/>
        <v>6665</v>
      </c>
      <c r="T839" s="20">
        <f t="shared" si="16289"/>
        <v>613</v>
      </c>
      <c r="U839" s="21">
        <f t="shared" si="16289"/>
        <v>769</v>
      </c>
      <c r="V839" s="20">
        <f t="shared" si="16289"/>
        <v>6114</v>
      </c>
      <c r="W839" s="21">
        <f t="shared" si="16289"/>
        <v>7066</v>
      </c>
      <c r="X839" s="20">
        <f t="shared" si="16289"/>
        <v>3514</v>
      </c>
      <c r="Y839" s="21">
        <f t="shared" si="16289"/>
        <v>2342</v>
      </c>
      <c r="Z839" s="20">
        <f t="shared" si="16289"/>
        <v>9862</v>
      </c>
      <c r="AA839" s="21">
        <f t="shared" si="16289"/>
        <v>11224</v>
      </c>
      <c r="AB839" s="174">
        <f t="shared" ref="AB839:AC839" si="16290">SUM(AB815:AB838)</f>
        <v>77951</v>
      </c>
      <c r="AC839" s="175">
        <f t="shared" si="16290"/>
        <v>77802</v>
      </c>
      <c r="BI839" s="269" t="s">
        <v>13</v>
      </c>
      <c r="BJ839" s="155">
        <f>SUM(BJ815:BJ838)</f>
        <v>1</v>
      </c>
      <c r="BK839" s="156">
        <f t="shared" ref="BK839:CK839" si="16291">SUM(BK815:BK838)</f>
        <v>1</v>
      </c>
      <c r="BL839" s="155">
        <f t="shared" si="16291"/>
        <v>1</v>
      </c>
      <c r="BM839" s="156">
        <f t="shared" si="16291"/>
        <v>0.99999999999999989</v>
      </c>
      <c r="BN839" s="155">
        <f t="shared" si="16291"/>
        <v>0.99999999999999989</v>
      </c>
      <c r="BO839" s="156">
        <f t="shared" si="16291"/>
        <v>0.99999999999999989</v>
      </c>
      <c r="BP839" s="155">
        <f t="shared" si="16291"/>
        <v>0.99999999999999967</v>
      </c>
      <c r="BQ839" s="156">
        <f t="shared" si="16291"/>
        <v>0.99999999999999989</v>
      </c>
      <c r="BR839" s="155">
        <f t="shared" si="16291"/>
        <v>1</v>
      </c>
      <c r="BS839" s="156">
        <f t="shared" si="16291"/>
        <v>0.99999999999999989</v>
      </c>
      <c r="BT839" s="155">
        <f t="shared" si="16291"/>
        <v>1</v>
      </c>
      <c r="BU839" s="156">
        <f t="shared" si="16291"/>
        <v>1</v>
      </c>
      <c r="BV839" s="155">
        <f t="shared" si="16291"/>
        <v>1.0000000000000002</v>
      </c>
      <c r="BW839" s="156">
        <f t="shared" si="16291"/>
        <v>1</v>
      </c>
      <c r="BX839" s="155">
        <f t="shared" si="16291"/>
        <v>1</v>
      </c>
      <c r="BY839" s="156">
        <f t="shared" si="16291"/>
        <v>0.99999999999999989</v>
      </c>
      <c r="BZ839" s="155">
        <f t="shared" si="16291"/>
        <v>1</v>
      </c>
      <c r="CA839" s="156">
        <f t="shared" si="16291"/>
        <v>0.99999999999999989</v>
      </c>
      <c r="CB839" s="155">
        <f t="shared" si="16291"/>
        <v>1</v>
      </c>
      <c r="CC839" s="156">
        <f t="shared" si="16291"/>
        <v>1</v>
      </c>
      <c r="CD839" s="155">
        <f t="shared" si="16291"/>
        <v>1</v>
      </c>
      <c r="CE839" s="156">
        <f t="shared" si="16291"/>
        <v>1</v>
      </c>
      <c r="CF839" s="155">
        <f t="shared" si="16291"/>
        <v>0.99999999999999989</v>
      </c>
      <c r="CG839" s="156">
        <f t="shared" si="16291"/>
        <v>1.0000000000000002</v>
      </c>
      <c r="CH839" s="155">
        <f t="shared" si="16291"/>
        <v>0.99999999999999989</v>
      </c>
      <c r="CI839" s="156">
        <f t="shared" si="16291"/>
        <v>1</v>
      </c>
      <c r="CJ839" s="155">
        <f t="shared" si="16291"/>
        <v>0.99999999999999989</v>
      </c>
      <c r="CK839" s="156">
        <f t="shared" si="16291"/>
        <v>1</v>
      </c>
    </row>
    <row r="840" spans="1:89" ht="14" thickTop="1" x14ac:dyDescent="0.15">
      <c r="A840" s="187"/>
    </row>
    <row r="841" spans="1:89" x14ac:dyDescent="0.15">
      <c r="A841" s="214"/>
    </row>
    <row r="842" spans="1:89" x14ac:dyDescent="0.15">
      <c r="A842" s="296">
        <f>+A811+1</f>
        <v>44193</v>
      </c>
      <c r="B842" s="296"/>
      <c r="C842" s="296"/>
      <c r="D842" s="296"/>
      <c r="BI842" s="301">
        <f>+BI780+2</f>
        <v>44193</v>
      </c>
      <c r="BJ842" s="301"/>
      <c r="BK842" s="301"/>
      <c r="BL842" s="301"/>
    </row>
    <row r="843" spans="1:89" ht="14" thickBot="1" x14ac:dyDescent="0.2">
      <c r="AE843" s="272" t="s">
        <v>84</v>
      </c>
    </row>
    <row r="844" spans="1:89" ht="15" thickTop="1" thickBot="1" x14ac:dyDescent="0.2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 x14ac:dyDescent="0.2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 x14ac:dyDescent="0.15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1282</v>
      </c>
      <c r="AG846" s="186">
        <f t="shared" ref="AG846:AV848" si="16292">SUMIF($A$9:$A$32,$AE846,C$846:C$869)</f>
        <v>535</v>
      </c>
      <c r="AH846" s="127">
        <f t="shared" si="16292"/>
        <v>361</v>
      </c>
      <c r="AI846" s="180">
        <f t="shared" si="16292"/>
        <v>323</v>
      </c>
      <c r="AJ846" s="126">
        <f t="shared" si="16292"/>
        <v>1406</v>
      </c>
      <c r="AK846" s="128">
        <f t="shared" si="16292"/>
        <v>590</v>
      </c>
      <c r="AL846" s="127">
        <f t="shared" si="16292"/>
        <v>1311</v>
      </c>
      <c r="AM846" s="180">
        <f t="shared" si="16292"/>
        <v>801</v>
      </c>
      <c r="AN846" s="126">
        <f t="shared" si="16292"/>
        <v>118</v>
      </c>
      <c r="AO846" s="128">
        <f t="shared" si="16292"/>
        <v>314</v>
      </c>
      <c r="AP846" s="127">
        <f t="shared" si="16292"/>
        <v>280</v>
      </c>
      <c r="AQ846" s="126">
        <f t="shared" si="16292"/>
        <v>1069</v>
      </c>
      <c r="AR846" s="179">
        <f t="shared" si="16292"/>
        <v>1026</v>
      </c>
      <c r="AS846" s="181">
        <f t="shared" si="16292"/>
        <v>1738</v>
      </c>
      <c r="AT846" s="126">
        <f t="shared" si="16292"/>
        <v>638</v>
      </c>
      <c r="AU846" s="128">
        <f t="shared" si="16292"/>
        <v>637</v>
      </c>
      <c r="AV846" s="127">
        <f t="shared" si="16292"/>
        <v>850</v>
      </c>
      <c r="AW846" s="180">
        <f t="shared" ref="AW846:BE848" si="16293">SUMIF($A$9:$A$32,$AE846,S$846:S$869)</f>
        <v>608</v>
      </c>
      <c r="AX846" s="126">
        <f t="shared" si="16293"/>
        <v>80</v>
      </c>
      <c r="AY846" s="128">
        <f t="shared" si="16293"/>
        <v>389</v>
      </c>
      <c r="AZ846" s="127">
        <f t="shared" si="16293"/>
        <v>439</v>
      </c>
      <c r="BA846" s="180">
        <f t="shared" si="16293"/>
        <v>759</v>
      </c>
      <c r="BB846" s="126">
        <f t="shared" si="16293"/>
        <v>661</v>
      </c>
      <c r="BC846" s="128">
        <f t="shared" si="16293"/>
        <v>565</v>
      </c>
      <c r="BD846" s="184">
        <f t="shared" si="16293"/>
        <v>1186</v>
      </c>
      <c r="BE846" s="185">
        <f t="shared" si="16293"/>
        <v>947</v>
      </c>
      <c r="BF846" s="170">
        <f>AF846+AH846+AJ846+AL846+AN846+AP846+AR846+AT846+AV846+AX846+AZ846+BB846+BD846</f>
        <v>9638</v>
      </c>
      <c r="BG846" s="171">
        <f>AG846+AI846+AK846+AM846+AO846+AQ846+AS846+AU846+AW846+AY846+BA846+BC846+BE846</f>
        <v>9275</v>
      </c>
      <c r="BI846" s="125" t="s">
        <v>16</v>
      </c>
      <c r="BJ846" s="129">
        <f>B846/B870</f>
        <v>0</v>
      </c>
      <c r="BK846" s="130">
        <f t="shared" ref="BK846" si="16294">C846/C870</f>
        <v>0</v>
      </c>
      <c r="BL846" s="131">
        <f t="shared" ref="BL846" si="16295">D846/D870</f>
        <v>0</v>
      </c>
      <c r="BM846" s="132">
        <f t="shared" ref="BM846" si="16296">E846/E870</f>
        <v>0</v>
      </c>
      <c r="BN846" s="129">
        <f t="shared" ref="BN846" si="16297">F846/F870</f>
        <v>0</v>
      </c>
      <c r="BO846" s="130">
        <f t="shared" ref="BO846" si="16298">G846/G870</f>
        <v>0</v>
      </c>
      <c r="BP846" s="131">
        <f t="shared" ref="BP846" si="16299">H846/H870</f>
        <v>0</v>
      </c>
      <c r="BQ846" s="132">
        <f t="shared" ref="BQ846" si="16300">I846/I870</f>
        <v>0</v>
      </c>
      <c r="BR846" s="129">
        <f t="shared" ref="BR846" si="16301">J846/J870</f>
        <v>0</v>
      </c>
      <c r="BS846" s="130">
        <f t="shared" ref="BS846" si="16302">K846/K870</f>
        <v>0</v>
      </c>
      <c r="BT846" s="131">
        <f t="shared" ref="BT846" si="16303">L846/L870</f>
        <v>0</v>
      </c>
      <c r="BU846" s="129">
        <f t="shared" ref="BU846" si="16304">M846/M870</f>
        <v>0</v>
      </c>
      <c r="BV846" s="133">
        <f t="shared" ref="BV846" si="16305">N846/N870</f>
        <v>0</v>
      </c>
      <c r="BW846" s="134">
        <f t="shared" ref="BW846" si="16306">O846/O870</f>
        <v>0</v>
      </c>
      <c r="BX846" s="129">
        <f t="shared" ref="BX846" si="16307">P846/P870</f>
        <v>0</v>
      </c>
      <c r="BY846" s="130">
        <f t="shared" ref="BY846" si="16308">Q846/Q870</f>
        <v>0</v>
      </c>
      <c r="BZ846" s="131">
        <f t="shared" ref="BZ846" si="16309">R846/R870</f>
        <v>0</v>
      </c>
      <c r="CA846" s="132">
        <f t="shared" ref="CA846" si="16310">S846/S870</f>
        <v>0</v>
      </c>
      <c r="CB846" s="129">
        <f t="shared" ref="CB846" si="16311">T846/T870</f>
        <v>0</v>
      </c>
      <c r="CC846" s="130">
        <f t="shared" ref="CC846" si="16312">U846/U870</f>
        <v>0</v>
      </c>
      <c r="CD846" s="131">
        <f t="shared" ref="CD846" si="16313">V846/V870</f>
        <v>0</v>
      </c>
      <c r="CE846" s="132">
        <f t="shared" ref="CE846" si="16314">W846/W870</f>
        <v>0</v>
      </c>
      <c r="CF846" s="129">
        <f t="shared" ref="CF846" si="16315">X846/X870</f>
        <v>0</v>
      </c>
      <c r="CG846" s="130">
        <f t="shared" ref="CG846" si="16316">Y846/Y870</f>
        <v>0</v>
      </c>
      <c r="CH846" s="131">
        <f t="shared" ref="CH846" si="16317">Z846/Z870</f>
        <v>0</v>
      </c>
      <c r="CI846" s="129">
        <f t="shared" ref="CI846" si="16318">AA846/AA870</f>
        <v>0</v>
      </c>
      <c r="CJ846" s="135">
        <f t="shared" ref="CJ846" si="16319">AB846/AB870</f>
        <v>0</v>
      </c>
      <c r="CK846" s="136">
        <f t="shared" ref="CK846" si="16320">AC846/AC870</f>
        <v>0</v>
      </c>
    </row>
    <row r="847" spans="1:89" x14ac:dyDescent="0.15">
      <c r="A847" s="137" t="s">
        <v>17</v>
      </c>
      <c r="B847" s="189">
        <v>209</v>
      </c>
      <c r="C847" s="190">
        <v>0</v>
      </c>
      <c r="D847" s="191">
        <v>77</v>
      </c>
      <c r="E847" s="192">
        <v>1</v>
      </c>
      <c r="F847" s="189">
        <v>432</v>
      </c>
      <c r="G847" s="193">
        <v>2</v>
      </c>
      <c r="H847" s="191">
        <v>240</v>
      </c>
      <c r="I847" s="192">
        <v>22</v>
      </c>
      <c r="J847" s="189">
        <v>3</v>
      </c>
      <c r="K847" s="193">
        <v>8</v>
      </c>
      <c r="L847" s="191">
        <v>7</v>
      </c>
      <c r="M847" s="189">
        <v>38</v>
      </c>
      <c r="N847" s="194">
        <v>65</v>
      </c>
      <c r="O847" s="195">
        <v>57</v>
      </c>
      <c r="P847" s="189">
        <v>22</v>
      </c>
      <c r="Q847" s="193">
        <v>59</v>
      </c>
      <c r="R847" s="191">
        <v>13</v>
      </c>
      <c r="S847" s="192">
        <v>46</v>
      </c>
      <c r="T847" s="189">
        <v>0</v>
      </c>
      <c r="U847" s="193">
        <v>0</v>
      </c>
      <c r="V847" s="191">
        <v>3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0">
        <f t="shared" ref="AB847:AB866" si="16321">B847+D847+F847+H847+J847+L847+N847+P847+R847+T847+V847+X847+Z847</f>
        <v>1071</v>
      </c>
      <c r="AC847" s="173">
        <f t="shared" ref="AC847:AC869" si="16322">SUM(C847,E847,G847,I847,K847,M847,O847,Q847,S847,U847,W847,Y847,AA847)</f>
        <v>233</v>
      </c>
      <c r="AE847" s="277" t="str">
        <f>$AE$10</f>
        <v>08:00 - 08:59</v>
      </c>
      <c r="AF847" s="126">
        <f>SUMIF($A$9:$A$32,$AE847,B$846:B$869)</f>
        <v>1201</v>
      </c>
      <c r="AG847" s="190">
        <f t="shared" si="16292"/>
        <v>659</v>
      </c>
      <c r="AH847" s="191">
        <f t="shared" si="16292"/>
        <v>304</v>
      </c>
      <c r="AI847" s="192">
        <f t="shared" si="16292"/>
        <v>360</v>
      </c>
      <c r="AJ847" s="278">
        <f t="shared" si="16292"/>
        <v>1325</v>
      </c>
      <c r="AK847" s="193">
        <f t="shared" si="16292"/>
        <v>450</v>
      </c>
      <c r="AL847" s="191">
        <f t="shared" si="16292"/>
        <v>1215</v>
      </c>
      <c r="AM847" s="192">
        <f t="shared" si="16292"/>
        <v>887</v>
      </c>
      <c r="AN847" s="278">
        <f t="shared" si="16292"/>
        <v>113</v>
      </c>
      <c r="AO847" s="193">
        <f t="shared" si="16292"/>
        <v>387</v>
      </c>
      <c r="AP847" s="191">
        <f t="shared" si="16292"/>
        <v>268</v>
      </c>
      <c r="AQ847" s="278">
        <f t="shared" si="16292"/>
        <v>938</v>
      </c>
      <c r="AR847" s="194">
        <f t="shared" si="16292"/>
        <v>944</v>
      </c>
      <c r="AS847" s="195">
        <f t="shared" si="16292"/>
        <v>1586</v>
      </c>
      <c r="AT847" s="278">
        <f t="shared" si="16292"/>
        <v>541</v>
      </c>
      <c r="AU847" s="193">
        <f t="shared" si="16292"/>
        <v>680</v>
      </c>
      <c r="AV847" s="191">
        <f t="shared" si="16292"/>
        <v>849</v>
      </c>
      <c r="AW847" s="192">
        <f t="shared" si="16293"/>
        <v>639</v>
      </c>
      <c r="AX847" s="278">
        <f t="shared" si="16293"/>
        <v>89</v>
      </c>
      <c r="AY847" s="193">
        <f t="shared" si="16293"/>
        <v>295</v>
      </c>
      <c r="AZ847" s="191">
        <f t="shared" si="16293"/>
        <v>463</v>
      </c>
      <c r="BA847" s="192">
        <f t="shared" si="16293"/>
        <v>796</v>
      </c>
      <c r="BB847" s="278">
        <f t="shared" si="16293"/>
        <v>530</v>
      </c>
      <c r="BC847" s="193">
        <f t="shared" si="16293"/>
        <v>535</v>
      </c>
      <c r="BD847" s="191">
        <f t="shared" si="16293"/>
        <v>1224</v>
      </c>
      <c r="BE847" s="278">
        <f t="shared" si="16293"/>
        <v>1002</v>
      </c>
      <c r="BF847" s="172">
        <f>SUM(AF847,AH847,AJ847,AL847,AN847,AP847,AR847,AT847,AV847,AX847,AZ847,BB847,BD847)</f>
        <v>9066</v>
      </c>
      <c r="BG847" s="173">
        <f>SUM(AG847,AI847,AK847,AM847,AO847,AQ847,AS847,AU847,AW847,AY847,BA847,BC847,BE847)</f>
        <v>9214</v>
      </c>
      <c r="BI847" s="137" t="s">
        <v>17</v>
      </c>
      <c r="BJ847" s="129">
        <f>B847/B870</f>
        <v>1.4901960784313726E-2</v>
      </c>
      <c r="BK847" s="130">
        <f t="shared" ref="BK847" si="16323">C847/C870</f>
        <v>0</v>
      </c>
      <c r="BL847" s="131">
        <f t="shared" ref="BL847" si="16324">D847/D870</f>
        <v>1.6118903077245134E-2</v>
      </c>
      <c r="BM847" s="132">
        <f t="shared" ref="BM847" si="16325">E847/E870</f>
        <v>1.7516202487300754E-4</v>
      </c>
      <c r="BN847" s="129">
        <f t="shared" ref="BN847" si="16326">F847/F870</f>
        <v>2.8654815600955161E-2</v>
      </c>
      <c r="BO847" s="130">
        <f t="shared" ref="BO847" si="16327">G847/G870</f>
        <v>1.811922449719152E-4</v>
      </c>
      <c r="BP847" s="131">
        <f t="shared" ref="BP847" si="16328">H847/H870</f>
        <v>1.3715069432539003E-2</v>
      </c>
      <c r="BQ847" s="132">
        <f t="shared" ref="BQ847" si="16329">I847/I870</f>
        <v>1.299161450336601E-3</v>
      </c>
      <c r="BR847" s="129">
        <f t="shared" ref="BR847" si="16330">J847/J870</f>
        <v>9.6525096525096527E-4</v>
      </c>
      <c r="BS847" s="130">
        <f t="shared" ref="BS847" si="16331">K847/K870</f>
        <v>2.7359781121751026E-3</v>
      </c>
      <c r="BT847" s="131">
        <f t="shared" ref="BT847" si="16332">L847/L870</f>
        <v>8.014655369819098E-4</v>
      </c>
      <c r="BU847" s="129">
        <f t="shared" ref="BU847" si="16333">M847/M870</f>
        <v>3.9878266344842064E-3</v>
      </c>
      <c r="BV847" s="133">
        <f t="shared" ref="BV847" si="16334">N847/N870</f>
        <v>3.904607436775395E-3</v>
      </c>
      <c r="BW847" s="134">
        <f t="shared" ref="BW847" si="16335">O847/O870</f>
        <v>3.2314757072396394E-3</v>
      </c>
      <c r="BX847" s="129">
        <f t="shared" ref="BX847" si="16336">P847/P870</f>
        <v>2.7929414751809065E-3</v>
      </c>
      <c r="BY847" s="130">
        <f t="shared" ref="BY847" si="16337">Q847/Q870</f>
        <v>7.1907373552711762E-3</v>
      </c>
      <c r="BZ847" s="131">
        <f t="shared" ref="BZ847" si="16338">R847/R870</f>
        <v>1.2467632108947924E-3</v>
      </c>
      <c r="CA847" s="132">
        <f t="shared" ref="CA847" si="16339">S847/S870</f>
        <v>4.2667656061589837E-3</v>
      </c>
      <c r="CB847" s="129">
        <f t="shared" ref="CB847" si="16340">T847/T870</f>
        <v>0</v>
      </c>
      <c r="CC847" s="130">
        <f t="shared" ref="CC847" si="16341">U847/U870</f>
        <v>0</v>
      </c>
      <c r="CD847" s="131">
        <f t="shared" ref="CD847" si="16342">V847/V870</f>
        <v>3.133159268929504E-4</v>
      </c>
      <c r="CE847" s="132">
        <f t="shared" ref="CE847" si="16343">W847/W870</f>
        <v>0</v>
      </c>
      <c r="CF847" s="129">
        <f t="shared" ref="CF847" si="16344">X847/X870</f>
        <v>0</v>
      </c>
      <c r="CG847" s="130">
        <f t="shared" ref="CG847" si="16345">Y847/Y870</f>
        <v>0</v>
      </c>
      <c r="CH847" s="131">
        <f t="shared" ref="CH847" si="16346">Z847/Z870</f>
        <v>0</v>
      </c>
      <c r="CI847" s="129">
        <f t="shared" ref="CI847" si="16347">AA847/AA870</f>
        <v>0</v>
      </c>
      <c r="CJ847" s="135">
        <f t="shared" ref="CJ847" si="16348">AB847/AB870</f>
        <v>8.009932016543389E-3</v>
      </c>
      <c r="CK847" s="136">
        <f t="shared" ref="CK847" si="16349">AC847/AC870</f>
        <v>1.7450177123042472E-3</v>
      </c>
    </row>
    <row r="848" spans="1:89" ht="14" thickBot="1" x14ac:dyDescent="0.2">
      <c r="A848" s="146" t="s">
        <v>18</v>
      </c>
      <c r="B848" s="196">
        <v>757</v>
      </c>
      <c r="C848" s="197">
        <v>0</v>
      </c>
      <c r="D848" s="198">
        <v>238</v>
      </c>
      <c r="E848" s="199">
        <v>53</v>
      </c>
      <c r="F848" s="196">
        <v>1266</v>
      </c>
      <c r="G848" s="200">
        <v>99</v>
      </c>
      <c r="H848" s="198">
        <v>807</v>
      </c>
      <c r="I848" s="199">
        <v>269</v>
      </c>
      <c r="J848" s="196">
        <v>42</v>
      </c>
      <c r="K848" s="200">
        <v>87</v>
      </c>
      <c r="L848" s="198">
        <v>92</v>
      </c>
      <c r="M848" s="196">
        <v>362</v>
      </c>
      <c r="N848" s="201">
        <v>522</v>
      </c>
      <c r="O848" s="202">
        <v>753</v>
      </c>
      <c r="P848" s="196">
        <v>232</v>
      </c>
      <c r="Q848" s="200">
        <v>480</v>
      </c>
      <c r="R848" s="198">
        <v>296</v>
      </c>
      <c r="S848" s="199">
        <v>366</v>
      </c>
      <c r="T848" s="196">
        <v>28</v>
      </c>
      <c r="U848" s="200">
        <v>174</v>
      </c>
      <c r="V848" s="198">
        <v>173</v>
      </c>
      <c r="W848" s="199">
        <v>508</v>
      </c>
      <c r="X848" s="196">
        <v>301</v>
      </c>
      <c r="Y848" s="200">
        <v>304</v>
      </c>
      <c r="Z848" s="198">
        <v>628</v>
      </c>
      <c r="AA848" s="196">
        <v>558</v>
      </c>
      <c r="AB848" s="170">
        <f t="shared" si="16321"/>
        <v>5382</v>
      </c>
      <c r="AC848" s="173">
        <f t="shared" si="16322"/>
        <v>4013</v>
      </c>
      <c r="AE848" s="275">
        <f>$AE$11</f>
        <v>0</v>
      </c>
      <c r="AF848" s="126">
        <f>SUMIF($A$9:$A$32,$AE848,B$846:B$869)</f>
        <v>0</v>
      </c>
      <c r="AG848" s="197">
        <f t="shared" si="16292"/>
        <v>0</v>
      </c>
      <c r="AH848" s="198">
        <f t="shared" si="16292"/>
        <v>0</v>
      </c>
      <c r="AI848" s="199">
        <f t="shared" si="16292"/>
        <v>0</v>
      </c>
      <c r="AJ848" s="196">
        <f t="shared" si="16292"/>
        <v>0</v>
      </c>
      <c r="AK848" s="200">
        <f t="shared" si="16292"/>
        <v>0</v>
      </c>
      <c r="AL848" s="198">
        <f t="shared" si="16292"/>
        <v>0</v>
      </c>
      <c r="AM848" s="199">
        <f t="shared" si="16292"/>
        <v>0</v>
      </c>
      <c r="AN848" s="196">
        <f t="shared" si="16292"/>
        <v>0</v>
      </c>
      <c r="AO848" s="200">
        <f t="shared" si="16292"/>
        <v>0</v>
      </c>
      <c r="AP848" s="198">
        <f t="shared" si="16292"/>
        <v>0</v>
      </c>
      <c r="AQ848" s="196">
        <f t="shared" si="16292"/>
        <v>0</v>
      </c>
      <c r="AR848" s="201">
        <f t="shared" si="16292"/>
        <v>0</v>
      </c>
      <c r="AS848" s="202">
        <f t="shared" si="16292"/>
        <v>0</v>
      </c>
      <c r="AT848" s="196">
        <f t="shared" si="16292"/>
        <v>0</v>
      </c>
      <c r="AU848" s="200">
        <f t="shared" si="16292"/>
        <v>0</v>
      </c>
      <c r="AV848" s="198">
        <f t="shared" si="16292"/>
        <v>0</v>
      </c>
      <c r="AW848" s="199">
        <f t="shared" si="16293"/>
        <v>0</v>
      </c>
      <c r="AX848" s="196">
        <f t="shared" si="16293"/>
        <v>0</v>
      </c>
      <c r="AY848" s="200">
        <f t="shared" si="16293"/>
        <v>0</v>
      </c>
      <c r="AZ848" s="198">
        <f t="shared" si="16293"/>
        <v>0</v>
      </c>
      <c r="BA848" s="199">
        <f t="shared" si="16293"/>
        <v>0</v>
      </c>
      <c r="BB848" s="196">
        <f t="shared" si="16293"/>
        <v>0</v>
      </c>
      <c r="BC848" s="200">
        <f t="shared" si="16293"/>
        <v>0</v>
      </c>
      <c r="BD848" s="198">
        <f t="shared" si="16293"/>
        <v>0</v>
      </c>
      <c r="BE848" s="196">
        <f t="shared" si="16293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5.397504456327986E-2</v>
      </c>
      <c r="BK848" s="130">
        <f t="shared" ref="BK848" si="16350">C848/C870</f>
        <v>0</v>
      </c>
      <c r="BL848" s="131">
        <f t="shared" ref="BL848" si="16351">D848/D870</f>
        <v>4.9822064056939501E-2</v>
      </c>
      <c r="BM848" s="132">
        <f t="shared" ref="BM848" si="16352">E848/E870</f>
        <v>9.2835873182693998E-3</v>
      </c>
      <c r="BN848" s="129">
        <f t="shared" ref="BN848" si="16353">F848/F870</f>
        <v>8.3974529052799146E-2</v>
      </c>
      <c r="BO848" s="130">
        <f t="shared" ref="BO848" si="16354">G848/G870</f>
        <v>8.9690161261098029E-3</v>
      </c>
      <c r="BP848" s="131">
        <f t="shared" ref="BP848" si="16355">H848/H870</f>
        <v>4.6116920966912396E-2</v>
      </c>
      <c r="BQ848" s="132">
        <f t="shared" ref="BQ848" si="16356">I848/I870</f>
        <v>1.5885201370024801E-2</v>
      </c>
      <c r="BR848" s="129">
        <f t="shared" ref="BR848" si="16357">J848/J870</f>
        <v>1.3513513513513514E-2</v>
      </c>
      <c r="BS848" s="130">
        <f t="shared" ref="BS848" si="16358">K848/K870</f>
        <v>2.975376196990424E-2</v>
      </c>
      <c r="BT848" s="131">
        <f t="shared" ref="BT848" si="16359">L848/L870</f>
        <v>1.0533547057476528E-2</v>
      </c>
      <c r="BU848" s="129">
        <f t="shared" ref="BU848" si="16360">M848/M870</f>
        <v>3.7989295833770594E-2</v>
      </c>
      <c r="BV848" s="133">
        <f t="shared" ref="BV848" si="16361">N848/N870</f>
        <v>3.1357001261488555E-2</v>
      </c>
      <c r="BW848" s="134">
        <f t="shared" ref="BW848" si="16362">O848/O870</f>
        <v>4.2689494869323656E-2</v>
      </c>
      <c r="BX848" s="129">
        <f t="shared" ref="BX848" si="16363">P848/P870</f>
        <v>2.9452837374635013E-2</v>
      </c>
      <c r="BY848" s="130">
        <f t="shared" ref="BY848" si="16364">Q848/Q870</f>
        <v>5.850091407678245E-2</v>
      </c>
      <c r="BZ848" s="131">
        <f t="shared" ref="BZ848" si="16365">R848/R870</f>
        <v>2.8387839263450659E-2</v>
      </c>
      <c r="CA848" s="132">
        <f t="shared" ref="CA848" si="16366">S848/S870</f>
        <v>3.3948613301178002E-2</v>
      </c>
      <c r="CB848" s="129">
        <f t="shared" ref="CB848" si="16367">T848/T870</f>
        <v>1.3182674199623353E-2</v>
      </c>
      <c r="CC848" s="130">
        <f t="shared" ref="CC848" si="16368">U848/U870</f>
        <v>7.1049407921600652E-2</v>
      </c>
      <c r="CD848" s="131">
        <f t="shared" ref="CD848" si="16369">V848/V870</f>
        <v>1.8067885117493472E-2</v>
      </c>
      <c r="CE848" s="132">
        <f t="shared" ref="CE848" si="16370">W848/W870</f>
        <v>4.8307341194370482E-2</v>
      </c>
      <c r="CF848" s="129">
        <f t="shared" ref="CF848" si="16371">X848/X870</f>
        <v>4.0604343720491029E-2</v>
      </c>
      <c r="CG848" s="130">
        <f t="shared" ref="CG848" si="16372">Y848/Y870</f>
        <v>5.8037418862161128E-2</v>
      </c>
      <c r="CH848" s="131">
        <f t="shared" ref="CH848" si="16373">Z848/Z870</f>
        <v>3.8229743714616182E-2</v>
      </c>
      <c r="CI848" s="129">
        <f t="shared" ref="CI848" si="16374">AA848/AA870</f>
        <v>3.0033909252381721E-2</v>
      </c>
      <c r="CJ848" s="135">
        <f t="shared" ref="CJ848" si="16375">AB848/AB870</f>
        <v>4.0251591141957532E-2</v>
      </c>
      <c r="CK848" s="136">
        <f t="shared" ref="CK848" si="16376">AC848/AC870</f>
        <v>3.0054747122218645E-2</v>
      </c>
    </row>
    <row r="849" spans="1:89" ht="15" thickTop="1" thickBot="1" x14ac:dyDescent="0.2">
      <c r="A849" s="137" t="s">
        <v>19</v>
      </c>
      <c r="B849" s="189">
        <v>1310</v>
      </c>
      <c r="C849" s="190">
        <v>425</v>
      </c>
      <c r="D849" s="191">
        <v>362</v>
      </c>
      <c r="E849" s="192">
        <v>224</v>
      </c>
      <c r="F849" s="189">
        <v>1281</v>
      </c>
      <c r="G849" s="193">
        <v>443</v>
      </c>
      <c r="H849" s="191">
        <v>1114</v>
      </c>
      <c r="I849" s="192">
        <v>640</v>
      </c>
      <c r="J849" s="189">
        <v>80</v>
      </c>
      <c r="K849" s="193">
        <v>236</v>
      </c>
      <c r="L849" s="191">
        <v>217</v>
      </c>
      <c r="M849" s="189">
        <v>668</v>
      </c>
      <c r="N849" s="194">
        <v>818</v>
      </c>
      <c r="O849" s="195">
        <v>1188</v>
      </c>
      <c r="P849" s="189">
        <v>434</v>
      </c>
      <c r="Q849" s="193">
        <v>539</v>
      </c>
      <c r="R849" s="191">
        <v>548</v>
      </c>
      <c r="S849" s="192">
        <v>575</v>
      </c>
      <c r="T849" s="189">
        <v>61</v>
      </c>
      <c r="U849" s="193">
        <v>307</v>
      </c>
      <c r="V849" s="191">
        <v>425</v>
      </c>
      <c r="W849" s="192">
        <v>703</v>
      </c>
      <c r="X849" s="189">
        <v>414</v>
      </c>
      <c r="Y849" s="193">
        <v>445</v>
      </c>
      <c r="Z849" s="191">
        <v>993</v>
      </c>
      <c r="AA849" s="189">
        <v>866</v>
      </c>
      <c r="AB849" s="170">
        <f t="shared" si="16321"/>
        <v>8057</v>
      </c>
      <c r="AC849" s="173">
        <f t="shared" si="16322"/>
        <v>7259</v>
      </c>
      <c r="AE849" s="269" t="s">
        <v>13</v>
      </c>
      <c r="AF849" s="20">
        <f t="shared" ref="AF849:BG849" si="16377">SUM(AF846:AF848)</f>
        <v>2483</v>
      </c>
      <c r="AG849" s="21">
        <f t="shared" si="16377"/>
        <v>1194</v>
      </c>
      <c r="AH849" s="20">
        <f t="shared" si="16377"/>
        <v>665</v>
      </c>
      <c r="AI849" s="21">
        <f t="shared" si="16377"/>
        <v>683</v>
      </c>
      <c r="AJ849" s="20">
        <f t="shared" si="16377"/>
        <v>2731</v>
      </c>
      <c r="AK849" s="21">
        <f t="shared" si="16377"/>
        <v>1040</v>
      </c>
      <c r="AL849" s="20">
        <f t="shared" si="16377"/>
        <v>2526</v>
      </c>
      <c r="AM849" s="21">
        <f t="shared" si="16377"/>
        <v>1688</v>
      </c>
      <c r="AN849" s="20">
        <f t="shared" si="16377"/>
        <v>231</v>
      </c>
      <c r="AO849" s="21">
        <f t="shared" si="16377"/>
        <v>701</v>
      </c>
      <c r="AP849" s="20">
        <f t="shared" si="16377"/>
        <v>548</v>
      </c>
      <c r="AQ849" s="21">
        <f t="shared" si="16377"/>
        <v>2007</v>
      </c>
      <c r="AR849" s="20">
        <f t="shared" si="16377"/>
        <v>1970</v>
      </c>
      <c r="AS849" s="21">
        <f t="shared" si="16377"/>
        <v>3324</v>
      </c>
      <c r="AT849" s="20">
        <f t="shared" si="16377"/>
        <v>1179</v>
      </c>
      <c r="AU849" s="21">
        <f t="shared" si="16377"/>
        <v>1317</v>
      </c>
      <c r="AV849" s="20">
        <f t="shared" si="16377"/>
        <v>1699</v>
      </c>
      <c r="AW849" s="21">
        <f t="shared" si="16377"/>
        <v>1247</v>
      </c>
      <c r="AX849" s="20">
        <f t="shared" si="16377"/>
        <v>169</v>
      </c>
      <c r="AY849" s="21">
        <f t="shared" si="16377"/>
        <v>684</v>
      </c>
      <c r="AZ849" s="20">
        <f t="shared" si="16377"/>
        <v>902</v>
      </c>
      <c r="BA849" s="21">
        <f t="shared" si="16377"/>
        <v>1555</v>
      </c>
      <c r="BB849" s="20">
        <f t="shared" si="16377"/>
        <v>1191</v>
      </c>
      <c r="BC849" s="21">
        <f t="shared" si="16377"/>
        <v>1100</v>
      </c>
      <c r="BD849" s="20">
        <f t="shared" si="16377"/>
        <v>2410</v>
      </c>
      <c r="BE849" s="21">
        <f t="shared" si="16377"/>
        <v>1949</v>
      </c>
      <c r="BF849" s="174">
        <f t="shared" si="16377"/>
        <v>18704</v>
      </c>
      <c r="BG849" s="175">
        <f t="shared" si="16377"/>
        <v>18489</v>
      </c>
      <c r="BI849" s="137" t="s">
        <v>19</v>
      </c>
      <c r="BJ849" s="129">
        <f>B849/B870</f>
        <v>9.3404634581105164E-2</v>
      </c>
      <c r="BK849" s="130">
        <f t="shared" ref="BK849" si="16378">C849/C870</f>
        <v>3.0396223716206552E-2</v>
      </c>
      <c r="BL849" s="131">
        <f t="shared" ref="BL849" si="16379">D849/D870</f>
        <v>7.5779778103412188E-2</v>
      </c>
      <c r="BM849" s="132">
        <f t="shared" ref="BM849" si="16380">E849/E870</f>
        <v>3.9236293571553685E-2</v>
      </c>
      <c r="BN849" s="129">
        <f t="shared" ref="BN849" si="16381">F849/F870</f>
        <v>8.4969487927832321E-2</v>
      </c>
      <c r="BO849" s="130">
        <f t="shared" ref="BO849" si="16382">G849/G870</f>
        <v>4.0134082261279215E-2</v>
      </c>
      <c r="BP849" s="131">
        <f t="shared" ref="BP849" si="16383">H849/H870</f>
        <v>6.3660780616035195E-2</v>
      </c>
      <c r="BQ849" s="132">
        <f t="shared" ref="BQ849" si="16384">I849/I870</f>
        <v>3.7793787646155666E-2</v>
      </c>
      <c r="BR849" s="129">
        <f t="shared" ref="BR849" si="16385">J849/J870</f>
        <v>2.5740025740025738E-2</v>
      </c>
      <c r="BS849" s="130">
        <f t="shared" ref="BS849" si="16386">K849/K870</f>
        <v>8.0711354309165526E-2</v>
      </c>
      <c r="BT849" s="131">
        <f t="shared" ref="BT849" si="16387">L849/L870</f>
        <v>2.4845431646439202E-2</v>
      </c>
      <c r="BU849" s="129">
        <f t="shared" ref="BU849" si="16388">M849/M870</f>
        <v>7.0101794521985519E-2</v>
      </c>
      <c r="BV849" s="133">
        <f t="shared" ref="BV849" si="16389">N849/N870</f>
        <v>4.9137982819727276E-2</v>
      </c>
      <c r="BW849" s="134">
        <f t="shared" ref="BW849" si="16390">O849/O870</f>
        <v>6.7350756845626164E-2</v>
      </c>
      <c r="BX849" s="129">
        <f t="shared" ref="BX849" si="16391">P849/P870</f>
        <v>5.5097118192205155E-2</v>
      </c>
      <c r="BY849" s="130">
        <f t="shared" ref="BY849" si="16392">Q849/Q870</f>
        <v>6.5691651432053633E-2</v>
      </c>
      <c r="BZ849" s="131">
        <f t="shared" ref="BZ849" si="16393">R849/R870</f>
        <v>5.2555864582334327E-2</v>
      </c>
      <c r="CA849" s="132">
        <f t="shared" ref="CA849" si="16394">S849/S870</f>
        <v>5.3334570076987289E-2</v>
      </c>
      <c r="CB849" s="129">
        <f t="shared" ref="CB849" si="16395">T849/T870</f>
        <v>2.8719397363465161E-2</v>
      </c>
      <c r="CC849" s="130">
        <f t="shared" ref="CC849" si="16396">U849/U870</f>
        <v>0.12535728868926091</v>
      </c>
      <c r="CD849" s="131">
        <f t="shared" ref="CD849" si="16397">V849/V870</f>
        <v>4.4386422976501305E-2</v>
      </c>
      <c r="CE849" s="132">
        <f t="shared" ref="CE849" si="16398">W849/W870</f>
        <v>6.6850513503233164E-2</v>
      </c>
      <c r="CF849" s="129">
        <f t="shared" ref="CF849" si="16399">X849/X870</f>
        <v>5.5847834884662079E-2</v>
      </c>
      <c r="CG849" s="130">
        <f t="shared" ref="CG849" si="16400">Y849/Y870</f>
        <v>8.4956090110729285E-2</v>
      </c>
      <c r="CH849" s="131">
        <f t="shared" ref="CH849" si="16401">Z849/Z870</f>
        <v>6.0449260364034821E-2</v>
      </c>
      <c r="CI849" s="129">
        <f t="shared" ref="CI849" si="16402">AA849/AA870</f>
        <v>4.6611765972334358E-2</v>
      </c>
      <c r="CJ849" s="135">
        <f t="shared" ref="CJ849" si="16403">AB849/AB870</f>
        <v>6.025772386301595E-2</v>
      </c>
      <c r="CK849" s="136">
        <f t="shared" ref="CK849" si="16404">AC849/AC870</f>
        <v>5.4365165552002277E-2</v>
      </c>
    </row>
    <row r="850" spans="1:89" ht="14" thickTop="1" x14ac:dyDescent="0.15">
      <c r="A850" s="146" t="s">
        <v>20</v>
      </c>
      <c r="B850" s="196">
        <v>1282</v>
      </c>
      <c r="C850" s="197">
        <v>535</v>
      </c>
      <c r="D850" s="198">
        <v>361</v>
      </c>
      <c r="E850" s="199">
        <v>323</v>
      </c>
      <c r="F850" s="196">
        <v>1406</v>
      </c>
      <c r="G850" s="200">
        <v>590</v>
      </c>
      <c r="H850" s="198">
        <v>1311</v>
      </c>
      <c r="I850" s="199">
        <v>801</v>
      </c>
      <c r="J850" s="196">
        <v>118</v>
      </c>
      <c r="K850" s="200">
        <v>314</v>
      </c>
      <c r="L850" s="198">
        <v>280</v>
      </c>
      <c r="M850" s="196">
        <v>1069</v>
      </c>
      <c r="N850" s="201">
        <v>1026</v>
      </c>
      <c r="O850" s="202">
        <v>1738</v>
      </c>
      <c r="P850" s="196">
        <v>638</v>
      </c>
      <c r="Q850" s="200">
        <v>637</v>
      </c>
      <c r="R850" s="198">
        <v>850</v>
      </c>
      <c r="S850" s="199">
        <v>608</v>
      </c>
      <c r="T850" s="196">
        <v>80</v>
      </c>
      <c r="U850" s="200">
        <v>389</v>
      </c>
      <c r="V850" s="198">
        <v>439</v>
      </c>
      <c r="W850" s="199">
        <v>759</v>
      </c>
      <c r="X850" s="196">
        <v>661</v>
      </c>
      <c r="Y850" s="200">
        <v>565</v>
      </c>
      <c r="Z850" s="198">
        <v>1186</v>
      </c>
      <c r="AA850" s="196">
        <v>947</v>
      </c>
      <c r="AB850" s="170">
        <f t="shared" si="16321"/>
        <v>9638</v>
      </c>
      <c r="AC850" s="173">
        <f t="shared" si="16322"/>
        <v>9275</v>
      </c>
      <c r="BI850" s="146" t="s">
        <v>20</v>
      </c>
      <c r="BJ850" s="129">
        <f>B850/B870</f>
        <v>9.1408199643493768E-2</v>
      </c>
      <c r="BK850" s="130">
        <f t="shared" ref="BK850" si="16405">C850/C870</f>
        <v>3.8263481619224715E-2</v>
      </c>
      <c r="BL850" s="131">
        <f t="shared" ref="BL850" si="16406">D850/D870</f>
        <v>7.55704416998116E-2</v>
      </c>
      <c r="BM850" s="132">
        <f t="shared" ref="BM850" si="16407">E850/E870</f>
        <v>5.6577334033981436E-2</v>
      </c>
      <c r="BN850" s="129">
        <f t="shared" ref="BN850" si="16408">F850/F870</f>
        <v>9.326081188644203E-2</v>
      </c>
      <c r="BO850" s="130">
        <f t="shared" ref="BO850" si="16409">G850/G870</f>
        <v>5.3451712266714982E-2</v>
      </c>
      <c r="BP850" s="131">
        <f t="shared" ref="BP850" si="16410">H850/H870</f>
        <v>7.4918566775244305E-2</v>
      </c>
      <c r="BQ850" s="132">
        <f t="shared" ref="BQ850" si="16411">I850/I870</f>
        <v>4.7301287350891695E-2</v>
      </c>
      <c r="BR850" s="129">
        <f t="shared" ref="BR850" si="16412">J850/J870</f>
        <v>3.7966537966537969E-2</v>
      </c>
      <c r="BS850" s="130">
        <f t="shared" ref="BS850" si="16413">K850/K870</f>
        <v>0.10738714090287278</v>
      </c>
      <c r="BT850" s="131">
        <f t="shared" ref="BT850" si="16414">L850/L870</f>
        <v>3.2058621479276392E-2</v>
      </c>
      <c r="BU850" s="129">
        <f t="shared" ref="BU850" si="16415">M850/M870</f>
        <v>0.11218385979641096</v>
      </c>
      <c r="BV850" s="133">
        <f t="shared" ref="BV850" si="16416">N850/N870</f>
        <v>6.163272661740854E-2</v>
      </c>
      <c r="BW850" s="134">
        <f t="shared" ref="BW850" si="16417">O850/O870</f>
        <v>9.853166279267532E-2</v>
      </c>
      <c r="BX850" s="129">
        <f t="shared" ref="BX850" si="16418">P850/P870</f>
        <v>8.0995302780246289E-2</v>
      </c>
      <c r="BY850" s="130">
        <f t="shared" ref="BY850" si="16419">Q850/Q870</f>
        <v>7.7635588056063382E-2</v>
      </c>
      <c r="BZ850" s="131">
        <f t="shared" ref="BZ850" si="16420">R850/R870</f>
        <v>8.1519133020044113E-2</v>
      </c>
      <c r="CA850" s="132">
        <f t="shared" ref="CA850" si="16421">S850/S870</f>
        <v>5.6395510620536125E-2</v>
      </c>
      <c r="CB850" s="129">
        <f t="shared" ref="CB850" si="16422">T850/T870</f>
        <v>3.7664783427495289E-2</v>
      </c>
      <c r="CC850" s="130">
        <f t="shared" ref="CC850" si="16423">U850/U870</f>
        <v>0.1588403429971417</v>
      </c>
      <c r="CD850" s="131">
        <f t="shared" ref="CD850" si="16424">V850/V870</f>
        <v>4.5848563968668404E-2</v>
      </c>
      <c r="CE850" s="132">
        <f t="shared" ref="CE850" si="16425">W850/W870</f>
        <v>7.2175732217573216E-2</v>
      </c>
      <c r="CF850" s="129">
        <f t="shared" ref="CF850" si="16426">X850/X870</f>
        <v>8.9167678402805886E-2</v>
      </c>
      <c r="CG850" s="130">
        <f t="shared" ref="CG850" si="16427">Y850/Y870</f>
        <v>0.10786559755631921</v>
      </c>
      <c r="CH850" s="131">
        <f t="shared" ref="CH850" si="16428">Z850/Z870</f>
        <v>7.2198210263590426E-2</v>
      </c>
      <c r="CI850" s="129">
        <f t="shared" ref="CI850" si="16429">AA850/AA870</f>
        <v>5.0971526992841382E-2</v>
      </c>
      <c r="CJ850" s="135">
        <f t="shared" ref="CJ850" si="16430">AB850/AB870</f>
        <v>7.2081909220770485E-2</v>
      </c>
      <c r="CK850" s="136">
        <f t="shared" ref="CK850" si="16431">AC850/AC870</f>
        <v>6.9463687903956628E-2</v>
      </c>
    </row>
    <row r="851" spans="1:89" ht="14" thickBot="1" x14ac:dyDescent="0.2">
      <c r="A851" s="137" t="s">
        <v>21</v>
      </c>
      <c r="B851" s="189">
        <v>1201</v>
      </c>
      <c r="C851" s="190">
        <v>659</v>
      </c>
      <c r="D851" s="191">
        <v>304</v>
      </c>
      <c r="E851" s="192">
        <v>360</v>
      </c>
      <c r="F851" s="189">
        <v>1325</v>
      </c>
      <c r="G851" s="193">
        <v>450</v>
      </c>
      <c r="H851" s="191">
        <v>1215</v>
      </c>
      <c r="I851" s="192">
        <v>887</v>
      </c>
      <c r="J851" s="189">
        <v>113</v>
      </c>
      <c r="K851" s="193">
        <v>387</v>
      </c>
      <c r="L851" s="191">
        <v>268</v>
      </c>
      <c r="M851" s="189">
        <v>938</v>
      </c>
      <c r="N851" s="194">
        <v>944</v>
      </c>
      <c r="O851" s="195">
        <v>1586</v>
      </c>
      <c r="P851" s="189">
        <v>541</v>
      </c>
      <c r="Q851" s="193">
        <v>680</v>
      </c>
      <c r="R851" s="191">
        <v>849</v>
      </c>
      <c r="S851" s="192">
        <v>639</v>
      </c>
      <c r="T851" s="189">
        <v>89</v>
      </c>
      <c r="U851" s="193">
        <v>295</v>
      </c>
      <c r="V851" s="191">
        <v>463</v>
      </c>
      <c r="W851" s="192">
        <v>796</v>
      </c>
      <c r="X851" s="189">
        <v>530</v>
      </c>
      <c r="Y851" s="193">
        <v>535</v>
      </c>
      <c r="Z851" s="191">
        <v>1224</v>
      </c>
      <c r="AA851" s="189">
        <v>1002</v>
      </c>
      <c r="AB851" s="170">
        <f t="shared" si="16321"/>
        <v>9066</v>
      </c>
      <c r="AC851" s="173">
        <f t="shared" si="16322"/>
        <v>9214</v>
      </c>
      <c r="AE851" s="272" t="s">
        <v>85</v>
      </c>
      <c r="BI851" s="137" t="s">
        <v>21</v>
      </c>
      <c r="BJ851" s="129">
        <f>B851/B870</f>
        <v>8.5632798573975044E-2</v>
      </c>
      <c r="BK851" s="130">
        <f t="shared" ref="BK851" si="16432">C851/C870</f>
        <v>4.7132026891717922E-2</v>
      </c>
      <c r="BL851" s="131">
        <f t="shared" ref="BL851" si="16433">D851/D870</f>
        <v>6.3638266694578186E-2</v>
      </c>
      <c r="BM851" s="132">
        <f t="shared" ref="BM851" si="16434">E851/E870</f>
        <v>6.3058328954282705E-2</v>
      </c>
      <c r="BN851" s="129">
        <f t="shared" ref="BN851" si="16435">F851/F870</f>
        <v>8.7888033961262935E-2</v>
      </c>
      <c r="BO851" s="130">
        <f t="shared" ref="BO851" si="16436">G851/G870</f>
        <v>4.0768255118680922E-2</v>
      </c>
      <c r="BP851" s="131">
        <f t="shared" ref="BP851" si="16437">H851/H870</f>
        <v>6.9432539002228705E-2</v>
      </c>
      <c r="BQ851" s="132">
        <f t="shared" ref="BQ851" si="16438">I851/I870</f>
        <v>5.2379827565843862E-2</v>
      </c>
      <c r="BR851" s="129">
        <f t="shared" ref="BR851" si="16439">J851/J870</f>
        <v>3.6357786357786359E-2</v>
      </c>
      <c r="BS851" s="130">
        <f t="shared" ref="BS851" si="16440">K851/K870</f>
        <v>0.13235294117647059</v>
      </c>
      <c r="BT851" s="131">
        <f t="shared" ref="BT851" si="16441">L851/L870</f>
        <v>3.0684680558735973E-2</v>
      </c>
      <c r="BU851" s="129">
        <f t="shared" ref="BU851" si="16442">M851/M870</f>
        <v>9.8436352188057505E-2</v>
      </c>
      <c r="BV851" s="133">
        <f t="shared" ref="BV851" si="16443">N851/N870</f>
        <v>5.6706914158707274E-2</v>
      </c>
      <c r="BW851" s="134">
        <f t="shared" ref="BW851" si="16444">O851/O870</f>
        <v>8.9914394240036277E-2</v>
      </c>
      <c r="BX851" s="129">
        <f t="shared" ref="BX851" si="16445">P851/P870</f>
        <v>6.8680969912403203E-2</v>
      </c>
      <c r="BY851" s="130">
        <f t="shared" ref="BY851" si="16446">Q851/Q870</f>
        <v>8.2876294942108464E-2</v>
      </c>
      <c r="BZ851" s="131">
        <f t="shared" ref="BZ851" si="16447">R851/R870</f>
        <v>8.1423228157667588E-2</v>
      </c>
      <c r="CA851" s="132">
        <f t="shared" ref="CA851" si="16448">S851/S870</f>
        <v>5.9270939615991093E-2</v>
      </c>
      <c r="CB851" s="129">
        <f t="shared" ref="CB851" si="16449">T851/T870</f>
        <v>4.1902071563088512E-2</v>
      </c>
      <c r="CC851" s="130">
        <f t="shared" ref="CC851" si="16450">U851/U870</f>
        <v>0.12045732952225398</v>
      </c>
      <c r="CD851" s="131">
        <f t="shared" ref="CD851" si="16451">V851/V870</f>
        <v>4.8355091383812013E-2</v>
      </c>
      <c r="CE851" s="132">
        <f t="shared" ref="CE851" si="16452">W851/W870</f>
        <v>7.5694180296690755E-2</v>
      </c>
      <c r="CF851" s="129">
        <f t="shared" ref="CF851" si="16453">X851/X870</f>
        <v>7.1496020504519087E-2</v>
      </c>
      <c r="CG851" s="130">
        <f t="shared" ref="CG851" si="16454">Y851/Y870</f>
        <v>0.10213822069492172</v>
      </c>
      <c r="CH851" s="131">
        <f t="shared" ref="CH851" si="16455">Z851/Z870</f>
        <v>7.4511475010653194E-2</v>
      </c>
      <c r="CI851" s="129">
        <f t="shared" ref="CI851" si="16456">AA851/AA870</f>
        <v>5.3931858549975779E-2</v>
      </c>
      <c r="CJ851" s="135">
        <f t="shared" ref="CJ851" si="16457">AB851/AB870</f>
        <v>6.780396233611799E-2</v>
      </c>
      <c r="CK851" s="136">
        <f t="shared" ref="CK851" si="16458">AC851/AC870</f>
        <v>6.9006837773267521E-2</v>
      </c>
    </row>
    <row r="852" spans="1:89" ht="15" thickTop="1" thickBot="1" x14ac:dyDescent="0.2">
      <c r="A852" s="146" t="s">
        <v>22</v>
      </c>
      <c r="B852" s="196">
        <v>1054</v>
      </c>
      <c r="C852" s="197">
        <v>757</v>
      </c>
      <c r="D852" s="198">
        <v>320</v>
      </c>
      <c r="E852" s="199">
        <v>337</v>
      </c>
      <c r="F852" s="196">
        <v>1263</v>
      </c>
      <c r="G852" s="200">
        <v>457</v>
      </c>
      <c r="H852" s="198">
        <v>1257</v>
      </c>
      <c r="I852" s="199">
        <v>915</v>
      </c>
      <c r="J852" s="196">
        <v>162</v>
      </c>
      <c r="K852" s="200">
        <v>360</v>
      </c>
      <c r="L852" s="198">
        <v>303</v>
      </c>
      <c r="M852" s="196">
        <v>1023</v>
      </c>
      <c r="N852" s="201">
        <v>912</v>
      </c>
      <c r="O852" s="202">
        <v>1513</v>
      </c>
      <c r="P852" s="196">
        <v>509</v>
      </c>
      <c r="Q852" s="200">
        <v>517</v>
      </c>
      <c r="R852" s="198">
        <v>860</v>
      </c>
      <c r="S852" s="199">
        <v>595</v>
      </c>
      <c r="T852" s="196">
        <v>115</v>
      </c>
      <c r="U852" s="200">
        <v>184</v>
      </c>
      <c r="V852" s="198">
        <v>395</v>
      </c>
      <c r="W852" s="199">
        <v>832</v>
      </c>
      <c r="X852" s="196">
        <v>475</v>
      </c>
      <c r="Y852" s="200">
        <v>372</v>
      </c>
      <c r="Z852" s="198">
        <v>1072</v>
      </c>
      <c r="AA852" s="196">
        <v>1082</v>
      </c>
      <c r="AB852" s="170">
        <f t="shared" si="16321"/>
        <v>8697</v>
      </c>
      <c r="AC852" s="173">
        <f t="shared" si="16322"/>
        <v>8944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7.515151515151515E-2</v>
      </c>
      <c r="BK852" s="130">
        <f t="shared" ref="BK852" si="16459">C852/C870</f>
        <v>5.4141038478043198E-2</v>
      </c>
      <c r="BL852" s="131">
        <f t="shared" ref="BL852" si="16460">D852/D870</f>
        <v>6.6987649152187564E-2</v>
      </c>
      <c r="BM852" s="132">
        <f t="shared" ref="BM852" si="16461">E852/E870</f>
        <v>5.902960238220354E-2</v>
      </c>
      <c r="BN852" s="129">
        <f t="shared" ref="BN852" si="16462">F852/F870</f>
        <v>8.3775537277792522E-2</v>
      </c>
      <c r="BO852" s="130">
        <f t="shared" ref="BO852" si="16463">G852/G870</f>
        <v>4.1402427976082623E-2</v>
      </c>
      <c r="BP852" s="131">
        <f t="shared" ref="BP852" si="16464">H852/H870</f>
        <v>7.183267615292302E-2</v>
      </c>
      <c r="BQ852" s="132">
        <f t="shared" ref="BQ852" si="16465">I852/I870</f>
        <v>5.4033305775363173E-2</v>
      </c>
      <c r="BR852" s="129">
        <f t="shared" ref="BR852" si="16466">J852/J870</f>
        <v>5.2123552123552123E-2</v>
      </c>
      <c r="BS852" s="130">
        <f t="shared" ref="BS852" si="16467">K852/K870</f>
        <v>0.12311901504787962</v>
      </c>
      <c r="BT852" s="131">
        <f t="shared" ref="BT852" si="16468">L852/L870</f>
        <v>3.4692008243645524E-2</v>
      </c>
      <c r="BU852" s="129">
        <f t="shared" ref="BU852" si="16469">M852/M870</f>
        <v>0.10735649071256165</v>
      </c>
      <c r="BV852" s="133">
        <f t="shared" ref="BV852" si="16470">N852/N870</f>
        <v>5.478464588214093E-2</v>
      </c>
      <c r="BW852" s="134">
        <f t="shared" ref="BW852" si="16471">O852/O870</f>
        <v>8.577583763251885E-2</v>
      </c>
      <c r="BX852" s="129">
        <f t="shared" ref="BX852" si="16472">P852/P870</f>
        <v>6.461850958486734E-2</v>
      </c>
      <c r="BY852" s="130">
        <f t="shared" ref="BY852" si="16473">Q852/Q870</f>
        <v>6.301035953686776E-2</v>
      </c>
      <c r="BZ852" s="131">
        <f t="shared" ref="BZ852" si="16474">R852/R870</f>
        <v>8.2478181643809337E-2</v>
      </c>
      <c r="CA852" s="132">
        <f t="shared" ref="CA852" si="16475">S852/S870</f>
        <v>5.5189685557925978E-2</v>
      </c>
      <c r="CB852" s="129">
        <f t="shared" ref="CB852" si="16476">T852/T870</f>
        <v>5.4143126177024485E-2</v>
      </c>
      <c r="CC852" s="130">
        <f t="shared" ref="CC852" si="16477">U852/U870</f>
        <v>7.5132707227439768E-2</v>
      </c>
      <c r="CD852" s="131">
        <f t="shared" ref="CD852" si="16478">V852/V870</f>
        <v>4.1253263707571798E-2</v>
      </c>
      <c r="CE852" s="132">
        <f t="shared" ref="CE852" si="16479">W852/W870</f>
        <v>7.9117535184480794E-2</v>
      </c>
      <c r="CF852" s="129">
        <f t="shared" ref="CF852" si="16480">X852/X870</f>
        <v>6.4076622150276541E-2</v>
      </c>
      <c r="CG852" s="130">
        <f t="shared" ref="CG852" si="16481">Y852/Y870</f>
        <v>7.1019473081328749E-2</v>
      </c>
      <c r="CH852" s="131">
        <f t="shared" ref="CH852" si="16482">Z852/Z870</f>
        <v>6.5258416022402149E-2</v>
      </c>
      <c r="CI852" s="129">
        <f t="shared" ref="CI852" si="16483">AA852/AA870</f>
        <v>5.823779536035309E-2</v>
      </c>
      <c r="CJ852" s="135">
        <f t="shared" ref="CJ852" si="16484">AB852/AB870</f>
        <v>6.5044237859829934E-2</v>
      </c>
      <c r="CK852" s="136">
        <f t="shared" ref="CK852" si="16485">AC852/AC870</f>
        <v>6.6984714243987928E-2</v>
      </c>
    </row>
    <row r="853" spans="1:89" ht="15" thickTop="1" thickBot="1" x14ac:dyDescent="0.2">
      <c r="A853" s="137" t="s">
        <v>23</v>
      </c>
      <c r="B853" s="189">
        <v>906</v>
      </c>
      <c r="C853" s="190">
        <v>767</v>
      </c>
      <c r="D853" s="191">
        <v>303</v>
      </c>
      <c r="E853" s="192">
        <v>256</v>
      </c>
      <c r="F853" s="189">
        <v>1009</v>
      </c>
      <c r="G853" s="193">
        <v>368</v>
      </c>
      <c r="H853" s="191">
        <v>1055</v>
      </c>
      <c r="I853" s="192">
        <v>880</v>
      </c>
      <c r="J853" s="189">
        <v>152</v>
      </c>
      <c r="K853" s="193">
        <v>266</v>
      </c>
      <c r="L853" s="191">
        <v>300</v>
      </c>
      <c r="M853" s="189">
        <v>745</v>
      </c>
      <c r="N853" s="194">
        <v>826</v>
      </c>
      <c r="O853" s="195">
        <v>1200</v>
      </c>
      <c r="P853" s="189">
        <v>467</v>
      </c>
      <c r="Q853" s="193">
        <v>362</v>
      </c>
      <c r="R853" s="191">
        <v>694</v>
      </c>
      <c r="S853" s="192">
        <v>567</v>
      </c>
      <c r="T853" s="189">
        <v>79</v>
      </c>
      <c r="U853" s="193">
        <v>159</v>
      </c>
      <c r="V853" s="191">
        <v>371</v>
      </c>
      <c r="W853" s="192">
        <v>756</v>
      </c>
      <c r="X853" s="189">
        <v>389</v>
      </c>
      <c r="Y853" s="193">
        <v>279</v>
      </c>
      <c r="Z853" s="191">
        <v>1016</v>
      </c>
      <c r="AA853" s="189">
        <v>1167</v>
      </c>
      <c r="AB853" s="170">
        <f t="shared" si="16321"/>
        <v>7567</v>
      </c>
      <c r="AC853" s="173">
        <f t="shared" si="16322"/>
        <v>7772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6.4598930481283429E-2</v>
      </c>
      <c r="BK853" s="130">
        <f t="shared" ref="BK853" si="16486">C853/C870</f>
        <v>5.4856243741953942E-2</v>
      </c>
      <c r="BL853" s="131">
        <f t="shared" ref="BL853" si="16487">D853/D870</f>
        <v>6.3428930290977598E-2</v>
      </c>
      <c r="BM853" s="132">
        <f t="shared" ref="BM853" si="16488">E853/E870</f>
        <v>4.4841478367489931E-2</v>
      </c>
      <c r="BN853" s="129">
        <f t="shared" ref="BN853" si="16489">F853/F870</f>
        <v>6.6927566993897583E-2</v>
      </c>
      <c r="BO853" s="130">
        <f t="shared" ref="BO853" si="16490">G853/G870</f>
        <v>3.3339373074832396E-2</v>
      </c>
      <c r="BP853" s="131">
        <f t="shared" ref="BP853" si="16491">H853/H870</f>
        <v>6.0289159380536028E-2</v>
      </c>
      <c r="BQ853" s="132">
        <f t="shared" ref="BQ853" si="16492">I853/I870</f>
        <v>5.1966458013464036E-2</v>
      </c>
      <c r="BR853" s="129">
        <f t="shared" ref="BR853" si="16493">J853/J870</f>
        <v>4.8906048906048903E-2</v>
      </c>
      <c r="BS853" s="130">
        <f t="shared" ref="BS853" si="16494">K853/K870</f>
        <v>9.0971272229822167E-2</v>
      </c>
      <c r="BT853" s="131">
        <f t="shared" ref="BT853" si="16495">L853/L870</f>
        <v>3.4348523013510421E-2</v>
      </c>
      <c r="BU853" s="129">
        <f t="shared" ref="BU853" si="16496">M853/M870</f>
        <v>7.8182390597124563E-2</v>
      </c>
      <c r="BV853" s="133">
        <f t="shared" ref="BV853" si="16497">N853/N870</f>
        <v>4.9618549888868865E-2</v>
      </c>
      <c r="BW853" s="134">
        <f t="shared" ref="BW853" si="16498">O853/O870</f>
        <v>6.8031067520834515E-2</v>
      </c>
      <c r="BX853" s="129">
        <f t="shared" ref="BX853" si="16499">P853/P870</f>
        <v>5.9286530404976515E-2</v>
      </c>
      <c r="BY853" s="130">
        <f t="shared" ref="BY853" si="16500">Q853/Q870</f>
        <v>4.4119439366240097E-2</v>
      </c>
      <c r="BZ853" s="131">
        <f t="shared" ref="BZ853" si="16501">R853/R870</f>
        <v>6.6557974489306601E-2</v>
      </c>
      <c r="CA853" s="132">
        <f t="shared" ref="CA853" si="16502">S853/S870</f>
        <v>5.2592523884611816E-2</v>
      </c>
      <c r="CB853" s="129">
        <f t="shared" ref="CB853" si="16503">T853/T870</f>
        <v>3.71939736346516E-2</v>
      </c>
      <c r="CC853" s="130">
        <f t="shared" ref="CC853" si="16504">U853/U870</f>
        <v>6.4924458962841977E-2</v>
      </c>
      <c r="CD853" s="131">
        <f t="shared" ref="CD853" si="16505">V853/V870</f>
        <v>3.8746736292428197E-2</v>
      </c>
      <c r="CE853" s="132">
        <f t="shared" ref="CE853" si="16506">W853/W870</f>
        <v>7.1890452643590716E-2</v>
      </c>
      <c r="CF853" s="129">
        <f t="shared" ref="CF853" si="16507">X853/X870</f>
        <v>5.2475381087279102E-2</v>
      </c>
      <c r="CG853" s="130">
        <f t="shared" ref="CG853" si="16508">Y853/Y870</f>
        <v>5.3264604810996562E-2</v>
      </c>
      <c r="CH853" s="131">
        <f t="shared" ref="CH853" si="16509">Z853/Z870</f>
        <v>6.1849394289888601E-2</v>
      </c>
      <c r="CI853" s="129">
        <f t="shared" ref="CI853" si="16510">AA853/AA870</f>
        <v>6.2812853221378973E-2</v>
      </c>
      <c r="CJ853" s="135">
        <f t="shared" ref="CJ853" si="16511">AB853/AB870</f>
        <v>5.6593049084205253E-2</v>
      </c>
      <c r="CK853" s="136">
        <f t="shared" ref="CK853" si="16512">AC853/AC870</f>
        <v>5.8207200257633519E-2</v>
      </c>
    </row>
    <row r="854" spans="1:89" ht="14" thickTop="1" x14ac:dyDescent="0.15">
      <c r="A854" s="146" t="s">
        <v>24</v>
      </c>
      <c r="B854" s="203">
        <v>766</v>
      </c>
      <c r="C854" s="197">
        <v>805</v>
      </c>
      <c r="D854" s="198">
        <v>294</v>
      </c>
      <c r="E854" s="199">
        <v>312</v>
      </c>
      <c r="F854" s="196">
        <v>1042</v>
      </c>
      <c r="G854" s="200">
        <v>373</v>
      </c>
      <c r="H854" s="198">
        <v>1050</v>
      </c>
      <c r="I854" s="199">
        <v>853</v>
      </c>
      <c r="J854" s="196">
        <v>163</v>
      </c>
      <c r="K854" s="200">
        <v>215</v>
      </c>
      <c r="L854" s="198">
        <v>337</v>
      </c>
      <c r="M854" s="196">
        <v>745</v>
      </c>
      <c r="N854" s="201">
        <v>865</v>
      </c>
      <c r="O854" s="204">
        <v>1058</v>
      </c>
      <c r="P854" s="196">
        <v>414</v>
      </c>
      <c r="Q854" s="200">
        <v>370</v>
      </c>
      <c r="R854" s="198">
        <v>715</v>
      </c>
      <c r="S854" s="199">
        <v>569</v>
      </c>
      <c r="T854" s="196">
        <v>118</v>
      </c>
      <c r="U854" s="200">
        <v>109</v>
      </c>
      <c r="V854" s="198">
        <v>386</v>
      </c>
      <c r="W854" s="205">
        <v>707</v>
      </c>
      <c r="X854" s="196">
        <v>362</v>
      </c>
      <c r="Y854" s="200">
        <v>207</v>
      </c>
      <c r="Z854" s="198">
        <v>969</v>
      </c>
      <c r="AA854" s="196">
        <v>1099</v>
      </c>
      <c r="AB854" s="170">
        <f t="shared" si="16321"/>
        <v>7481</v>
      </c>
      <c r="AC854" s="173">
        <f t="shared" si="16322"/>
        <v>7422</v>
      </c>
      <c r="AE854" s="275" t="str">
        <f>$AE$17</f>
        <v>17:00 - 17:59</v>
      </c>
      <c r="AF854" s="126">
        <f t="shared" ref="AF854:AU856" si="16513">SUMIF($A$9:$A$32,$AE854,B$846:B$869)</f>
        <v>810</v>
      </c>
      <c r="AG854" s="186">
        <f t="shared" si="16513"/>
        <v>1357</v>
      </c>
      <c r="AH854" s="127">
        <f t="shared" si="16513"/>
        <v>394</v>
      </c>
      <c r="AI854" s="180">
        <f t="shared" si="16513"/>
        <v>486</v>
      </c>
      <c r="AJ854" s="126">
        <f t="shared" si="16513"/>
        <v>806</v>
      </c>
      <c r="AK854" s="128">
        <f t="shared" si="16513"/>
        <v>1223</v>
      </c>
      <c r="AL854" s="127">
        <f t="shared" si="16513"/>
        <v>1172</v>
      </c>
      <c r="AM854" s="180">
        <f t="shared" si="16513"/>
        <v>1583</v>
      </c>
      <c r="AN854" s="126">
        <f t="shared" si="16513"/>
        <v>351</v>
      </c>
      <c r="AO854" s="128">
        <f t="shared" si="16513"/>
        <v>106</v>
      </c>
      <c r="AP854" s="127">
        <f t="shared" si="16513"/>
        <v>1052</v>
      </c>
      <c r="AQ854" s="126">
        <f t="shared" si="16513"/>
        <v>377</v>
      </c>
      <c r="AR854" s="179">
        <f t="shared" si="16513"/>
        <v>1601</v>
      </c>
      <c r="AS854" s="181">
        <f t="shared" si="16513"/>
        <v>1086</v>
      </c>
      <c r="AT854" s="126">
        <f t="shared" si="16513"/>
        <v>730</v>
      </c>
      <c r="AU854" s="128">
        <f t="shared" si="16513"/>
        <v>662</v>
      </c>
      <c r="AV854" s="127">
        <f t="shared" ref="AP854:BE856" si="16514">SUMIF($A$9:$A$32,$AE854,R$846:R$869)</f>
        <v>691</v>
      </c>
      <c r="AW854" s="180">
        <f t="shared" si="16514"/>
        <v>1039</v>
      </c>
      <c r="AX854" s="126">
        <f t="shared" si="16514"/>
        <v>330</v>
      </c>
      <c r="AY854" s="128">
        <f t="shared" si="16514"/>
        <v>94</v>
      </c>
      <c r="AZ854" s="127">
        <f t="shared" si="16514"/>
        <v>925</v>
      </c>
      <c r="BA854" s="180">
        <f t="shared" si="16514"/>
        <v>728</v>
      </c>
      <c r="BB854" s="126">
        <f t="shared" si="16514"/>
        <v>738</v>
      </c>
      <c r="BC854" s="128">
        <f t="shared" si="16514"/>
        <v>337</v>
      </c>
      <c r="BD854" s="184">
        <f t="shared" si="16514"/>
        <v>1190</v>
      </c>
      <c r="BE854" s="185">
        <f t="shared" si="16514"/>
        <v>1781</v>
      </c>
      <c r="BF854" s="170">
        <f>AF854+AH854+AJ854+AL854+AN854+AP854+AR854+AT854+AV854+AX854+AZ854+BB854+BD854</f>
        <v>10790</v>
      </c>
      <c r="BG854" s="171">
        <f>AG854+AI854+AK854+AM854+AO854+AQ854+AS854+AU854+AW854+AY854+BA854+BC854+BE854</f>
        <v>10859</v>
      </c>
      <c r="BI854" s="146" t="s">
        <v>24</v>
      </c>
      <c r="BJ854" s="129">
        <f>B854/B870</f>
        <v>5.4616755793226383E-2</v>
      </c>
      <c r="BK854" s="130">
        <f t="shared" ref="BK854" si="16515">C854/C870</f>
        <v>5.757402374481476E-2</v>
      </c>
      <c r="BL854" s="131">
        <f t="shared" ref="BL854" si="16516">D854/D870</f>
        <v>6.1544902658572327E-2</v>
      </c>
      <c r="BM854" s="132">
        <f t="shared" ref="BM854" si="16517">E854/E870</f>
        <v>5.4650551760378349E-2</v>
      </c>
      <c r="BN854" s="129">
        <f t="shared" ref="BN854" si="16518">F854/F870</f>
        <v>6.9116476518970543E-2</v>
      </c>
      <c r="BO854" s="130">
        <f t="shared" ref="BO854" si="16519">G854/G870</f>
        <v>3.3792353687262182E-2</v>
      </c>
      <c r="BP854" s="131">
        <f t="shared" ref="BP854" si="16520">H854/H870</f>
        <v>6.0003428767358133E-2</v>
      </c>
      <c r="BQ854" s="132">
        <f t="shared" ref="BQ854" si="16521">I854/I870</f>
        <v>5.0372032597141847E-2</v>
      </c>
      <c r="BR854" s="129">
        <f t="shared" ref="BR854" si="16522">J854/J870</f>
        <v>5.2445302445302447E-2</v>
      </c>
      <c r="BS854" s="130">
        <f t="shared" ref="BS854" si="16523">K854/K870</f>
        <v>7.3529411764705885E-2</v>
      </c>
      <c r="BT854" s="131">
        <f t="shared" ref="BT854" si="16524">L854/L870</f>
        <v>3.8584840851843369E-2</v>
      </c>
      <c r="BU854" s="129">
        <f t="shared" ref="BU854" si="16525">M854/M870</f>
        <v>7.8182390597124563E-2</v>
      </c>
      <c r="BV854" s="133">
        <f t="shared" ref="BV854" si="16526">N854/N870</f>
        <v>5.1961314350934103E-2</v>
      </c>
      <c r="BW854" s="134">
        <f t="shared" ref="BW854" si="16527">O854/O870</f>
        <v>5.9980724530869098E-2</v>
      </c>
      <c r="BX854" s="129">
        <f t="shared" ref="BX854" si="16528">P854/P870</f>
        <v>5.2558080487495239E-2</v>
      </c>
      <c r="BY854" s="130">
        <f t="shared" ref="BY854" si="16529">Q854/Q870</f>
        <v>4.5094454600853137E-2</v>
      </c>
      <c r="BZ854" s="131">
        <f t="shared" ref="BZ854" si="16530">R854/R870</f>
        <v>6.8571976599213574E-2</v>
      </c>
      <c r="CA854" s="132">
        <f t="shared" ref="CA854" si="16531">S854/S870</f>
        <v>5.2778035432705685E-2</v>
      </c>
      <c r="CB854" s="129">
        <f t="shared" ref="CB854" si="16532">T854/T870</f>
        <v>5.5555555555555552E-2</v>
      </c>
      <c r="CC854" s="130">
        <f t="shared" ref="CC854" si="16533">U854/U870</f>
        <v>4.4507962433646388E-2</v>
      </c>
      <c r="CD854" s="131">
        <f t="shared" ref="CD854" si="16534">V854/V870</f>
        <v>4.0313315926892954E-2</v>
      </c>
      <c r="CE854" s="132">
        <f t="shared" ref="CE854" si="16535">W854/W870</f>
        <v>6.7230886268543177E-2</v>
      </c>
      <c r="CF854" s="129">
        <f t="shared" ref="CF854" si="16536">X854/X870</f>
        <v>4.8833130986105491E-2</v>
      </c>
      <c r="CG854" s="130">
        <f t="shared" ref="CG854" si="16537">Y854/Y870</f>
        <v>3.951890034364261E-2</v>
      </c>
      <c r="CH854" s="131">
        <f t="shared" ref="CH854" si="16538">Z854/Z870</f>
        <v>5.8988251050100443E-2</v>
      </c>
      <c r="CI854" s="129">
        <f t="shared" ref="CI854" si="16539">AA854/AA870</f>
        <v>5.9152806932558262E-2</v>
      </c>
      <c r="CJ854" s="135">
        <f t="shared" ref="CJ854" si="16540">AB854/AB870</f>
        <v>5.5949861265883374E-2</v>
      </c>
      <c r="CK854" s="136">
        <f t="shared" ref="CK854" si="16541">AC854/AC870</f>
        <v>5.5585929015974776E-2</v>
      </c>
    </row>
    <row r="855" spans="1:89" x14ac:dyDescent="0.15">
      <c r="A855" s="137" t="s">
        <v>25</v>
      </c>
      <c r="B855" s="206">
        <v>664</v>
      </c>
      <c r="C855" s="190">
        <v>736</v>
      </c>
      <c r="D855" s="191">
        <v>257</v>
      </c>
      <c r="E855" s="192">
        <v>321</v>
      </c>
      <c r="F855" s="189">
        <v>822</v>
      </c>
      <c r="G855" s="193">
        <v>363</v>
      </c>
      <c r="H855" s="191">
        <v>1029</v>
      </c>
      <c r="I855" s="192">
        <v>819</v>
      </c>
      <c r="J855" s="189">
        <v>177</v>
      </c>
      <c r="K855" s="190">
        <v>157</v>
      </c>
      <c r="L855" s="191">
        <v>384</v>
      </c>
      <c r="M855" s="189">
        <v>617</v>
      </c>
      <c r="N855" s="194">
        <v>828</v>
      </c>
      <c r="O855" s="207">
        <v>771</v>
      </c>
      <c r="P855" s="189">
        <v>363</v>
      </c>
      <c r="Q855" s="190">
        <v>329</v>
      </c>
      <c r="R855" s="191">
        <v>613</v>
      </c>
      <c r="S855" s="192">
        <v>458</v>
      </c>
      <c r="T855" s="198">
        <v>80</v>
      </c>
      <c r="U855" s="189">
        <v>110</v>
      </c>
      <c r="V855" s="191">
        <v>466</v>
      </c>
      <c r="W855" s="208">
        <v>703</v>
      </c>
      <c r="X855" s="189">
        <v>378</v>
      </c>
      <c r="Y855" s="193">
        <v>194</v>
      </c>
      <c r="Z855" s="191">
        <v>1003</v>
      </c>
      <c r="AA855" s="189">
        <v>1181</v>
      </c>
      <c r="AB855" s="170">
        <f t="shared" si="16321"/>
        <v>7064</v>
      </c>
      <c r="AC855" s="173">
        <f t="shared" si="16322"/>
        <v>6759</v>
      </c>
      <c r="AE855" s="277" t="str">
        <f>$AE$18</f>
        <v>18:00 - 18:59</v>
      </c>
      <c r="AF855" s="126">
        <f t="shared" si="16513"/>
        <v>766</v>
      </c>
      <c r="AG855" s="190">
        <f t="shared" si="16513"/>
        <v>1599</v>
      </c>
      <c r="AH855" s="191">
        <f t="shared" si="16513"/>
        <v>323</v>
      </c>
      <c r="AI855" s="192">
        <f t="shared" si="16513"/>
        <v>439</v>
      </c>
      <c r="AJ855" s="278">
        <f t="shared" si="16513"/>
        <v>551</v>
      </c>
      <c r="AK855" s="193">
        <f t="shared" si="16513"/>
        <v>1237</v>
      </c>
      <c r="AL855" s="191">
        <f t="shared" si="16513"/>
        <v>1099</v>
      </c>
      <c r="AM855" s="192">
        <f t="shared" si="16513"/>
        <v>1630</v>
      </c>
      <c r="AN855" s="278">
        <f t="shared" si="16513"/>
        <v>275</v>
      </c>
      <c r="AO855" s="193">
        <f t="shared" si="16513"/>
        <v>103</v>
      </c>
      <c r="AP855" s="191">
        <f t="shared" si="16514"/>
        <v>983</v>
      </c>
      <c r="AQ855" s="278">
        <f t="shared" si="16514"/>
        <v>367</v>
      </c>
      <c r="AR855" s="194">
        <f t="shared" si="16514"/>
        <v>1424</v>
      </c>
      <c r="AS855" s="195">
        <f t="shared" si="16514"/>
        <v>1011</v>
      </c>
      <c r="AT855" s="278">
        <f t="shared" si="16514"/>
        <v>560</v>
      </c>
      <c r="AU855" s="193">
        <f t="shared" si="16514"/>
        <v>613</v>
      </c>
      <c r="AV855" s="191">
        <f t="shared" si="16514"/>
        <v>563</v>
      </c>
      <c r="AW855" s="192">
        <f t="shared" si="16514"/>
        <v>940</v>
      </c>
      <c r="AX855" s="278">
        <f t="shared" si="16514"/>
        <v>218</v>
      </c>
      <c r="AY855" s="193">
        <f t="shared" si="16514"/>
        <v>66</v>
      </c>
      <c r="AZ855" s="191">
        <f t="shared" si="16514"/>
        <v>1017</v>
      </c>
      <c r="BA855" s="192">
        <f t="shared" si="16514"/>
        <v>588</v>
      </c>
      <c r="BB855" s="278">
        <f t="shared" si="16514"/>
        <v>654</v>
      </c>
      <c r="BC855" s="193">
        <f t="shared" si="16514"/>
        <v>309</v>
      </c>
      <c r="BD855" s="191">
        <f t="shared" si="16514"/>
        <v>1017</v>
      </c>
      <c r="BE855" s="278">
        <f t="shared" si="16514"/>
        <v>1515</v>
      </c>
      <c r="BF855" s="172">
        <f>SUM(AF855,AH855,AJ855,AL855,AN855,AP855,AR855,AT855,AV855,AX855,AZ855,BB855,BD855)</f>
        <v>9450</v>
      </c>
      <c r="BG855" s="173">
        <f>SUM(AG855,AI855,AK855,AM855,AO855,AQ855,AS855,AU855,AW855,AY855,BA855,BC855,BE855)</f>
        <v>10417</v>
      </c>
      <c r="BI855" s="137" t="s">
        <v>25</v>
      </c>
      <c r="BJ855" s="129">
        <f>B855/B870</f>
        <v>4.7344028520499105E-2</v>
      </c>
      <c r="BK855" s="130">
        <f t="shared" ref="BK855" si="16542">C855/C870</f>
        <v>5.2639107423830642E-2</v>
      </c>
      <c r="BL855" s="131">
        <f t="shared" ref="BL855" si="16543">D855/D870</f>
        <v>5.3799455725350637E-2</v>
      </c>
      <c r="BM855" s="132">
        <f t="shared" ref="BM855" si="16544">E855/E870</f>
        <v>5.6227009984235417E-2</v>
      </c>
      <c r="BN855" s="129">
        <f t="shared" ref="BN855" si="16545">F855/F870</f>
        <v>5.4523746351817455E-2</v>
      </c>
      <c r="BO855" s="130">
        <f t="shared" ref="BO855" si="16546">G855/G870</f>
        <v>3.288639246240261E-2</v>
      </c>
      <c r="BP855" s="131">
        <f t="shared" ref="BP855" si="16547">H855/H870</f>
        <v>5.8803360192010969E-2</v>
      </c>
      <c r="BQ855" s="132">
        <f t="shared" ref="BQ855" si="16548">I855/I870</f>
        <v>4.8364237628439825E-2</v>
      </c>
      <c r="BR855" s="129">
        <f t="shared" ref="BR855" si="16549">J855/J870</f>
        <v>5.6949806949806947E-2</v>
      </c>
      <c r="BS855" s="130">
        <f t="shared" ref="BS855" si="16550">K855/K870</f>
        <v>5.3693570451436391E-2</v>
      </c>
      <c r="BT855" s="131">
        <f t="shared" ref="BT855" si="16551">L855/L870</f>
        <v>4.3966109457293338E-2</v>
      </c>
      <c r="BU855" s="129">
        <f t="shared" ref="BU855" si="16552">M855/M870</f>
        <v>6.4749711407283028E-2</v>
      </c>
      <c r="BV855" s="133">
        <f t="shared" ref="BV855" si="16553">N855/N870</f>
        <v>4.9738691656154264E-2</v>
      </c>
      <c r="BW855" s="134">
        <f t="shared" ref="BW855" si="16554">O855/O870</f>
        <v>4.3709960882136176E-2</v>
      </c>
      <c r="BX855" s="129">
        <f t="shared" ref="BX855" si="16555">P855/P870</f>
        <v>4.6083534340484955E-2</v>
      </c>
      <c r="BY855" s="130">
        <f t="shared" ref="BY855" si="16556">Q855/Q870</f>
        <v>4.0097501523461303E-2</v>
      </c>
      <c r="BZ855" s="131">
        <f t="shared" ref="BZ855" si="16557">R855/R870</f>
        <v>5.8789680636808284E-2</v>
      </c>
      <c r="CA855" s="132">
        <f t="shared" ref="CA855" si="16558">S855/S870</f>
        <v>4.2482144513495967E-2</v>
      </c>
      <c r="CB855" s="129">
        <f t="shared" ref="CB855" si="16559">T855/T870</f>
        <v>3.7664783427495289E-2</v>
      </c>
      <c r="CC855" s="130">
        <f t="shared" ref="CC855" si="16560">U855/U870</f>
        <v>4.4916292364230295E-2</v>
      </c>
      <c r="CD855" s="131">
        <f t="shared" ref="CD855" si="16561">V855/V870</f>
        <v>4.8668407310704959E-2</v>
      </c>
      <c r="CE855" s="132">
        <f t="shared" ref="CE855" si="16562">W855/W870</f>
        <v>6.6850513503233164E-2</v>
      </c>
      <c r="CF855" s="129">
        <f t="shared" ref="CF855" si="16563">X855/X870</f>
        <v>5.0991501416430593E-2</v>
      </c>
      <c r="CG855" s="130">
        <f t="shared" ref="CG855" si="16564">Y855/Y870</f>
        <v>3.7037037037037035E-2</v>
      </c>
      <c r="CH855" s="131">
        <f t="shared" ref="CH855" si="16565">Z855/Z870</f>
        <v>6.1058014244840808E-2</v>
      </c>
      <c r="CI855" s="129">
        <f t="shared" ref="CI855" si="16566">AA855/AA870</f>
        <v>6.3566392163194999E-2</v>
      </c>
      <c r="CJ855" s="135">
        <f t="shared" ref="CJ855" si="16567">AB855/AB870</f>
        <v>5.2831148239834265E-2</v>
      </c>
      <c r="CK855" s="136">
        <f t="shared" ref="CK855" si="16568">AC855/AC870</f>
        <v>5.0620492349632645E-2</v>
      </c>
    </row>
    <row r="856" spans="1:89" ht="14" thickBot="1" x14ac:dyDescent="0.2">
      <c r="A856" s="146" t="s">
        <v>26</v>
      </c>
      <c r="B856" s="203">
        <v>640</v>
      </c>
      <c r="C856" s="197">
        <v>794</v>
      </c>
      <c r="D856" s="198">
        <v>244</v>
      </c>
      <c r="E856" s="199">
        <v>374</v>
      </c>
      <c r="F856" s="196">
        <v>719</v>
      </c>
      <c r="G856" s="200">
        <v>477</v>
      </c>
      <c r="H856" s="198">
        <v>979</v>
      </c>
      <c r="I856" s="199">
        <v>890</v>
      </c>
      <c r="J856" s="196">
        <v>168</v>
      </c>
      <c r="K856" s="197">
        <v>162</v>
      </c>
      <c r="L856" s="198">
        <v>417</v>
      </c>
      <c r="M856" s="196">
        <v>564</v>
      </c>
      <c r="N856" s="201">
        <v>804</v>
      </c>
      <c r="O856" s="204">
        <v>992</v>
      </c>
      <c r="P856" s="196">
        <v>430</v>
      </c>
      <c r="Q856" s="197">
        <v>404</v>
      </c>
      <c r="R856" s="198">
        <v>655</v>
      </c>
      <c r="S856" s="199">
        <v>564</v>
      </c>
      <c r="T856" s="196">
        <v>101</v>
      </c>
      <c r="U856" s="200">
        <v>105</v>
      </c>
      <c r="V856" s="198">
        <v>432</v>
      </c>
      <c r="W856" s="205">
        <v>673</v>
      </c>
      <c r="X856" s="196">
        <v>355</v>
      </c>
      <c r="Y856" s="200">
        <v>258</v>
      </c>
      <c r="Z856" s="198">
        <v>976</v>
      </c>
      <c r="AA856" s="196">
        <v>1352</v>
      </c>
      <c r="AB856" s="170">
        <f t="shared" si="16321"/>
        <v>6920</v>
      </c>
      <c r="AC856" s="173">
        <f t="shared" si="16322"/>
        <v>7609</v>
      </c>
      <c r="AE856" s="275">
        <f>$AE$19</f>
        <v>0</v>
      </c>
      <c r="AF856" s="126">
        <f t="shared" si="16513"/>
        <v>0</v>
      </c>
      <c r="AG856" s="197">
        <f t="shared" si="16513"/>
        <v>0</v>
      </c>
      <c r="AH856" s="198">
        <f t="shared" si="16513"/>
        <v>0</v>
      </c>
      <c r="AI856" s="199">
        <f t="shared" si="16513"/>
        <v>0</v>
      </c>
      <c r="AJ856" s="196">
        <f t="shared" si="16513"/>
        <v>0</v>
      </c>
      <c r="AK856" s="200">
        <f t="shared" si="16513"/>
        <v>0</v>
      </c>
      <c r="AL856" s="198">
        <f t="shared" si="16513"/>
        <v>0</v>
      </c>
      <c r="AM856" s="199">
        <f t="shared" si="16513"/>
        <v>0</v>
      </c>
      <c r="AN856" s="196">
        <f t="shared" si="16513"/>
        <v>0</v>
      </c>
      <c r="AO856" s="200">
        <f t="shared" si="16513"/>
        <v>0</v>
      </c>
      <c r="AP856" s="198">
        <f t="shared" si="16514"/>
        <v>0</v>
      </c>
      <c r="AQ856" s="196">
        <f t="shared" si="16514"/>
        <v>0</v>
      </c>
      <c r="AR856" s="201">
        <f t="shared" si="16514"/>
        <v>0</v>
      </c>
      <c r="AS856" s="202">
        <f t="shared" si="16514"/>
        <v>0</v>
      </c>
      <c r="AT856" s="196">
        <f t="shared" si="16514"/>
        <v>0</v>
      </c>
      <c r="AU856" s="200">
        <f t="shared" si="16514"/>
        <v>0</v>
      </c>
      <c r="AV856" s="198">
        <f t="shared" si="16514"/>
        <v>0</v>
      </c>
      <c r="AW856" s="199">
        <f t="shared" si="16514"/>
        <v>0</v>
      </c>
      <c r="AX856" s="196">
        <f t="shared" si="16514"/>
        <v>0</v>
      </c>
      <c r="AY856" s="200">
        <f t="shared" si="16514"/>
        <v>0</v>
      </c>
      <c r="AZ856" s="198">
        <f t="shared" si="16514"/>
        <v>0</v>
      </c>
      <c r="BA856" s="199">
        <f t="shared" si="16514"/>
        <v>0</v>
      </c>
      <c r="BB856" s="196">
        <f t="shared" si="16514"/>
        <v>0</v>
      </c>
      <c r="BC856" s="200">
        <f t="shared" si="16514"/>
        <v>0</v>
      </c>
      <c r="BD856" s="198">
        <f t="shared" si="16514"/>
        <v>0</v>
      </c>
      <c r="BE856" s="196">
        <f t="shared" si="16514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4.5632798573975043E-2</v>
      </c>
      <c r="BK856" s="130">
        <f t="shared" ref="BK856" si="16569">C856/C870</f>
        <v>5.6787297954512948E-2</v>
      </c>
      <c r="BL856" s="131">
        <f t="shared" ref="BL856" si="16570">D856/D870</f>
        <v>5.1078082478543022E-2</v>
      </c>
      <c r="BM856" s="132">
        <f t="shared" ref="BM856" si="16571">E856/E870</f>
        <v>6.5510597302504817E-2</v>
      </c>
      <c r="BN856" s="129">
        <f t="shared" ref="BN856" si="16572">F856/F870</f>
        <v>4.7691695409923053E-2</v>
      </c>
      <c r="BO856" s="130">
        <f t="shared" ref="BO856" si="16573">G856/G870</f>
        <v>4.3214350425801774E-2</v>
      </c>
      <c r="BP856" s="131">
        <f t="shared" ref="BP856" si="16574">H856/H870</f>
        <v>5.5946054060232016E-2</v>
      </c>
      <c r="BQ856" s="132">
        <f t="shared" ref="BQ856" si="16575">I856/I870</f>
        <v>5.2556985945435217E-2</v>
      </c>
      <c r="BR856" s="129">
        <f t="shared" ref="BR856" si="16576">J856/J870</f>
        <v>5.4054054054054057E-2</v>
      </c>
      <c r="BS856" s="130">
        <f t="shared" ref="BS856" si="16577">K856/K870</f>
        <v>5.5403556771545827E-2</v>
      </c>
      <c r="BT856" s="131">
        <f t="shared" ref="BT856" si="16578">L856/L870</f>
        <v>4.7744446988779485E-2</v>
      </c>
      <c r="BU856" s="129">
        <f t="shared" ref="BU856" si="16579">M856/M870</f>
        <v>5.9187742680239269E-2</v>
      </c>
      <c r="BV856" s="133">
        <f t="shared" ref="BV856" si="16580">N856/N870</f>
        <v>4.8296990448729503E-2</v>
      </c>
      <c r="BW856" s="134">
        <f t="shared" ref="BW856" si="16581">O856/O870</f>
        <v>5.6239015817223195E-2</v>
      </c>
      <c r="BX856" s="129">
        <f t="shared" ref="BX856" si="16582">P856/P870</f>
        <v>5.458931065126317E-2</v>
      </c>
      <c r="BY856" s="130">
        <f t="shared" ref="BY856" si="16583">Q856/Q870</f>
        <v>4.9238269347958559E-2</v>
      </c>
      <c r="BZ856" s="131">
        <f t="shared" ref="BZ856" si="16584">R856/R870</f>
        <v>6.281768485662223E-2</v>
      </c>
      <c r="CA856" s="132">
        <f t="shared" ref="CA856" si="16585">S856/S870</f>
        <v>5.2314256562471011E-2</v>
      </c>
      <c r="CB856" s="129">
        <f t="shared" ref="CB856" si="16586">T856/T870</f>
        <v>4.7551789077212803E-2</v>
      </c>
      <c r="CC856" s="130">
        <f t="shared" ref="CC856" si="16587">U856/U870</f>
        <v>4.2874642711310737E-2</v>
      </c>
      <c r="CD856" s="131">
        <f t="shared" ref="CD856" si="16588">V856/V870</f>
        <v>4.5117493472584855E-2</v>
      </c>
      <c r="CE856" s="132">
        <f t="shared" ref="CE856" si="16589">W856/W870</f>
        <v>6.3997717763408138E-2</v>
      </c>
      <c r="CF856" s="129">
        <f t="shared" ref="CF856" si="16590">X856/X870</f>
        <v>4.7888843922838258E-2</v>
      </c>
      <c r="CG856" s="130">
        <f t="shared" ref="CG856" si="16591">Y856/Y870</f>
        <v>4.9255441008018326E-2</v>
      </c>
      <c r="CH856" s="131">
        <f t="shared" ref="CH856" si="16592">Z856/Z870</f>
        <v>5.9414378766664638E-2</v>
      </c>
      <c r="CI856" s="129">
        <f t="shared" ref="CI856" si="16593">AA856/AA870</f>
        <v>7.2770332095376505E-2</v>
      </c>
      <c r="CJ856" s="135">
        <f t="shared" ref="CJ856" si="16594">AB856/AB870</f>
        <v>5.1754182590551125E-2</v>
      </c>
      <c r="CK856" s="136">
        <f t="shared" ref="CK856" si="16595">AC856/AC870</f>
        <v>5.698643679366102E-2</v>
      </c>
    </row>
    <row r="857" spans="1:89" ht="15" thickTop="1" thickBot="1" x14ac:dyDescent="0.2">
      <c r="A857" s="137" t="s">
        <v>27</v>
      </c>
      <c r="B857" s="206">
        <v>627</v>
      </c>
      <c r="C857" s="190">
        <v>897</v>
      </c>
      <c r="D857" s="191">
        <v>258</v>
      </c>
      <c r="E857" s="192">
        <v>320</v>
      </c>
      <c r="F857" s="189">
        <v>620</v>
      </c>
      <c r="G857" s="193">
        <v>498</v>
      </c>
      <c r="H857" s="191">
        <v>926</v>
      </c>
      <c r="I857" s="192">
        <v>993</v>
      </c>
      <c r="J857" s="189">
        <v>195</v>
      </c>
      <c r="K857" s="190">
        <v>129</v>
      </c>
      <c r="L857" s="191">
        <v>526</v>
      </c>
      <c r="M857" s="189">
        <v>438</v>
      </c>
      <c r="N857" s="194">
        <v>939</v>
      </c>
      <c r="O857" s="207">
        <v>791</v>
      </c>
      <c r="P857" s="189">
        <v>470</v>
      </c>
      <c r="Q857" s="190">
        <v>302</v>
      </c>
      <c r="R857" s="191">
        <v>607</v>
      </c>
      <c r="S857" s="192">
        <v>562</v>
      </c>
      <c r="T857" s="189">
        <v>107</v>
      </c>
      <c r="U857" s="193">
        <v>89</v>
      </c>
      <c r="V857" s="191">
        <v>490</v>
      </c>
      <c r="W857" s="208">
        <v>509</v>
      </c>
      <c r="X857" s="189">
        <v>335</v>
      </c>
      <c r="Y857" s="193">
        <v>183</v>
      </c>
      <c r="Z857" s="191">
        <v>1034</v>
      </c>
      <c r="AA857" s="189">
        <v>1082</v>
      </c>
      <c r="AB857" s="170">
        <f t="shared" si="16321"/>
        <v>7134</v>
      </c>
      <c r="AC857" s="173">
        <f t="shared" si="16322"/>
        <v>6793</v>
      </c>
      <c r="AE857" s="269" t="s">
        <v>13</v>
      </c>
      <c r="AF857" s="20">
        <f t="shared" ref="AF857:BG857" si="16596">SUM(AF854:AF856)</f>
        <v>1576</v>
      </c>
      <c r="AG857" s="21">
        <f t="shared" si="16596"/>
        <v>2956</v>
      </c>
      <c r="AH857" s="20">
        <f t="shared" si="16596"/>
        <v>717</v>
      </c>
      <c r="AI857" s="21">
        <f t="shared" si="16596"/>
        <v>925</v>
      </c>
      <c r="AJ857" s="20">
        <f t="shared" si="16596"/>
        <v>1357</v>
      </c>
      <c r="AK857" s="21">
        <f t="shared" si="16596"/>
        <v>2460</v>
      </c>
      <c r="AL857" s="20">
        <f t="shared" si="16596"/>
        <v>2271</v>
      </c>
      <c r="AM857" s="21">
        <f t="shared" si="16596"/>
        <v>3213</v>
      </c>
      <c r="AN857" s="20">
        <f t="shared" si="16596"/>
        <v>626</v>
      </c>
      <c r="AO857" s="21">
        <f t="shared" si="16596"/>
        <v>209</v>
      </c>
      <c r="AP857" s="20">
        <f t="shared" si="16596"/>
        <v>2035</v>
      </c>
      <c r="AQ857" s="21">
        <f t="shared" si="16596"/>
        <v>744</v>
      </c>
      <c r="AR857" s="20">
        <f t="shared" si="16596"/>
        <v>3025</v>
      </c>
      <c r="AS857" s="21">
        <f t="shared" si="16596"/>
        <v>2097</v>
      </c>
      <c r="AT857" s="20">
        <f t="shared" si="16596"/>
        <v>1290</v>
      </c>
      <c r="AU857" s="21">
        <f t="shared" si="16596"/>
        <v>1275</v>
      </c>
      <c r="AV857" s="20">
        <f t="shared" si="16596"/>
        <v>1254</v>
      </c>
      <c r="AW857" s="21">
        <f t="shared" si="16596"/>
        <v>1979</v>
      </c>
      <c r="AX857" s="20">
        <f t="shared" si="16596"/>
        <v>548</v>
      </c>
      <c r="AY857" s="21">
        <f t="shared" si="16596"/>
        <v>160</v>
      </c>
      <c r="AZ857" s="20">
        <f t="shared" si="16596"/>
        <v>1942</v>
      </c>
      <c r="BA857" s="21">
        <f t="shared" si="16596"/>
        <v>1316</v>
      </c>
      <c r="BB857" s="20">
        <f t="shared" si="16596"/>
        <v>1392</v>
      </c>
      <c r="BC857" s="21">
        <f t="shared" si="16596"/>
        <v>646</v>
      </c>
      <c r="BD857" s="20">
        <f t="shared" si="16596"/>
        <v>2207</v>
      </c>
      <c r="BE857" s="21">
        <f t="shared" si="16596"/>
        <v>3296</v>
      </c>
      <c r="BF857" s="174">
        <f t="shared" si="16596"/>
        <v>20240</v>
      </c>
      <c r="BG857" s="175">
        <f t="shared" si="16596"/>
        <v>21276</v>
      </c>
      <c r="BI857" s="137" t="s">
        <v>27</v>
      </c>
      <c r="BJ857" s="129">
        <f>B857/B870</f>
        <v>4.4705882352941179E-2</v>
      </c>
      <c r="BK857" s="130">
        <f t="shared" ref="BK857" si="16597">C857/C870</f>
        <v>6.4153912172793592E-2</v>
      </c>
      <c r="BL857" s="131">
        <f t="shared" ref="BL857" si="16598">D857/D870</f>
        <v>5.4008792128951225E-2</v>
      </c>
      <c r="BM857" s="132">
        <f t="shared" ref="BM857" si="16599">E857/E870</f>
        <v>5.6051847959362411E-2</v>
      </c>
      <c r="BN857" s="129">
        <f t="shared" ref="BN857" si="16600">F857/F870</f>
        <v>4.1124966834704166E-2</v>
      </c>
      <c r="BO857" s="130">
        <f t="shared" ref="BO857" si="16601">G857/G870</f>
        <v>4.5116868998006883E-2</v>
      </c>
      <c r="BP857" s="131">
        <f t="shared" ref="BP857" si="16602">H857/H870</f>
        <v>5.291730956054632E-2</v>
      </c>
      <c r="BQ857" s="132">
        <f t="shared" ref="BQ857" si="16603">I857/I870</f>
        <v>5.8639423644738398E-2</v>
      </c>
      <c r="BR857" s="129">
        <f t="shared" ref="BR857" si="16604">J857/J870</f>
        <v>6.2741312741312741E-2</v>
      </c>
      <c r="BS857" s="130">
        <f t="shared" ref="BS857" si="16605">K857/K870</f>
        <v>4.4117647058823532E-2</v>
      </c>
      <c r="BT857" s="131">
        <f t="shared" ref="BT857" si="16606">L857/L870</f>
        <v>6.0224410350354932E-2</v>
      </c>
      <c r="BU857" s="129">
        <f t="shared" ref="BU857" si="16607">M857/M870</f>
        <v>4.596494910273901E-2</v>
      </c>
      <c r="BV857" s="133">
        <f t="shared" ref="BV857" si="16608">N857/N870</f>
        <v>5.6406559740493779E-2</v>
      </c>
      <c r="BW857" s="134">
        <f t="shared" ref="BW857" si="16609">O857/O870</f>
        <v>4.484381200748342E-2</v>
      </c>
      <c r="BX857" s="129">
        <f t="shared" ref="BX857" si="16610">P857/P870</f>
        <v>5.9667386060683003E-2</v>
      </c>
      <c r="BY857" s="130">
        <f t="shared" ref="BY857" si="16611">Q857/Q870</f>
        <v>3.6806825106642294E-2</v>
      </c>
      <c r="BZ857" s="131">
        <f t="shared" ref="BZ857" si="16612">R857/R870</f>
        <v>5.8214251462549153E-2</v>
      </c>
      <c r="CA857" s="132">
        <f t="shared" ref="CA857" si="16613">S857/S870</f>
        <v>5.2128745014377142E-2</v>
      </c>
      <c r="CB857" s="129">
        <f t="shared" ref="CB857" si="16614">T857/T870</f>
        <v>5.0376647834274951E-2</v>
      </c>
      <c r="CC857" s="130">
        <f t="shared" ref="CC857" si="16615">U857/U870</f>
        <v>3.6341363821968148E-2</v>
      </c>
      <c r="CD857" s="131">
        <f t="shared" ref="CD857" si="16616">V857/V870</f>
        <v>5.1174934725848567E-2</v>
      </c>
      <c r="CE857" s="132">
        <f t="shared" ref="CE857" si="16617">W857/W870</f>
        <v>4.8402434385697982E-2</v>
      </c>
      <c r="CF857" s="129">
        <f t="shared" ref="CF857" si="16618">X857/X870</f>
        <v>4.5190880884931874E-2</v>
      </c>
      <c r="CG857" s="130">
        <f t="shared" ref="CG857" si="16619">Y857/Y870</f>
        <v>3.4936998854524628E-2</v>
      </c>
      <c r="CH857" s="131">
        <f t="shared" ref="CH857" si="16620">Z857/Z870</f>
        <v>6.2945151275339381E-2</v>
      </c>
      <c r="CI857" s="129">
        <f t="shared" ref="CI857" si="16621">AA857/AA870</f>
        <v>5.823779536035309E-2</v>
      </c>
      <c r="CJ857" s="135">
        <f t="shared" ref="CJ857" si="16622">AB857/AB870</f>
        <v>5.3354673208235795E-2</v>
      </c>
      <c r="CK857" s="136">
        <f t="shared" ref="CK857" si="16623">AC857/AC870</f>
        <v>5.0875130127393781E-2</v>
      </c>
    </row>
    <row r="858" spans="1:89" ht="14" thickTop="1" x14ac:dyDescent="0.15">
      <c r="A858" s="146" t="s">
        <v>28</v>
      </c>
      <c r="B858" s="203">
        <v>560</v>
      </c>
      <c r="C858" s="197">
        <v>963</v>
      </c>
      <c r="D858" s="198">
        <v>289</v>
      </c>
      <c r="E858" s="199">
        <v>367</v>
      </c>
      <c r="F858" s="196">
        <v>679</v>
      </c>
      <c r="G858" s="200">
        <v>706</v>
      </c>
      <c r="H858" s="198">
        <v>960</v>
      </c>
      <c r="I858" s="199">
        <v>1176</v>
      </c>
      <c r="J858" s="196">
        <v>246</v>
      </c>
      <c r="K858" s="197">
        <v>100</v>
      </c>
      <c r="L858" s="198">
        <v>640</v>
      </c>
      <c r="M858" s="196">
        <v>426</v>
      </c>
      <c r="N858" s="201">
        <v>1068</v>
      </c>
      <c r="O858" s="204">
        <v>780</v>
      </c>
      <c r="P858" s="196">
        <v>538</v>
      </c>
      <c r="Q858" s="197">
        <v>321</v>
      </c>
      <c r="R858" s="198">
        <v>635</v>
      </c>
      <c r="S858" s="199">
        <v>653</v>
      </c>
      <c r="T858" s="196">
        <v>192</v>
      </c>
      <c r="U858" s="200">
        <v>87</v>
      </c>
      <c r="V858" s="198">
        <v>618</v>
      </c>
      <c r="W858" s="205">
        <v>543</v>
      </c>
      <c r="X858" s="196">
        <v>436</v>
      </c>
      <c r="Y858" s="200">
        <v>204</v>
      </c>
      <c r="Z858" s="198">
        <v>1065</v>
      </c>
      <c r="AA858" s="196">
        <v>1122</v>
      </c>
      <c r="AB858" s="170">
        <f t="shared" si="16321"/>
        <v>7926</v>
      </c>
      <c r="AC858" s="173">
        <f t="shared" si="16322"/>
        <v>7448</v>
      </c>
      <c r="BI858" s="146" t="s">
        <v>28</v>
      </c>
      <c r="BJ858" s="129">
        <f>B858/B870</f>
        <v>3.9928698752228167E-2</v>
      </c>
      <c r="BK858" s="130">
        <f t="shared" ref="BK858" si="16624">C858/C870</f>
        <v>6.8874266914604493E-2</v>
      </c>
      <c r="BL858" s="131">
        <f t="shared" ref="BL858" si="16625">D858/D870</f>
        <v>6.0498220640569395E-2</v>
      </c>
      <c r="BM858" s="132">
        <f t="shared" ref="BM858" si="16626">E858/E870</f>
        <v>6.4284463128393768E-2</v>
      </c>
      <c r="BN858" s="129">
        <f t="shared" ref="BN858" si="16627">F858/F870</f>
        <v>4.5038471743167947E-2</v>
      </c>
      <c r="BO858" s="130">
        <f t="shared" ref="BO858" si="16628">G858/G870</f>
        <v>6.3960862475086061E-2</v>
      </c>
      <c r="BP858" s="131">
        <f t="shared" ref="BP858" si="16629">H858/H870</f>
        <v>5.4860277730156011E-2</v>
      </c>
      <c r="BQ858" s="132">
        <f t="shared" ref="BQ858" si="16630">I858/I870</f>
        <v>6.9446084799811028E-2</v>
      </c>
      <c r="BR858" s="129">
        <f t="shared" ref="BR858" si="16631">J858/J870</f>
        <v>7.9150579150579145E-2</v>
      </c>
      <c r="BS858" s="130">
        <f t="shared" ref="BS858" si="16632">K858/K870</f>
        <v>3.4199726402188782E-2</v>
      </c>
      <c r="BT858" s="131">
        <f t="shared" ref="BT858" si="16633">L858/L870</f>
        <v>7.32768490954889E-2</v>
      </c>
      <c r="BU858" s="129">
        <f t="shared" ref="BU858" si="16634">M858/M870</f>
        <v>4.4705635428691361E-2</v>
      </c>
      <c r="BV858" s="133">
        <f t="shared" ref="BV858" si="16635">N858/N870</f>
        <v>6.4155703730401872E-2</v>
      </c>
      <c r="BW858" s="134">
        <f t="shared" ref="BW858" si="16636">O858/O870</f>
        <v>4.4220193888542432E-2</v>
      </c>
      <c r="BX858" s="129">
        <f t="shared" ref="BX858" si="16637">P858/P870</f>
        <v>6.8300114256696715E-2</v>
      </c>
      <c r="BY858" s="130">
        <f t="shared" ref="BY858" si="16638">Q858/Q870</f>
        <v>3.9122486288848263E-2</v>
      </c>
      <c r="BZ858" s="131">
        <f t="shared" ref="BZ858" si="16639">R858/R870</f>
        <v>6.0899587609091782E-2</v>
      </c>
      <c r="CA858" s="132">
        <f t="shared" ref="CA858" si="16640">S858/S870</f>
        <v>6.0569520452648178E-2</v>
      </c>
      <c r="CB858" s="129">
        <f t="shared" ref="CB858" si="16641">T858/T870</f>
        <v>9.03954802259887E-2</v>
      </c>
      <c r="CC858" s="130">
        <f t="shared" ref="CC858" si="16642">U858/U870</f>
        <v>3.5524703960800326E-2</v>
      </c>
      <c r="CD858" s="131">
        <f t="shared" ref="CD858" si="16643">V858/V870</f>
        <v>6.4543080939947775E-2</v>
      </c>
      <c r="CE858" s="132">
        <f t="shared" ref="CE858" si="16644">W858/W870</f>
        <v>5.1635602890833014E-2</v>
      </c>
      <c r="CF858" s="129">
        <f t="shared" ref="CF858" si="16645">X858/X870</f>
        <v>5.8815594226359097E-2</v>
      </c>
      <c r="CG858" s="130">
        <f t="shared" ref="CG858" si="16646">Y858/Y870</f>
        <v>3.8946162657502864E-2</v>
      </c>
      <c r="CH858" s="131">
        <f t="shared" ref="CH858" si="16647">Z858/Z870</f>
        <v>6.4832288305837954E-2</v>
      </c>
      <c r="CI858" s="129">
        <f t="shared" ref="CI858" si="16648">AA858/AA870</f>
        <v>6.0390763765541741E-2</v>
      </c>
      <c r="CJ858" s="135">
        <f t="shared" ref="CJ858" si="16649">AB858/AB870</f>
        <v>5.9277984279293094E-2</v>
      </c>
      <c r="CK858" s="136">
        <f t="shared" ref="CK858" si="16650">AC858/AC870</f>
        <v>5.5780652022497997E-2</v>
      </c>
    </row>
    <row r="859" spans="1:89" x14ac:dyDescent="0.15">
      <c r="A859" s="137" t="s">
        <v>29</v>
      </c>
      <c r="B859" s="206">
        <v>704</v>
      </c>
      <c r="C859" s="190">
        <v>1176</v>
      </c>
      <c r="D859" s="191">
        <v>347</v>
      </c>
      <c r="E859" s="192">
        <v>402</v>
      </c>
      <c r="F859" s="189">
        <v>721</v>
      </c>
      <c r="G859" s="193">
        <v>872</v>
      </c>
      <c r="H859" s="191">
        <v>1066</v>
      </c>
      <c r="I859" s="192">
        <v>1267</v>
      </c>
      <c r="J859" s="189">
        <v>288</v>
      </c>
      <c r="K859" s="190">
        <v>94</v>
      </c>
      <c r="L859" s="191">
        <v>805</v>
      </c>
      <c r="M859" s="189">
        <v>326</v>
      </c>
      <c r="N859" s="194">
        <v>1216</v>
      </c>
      <c r="O859" s="207">
        <v>749</v>
      </c>
      <c r="P859" s="189">
        <v>597</v>
      </c>
      <c r="Q859" s="190">
        <v>428</v>
      </c>
      <c r="R859" s="191">
        <v>604</v>
      </c>
      <c r="S859" s="192">
        <v>747</v>
      </c>
      <c r="T859" s="189">
        <v>272</v>
      </c>
      <c r="U859" s="193">
        <v>62</v>
      </c>
      <c r="V859" s="191">
        <v>768</v>
      </c>
      <c r="W859" s="208">
        <v>590</v>
      </c>
      <c r="X859" s="189">
        <v>573</v>
      </c>
      <c r="Y859" s="193">
        <v>198</v>
      </c>
      <c r="Z859" s="191">
        <v>1195</v>
      </c>
      <c r="AA859" s="189">
        <v>1080</v>
      </c>
      <c r="AB859" s="170">
        <f t="shared" si="16321"/>
        <v>9156</v>
      </c>
      <c r="AC859" s="173">
        <f t="shared" si="16322"/>
        <v>7991</v>
      </c>
      <c r="BI859" s="137" t="s">
        <v>29</v>
      </c>
      <c r="BJ859" s="129">
        <f>B859/B870</f>
        <v>5.0196078431372547E-2</v>
      </c>
      <c r="BK859" s="130">
        <f t="shared" ref="BK859" si="16651">C859/C870</f>
        <v>8.4108139035903307E-2</v>
      </c>
      <c r="BL859" s="131">
        <f t="shared" ref="BL859" si="16652">D859/D870</f>
        <v>7.2639732049403397E-2</v>
      </c>
      <c r="BM859" s="132">
        <f t="shared" ref="BM859" si="16653">E859/E870</f>
        <v>7.0415133998949025E-2</v>
      </c>
      <c r="BN859" s="129">
        <f t="shared" ref="BN859" si="16654">F859/F870</f>
        <v>4.7824356593260814E-2</v>
      </c>
      <c r="BO859" s="130">
        <f t="shared" ref="BO859" si="16655">G859/G870</f>
        <v>7.8999818807755029E-2</v>
      </c>
      <c r="BP859" s="131">
        <f t="shared" ref="BP859" si="16656">H859/H870</f>
        <v>6.0917766729527402E-2</v>
      </c>
      <c r="BQ859" s="132">
        <f t="shared" ref="BQ859" si="16657">I859/I870</f>
        <v>7.4819888980748789E-2</v>
      </c>
      <c r="BR859" s="129">
        <f t="shared" ref="BR859" si="16658">J859/J870</f>
        <v>9.2664092664092659E-2</v>
      </c>
      <c r="BS859" s="130">
        <f t="shared" ref="BS859" si="16659">K859/K870</f>
        <v>3.2147742818057455E-2</v>
      </c>
      <c r="BT859" s="131">
        <f t="shared" ref="BT859" si="16660">L859/L870</f>
        <v>9.2168536752919625E-2</v>
      </c>
      <c r="BU859" s="129">
        <f t="shared" ref="BU859" si="16661">M859/M870</f>
        <v>3.421135481162766E-2</v>
      </c>
      <c r="BV859" s="133">
        <f t="shared" ref="BV859" si="16662">N859/N870</f>
        <v>7.3046194509521239E-2</v>
      </c>
      <c r="BW859" s="134">
        <f t="shared" ref="BW859" si="16663">O859/O870</f>
        <v>4.2462724644254213E-2</v>
      </c>
      <c r="BX859" s="129">
        <f t="shared" ref="BX859" si="16664">P859/P870</f>
        <v>7.5790275485590961E-2</v>
      </c>
      <c r="BY859" s="130">
        <f t="shared" ref="BY859" si="16665">Q859/Q870</f>
        <v>5.2163315051797686E-2</v>
      </c>
      <c r="BZ859" s="131">
        <f t="shared" ref="BZ859" si="16666">R859/R870</f>
        <v>5.7926536875419585E-2</v>
      </c>
      <c r="CA859" s="132">
        <f t="shared" ref="CA859" si="16667">S859/S870</f>
        <v>6.9288563213060012E-2</v>
      </c>
      <c r="CB859" s="129">
        <f t="shared" ref="CB859" si="16668">T859/T870</f>
        <v>0.128060263653484</v>
      </c>
      <c r="CC859" s="130">
        <f t="shared" ref="CC859" si="16669">U859/U870</f>
        <v>2.5316455696202531E-2</v>
      </c>
      <c r="CD859" s="131">
        <f t="shared" ref="CD859" si="16670">V859/V870</f>
        <v>8.0208877284595304E-2</v>
      </c>
      <c r="CE859" s="132">
        <f t="shared" ref="CE859" si="16671">W859/W870</f>
        <v>5.610498288322556E-2</v>
      </c>
      <c r="CF859" s="129">
        <f t="shared" ref="CF859" si="16672">X859/X870</f>
        <v>7.7296641036017813E-2</v>
      </c>
      <c r="CG859" s="130">
        <f t="shared" ref="CG859" si="16673">Y859/Y870</f>
        <v>3.7800687285223365E-2</v>
      </c>
      <c r="CH859" s="131">
        <f t="shared" ref="CH859" si="16674">Z859/Z870</f>
        <v>7.2746088756315816E-2</v>
      </c>
      <c r="CI859" s="129">
        <f t="shared" ref="CI859" si="16675">AA859/AA870</f>
        <v>5.8130146940093656E-2</v>
      </c>
      <c r="CJ859" s="135">
        <f t="shared" ref="CJ859" si="16676">AB859/AB870</f>
        <v>6.8477065866919956E-2</v>
      </c>
      <c r="CK859" s="136">
        <f t="shared" ref="CK859" si="16677">AC859/AC870</f>
        <v>5.9847367120271416E-2</v>
      </c>
    </row>
    <row r="860" spans="1:89" x14ac:dyDescent="0.15">
      <c r="A860" s="146" t="s">
        <v>30</v>
      </c>
      <c r="B860" s="203">
        <v>810</v>
      </c>
      <c r="C860" s="197">
        <v>1357</v>
      </c>
      <c r="D860" s="198">
        <v>394</v>
      </c>
      <c r="E860" s="199">
        <v>486</v>
      </c>
      <c r="F860" s="196">
        <v>806</v>
      </c>
      <c r="G860" s="200">
        <v>1223</v>
      </c>
      <c r="H860" s="198">
        <v>1172</v>
      </c>
      <c r="I860" s="199">
        <v>1583</v>
      </c>
      <c r="J860" s="196">
        <v>351</v>
      </c>
      <c r="K860" s="197">
        <v>106</v>
      </c>
      <c r="L860" s="198">
        <v>1052</v>
      </c>
      <c r="M860" s="196">
        <v>377</v>
      </c>
      <c r="N860" s="201">
        <v>1601</v>
      </c>
      <c r="O860" s="204">
        <v>1086</v>
      </c>
      <c r="P860" s="196">
        <v>730</v>
      </c>
      <c r="Q860" s="197">
        <v>662</v>
      </c>
      <c r="R860" s="198">
        <v>691</v>
      </c>
      <c r="S860" s="199">
        <v>1039</v>
      </c>
      <c r="T860" s="196">
        <v>330</v>
      </c>
      <c r="U860" s="200">
        <v>94</v>
      </c>
      <c r="V860" s="198">
        <v>925</v>
      </c>
      <c r="W860" s="205">
        <v>728</v>
      </c>
      <c r="X860" s="196">
        <v>738</v>
      </c>
      <c r="Y860" s="200">
        <v>337</v>
      </c>
      <c r="Z860" s="198">
        <v>1190</v>
      </c>
      <c r="AA860" s="196">
        <v>1781</v>
      </c>
      <c r="AB860" s="170">
        <f t="shared" si="16321"/>
        <v>10790</v>
      </c>
      <c r="AC860" s="173">
        <f t="shared" si="16322"/>
        <v>10859</v>
      </c>
      <c r="BI860" s="146" t="s">
        <v>30</v>
      </c>
      <c r="BJ860" s="129">
        <f>B860/B870</f>
        <v>5.7754010695187166E-2</v>
      </c>
      <c r="BK860" s="130">
        <f t="shared" ref="BK860" si="16678">C860/C870</f>
        <v>9.7053354312687745E-2</v>
      </c>
      <c r="BL860" s="131">
        <f t="shared" ref="BL860" si="16679">D860/D870</f>
        <v>8.2478543018630945E-2</v>
      </c>
      <c r="BM860" s="132">
        <f t="shared" ref="BM860" si="16680">E860/E870</f>
        <v>8.5128744088281666E-2</v>
      </c>
      <c r="BN860" s="129">
        <f t="shared" ref="BN860" si="16681">F860/F870</f>
        <v>5.3462456885115417E-2</v>
      </c>
      <c r="BO860" s="130">
        <f t="shared" ref="BO860" si="16682">G860/G870</f>
        <v>0.11079905780032615</v>
      </c>
      <c r="BP860" s="131">
        <f t="shared" ref="BP860" si="16683">H860/H870</f>
        <v>6.69752557288988E-2</v>
      </c>
      <c r="BQ860" s="132">
        <f t="shared" ref="BQ860" si="16684">I860/I870</f>
        <v>9.3480571631038151E-2</v>
      </c>
      <c r="BR860" s="129">
        <f t="shared" ref="BR860" si="16685">J860/J870</f>
        <v>0.11293436293436293</v>
      </c>
      <c r="BS860" s="130">
        <f t="shared" ref="BS860" si="16686">K860/K870</f>
        <v>3.6251709986320109E-2</v>
      </c>
      <c r="BT860" s="131">
        <f t="shared" ref="BT860" si="16687">L860/L870</f>
        <v>0.12044882070070986</v>
      </c>
      <c r="BU860" s="129">
        <f t="shared" ref="BU860" si="16688">M860/M870</f>
        <v>3.9563437926330151E-2</v>
      </c>
      <c r="BV860" s="133">
        <f t="shared" ref="BV860" si="16689">N860/N870</f>
        <v>9.6173484711960119E-2</v>
      </c>
      <c r="BW860" s="134">
        <f t="shared" ref="BW860" si="16690">O860/O870</f>
        <v>6.1568116106355236E-2</v>
      </c>
      <c r="BX860" s="129">
        <f t="shared" ref="BX860" si="16691">P860/P870</f>
        <v>9.2674876221911895E-2</v>
      </c>
      <c r="BY860" s="130">
        <f t="shared" ref="BY860" si="16692">Q860/Q870</f>
        <v>8.0682510664229129E-2</v>
      </c>
      <c r="BZ860" s="131">
        <f t="shared" ref="BZ860" si="16693">R860/R870</f>
        <v>6.6270259902177039E-2</v>
      </c>
      <c r="CA860" s="132">
        <f t="shared" ref="CA860" si="16694">S860/S870</f>
        <v>9.6373249234764868E-2</v>
      </c>
      <c r="CB860" s="129">
        <f t="shared" ref="CB860" si="16695">T860/T870</f>
        <v>0.15536723163841809</v>
      </c>
      <c r="CC860" s="130">
        <f t="shared" ref="CC860" si="16696">U860/U870</f>
        <v>3.8383013474887706E-2</v>
      </c>
      <c r="CD860" s="131">
        <f t="shared" ref="CD860" si="16697">V860/V870</f>
        <v>9.6605744125326368E-2</v>
      </c>
      <c r="CE860" s="132">
        <f t="shared" ref="CE860" si="16698">W860/W870</f>
        <v>6.922784328642069E-2</v>
      </c>
      <c r="CF860" s="129">
        <f t="shared" ref="CF860" si="16699">X860/X870</f>
        <v>9.955483609874545E-2</v>
      </c>
      <c r="CG860" s="130">
        <f t="shared" ref="CG860" si="16700">Y860/Y870</f>
        <v>6.4337533409698361E-2</v>
      </c>
      <c r="CH860" s="131">
        <f t="shared" ref="CH860" si="16701">Z860/Z870</f>
        <v>7.2441711815912829E-2</v>
      </c>
      <c r="CI860" s="129">
        <f t="shared" ref="CI860" si="16702">AA860/AA870</f>
        <v>9.5860918241024815E-2</v>
      </c>
      <c r="CJ860" s="135">
        <f t="shared" ref="CJ860" si="16703">AB860/AB870</f>
        <v>8.0697634415035635E-2</v>
      </c>
      <c r="CK860" s="136">
        <f t="shared" ref="CK860" si="16704">AC860/AC870</f>
        <v>8.1326812609063603E-2</v>
      </c>
    </row>
    <row r="861" spans="1:89" x14ac:dyDescent="0.15">
      <c r="A861" s="137" t="s">
        <v>31</v>
      </c>
      <c r="B861" s="206">
        <v>766</v>
      </c>
      <c r="C861" s="190">
        <v>1599</v>
      </c>
      <c r="D861" s="191">
        <v>323</v>
      </c>
      <c r="E861" s="192">
        <v>439</v>
      </c>
      <c r="F861" s="189">
        <v>551</v>
      </c>
      <c r="G861" s="193">
        <v>1237</v>
      </c>
      <c r="H861" s="191">
        <v>1099</v>
      </c>
      <c r="I861" s="192">
        <v>1630</v>
      </c>
      <c r="J861" s="189">
        <v>275</v>
      </c>
      <c r="K861" s="190">
        <v>103</v>
      </c>
      <c r="L861" s="191">
        <v>983</v>
      </c>
      <c r="M861" s="189">
        <v>367</v>
      </c>
      <c r="N861" s="194">
        <v>1424</v>
      </c>
      <c r="O861" s="207">
        <v>1011</v>
      </c>
      <c r="P861" s="189">
        <v>560</v>
      </c>
      <c r="Q861" s="190">
        <v>613</v>
      </c>
      <c r="R861" s="191">
        <v>563</v>
      </c>
      <c r="S861" s="192">
        <v>940</v>
      </c>
      <c r="T861" s="189">
        <v>218</v>
      </c>
      <c r="U861" s="193">
        <v>66</v>
      </c>
      <c r="V861" s="191">
        <v>1017</v>
      </c>
      <c r="W861" s="208">
        <v>588</v>
      </c>
      <c r="X861" s="189">
        <v>654</v>
      </c>
      <c r="Y861" s="193">
        <v>309</v>
      </c>
      <c r="Z861" s="191">
        <v>1017</v>
      </c>
      <c r="AA861" s="189">
        <v>1515</v>
      </c>
      <c r="AB861" s="170">
        <f t="shared" si="16321"/>
        <v>9450</v>
      </c>
      <c r="AC861" s="173">
        <f t="shared" si="16322"/>
        <v>10417</v>
      </c>
      <c r="BI861" s="137" t="s">
        <v>31</v>
      </c>
      <c r="BJ861" s="129">
        <f>B861/B870</f>
        <v>5.4616755793226383E-2</v>
      </c>
      <c r="BK861" s="130">
        <f t="shared" ref="BK861" si="16705">C861/C870</f>
        <v>0.11436132169932771</v>
      </c>
      <c r="BL861" s="131">
        <f t="shared" ref="BL861" si="16706">D861/D870</f>
        <v>6.7615658362989328E-2</v>
      </c>
      <c r="BM861" s="132">
        <f t="shared" ref="BM861" si="16707">E861/E870</f>
        <v>7.6896128919250309E-2</v>
      </c>
      <c r="BN861" s="129">
        <f t="shared" ref="BN861" si="16708">F861/F870</f>
        <v>3.6548156009551608E-2</v>
      </c>
      <c r="BO861" s="130">
        <f t="shared" ref="BO861" si="16709">G861/G870</f>
        <v>0.11206740351512955</v>
      </c>
      <c r="BP861" s="131">
        <f t="shared" ref="BP861" si="16710">H861/H870</f>
        <v>6.2803588776501509E-2</v>
      </c>
      <c r="BQ861" s="132">
        <f t="shared" ref="BQ861" si="16711">I861/I870</f>
        <v>9.6256052911302709E-2</v>
      </c>
      <c r="BR861" s="129">
        <f t="shared" ref="BR861" si="16712">J861/J870</f>
        <v>8.8481338481338476E-2</v>
      </c>
      <c r="BS861" s="130">
        <f t="shared" ref="BS861" si="16713">K861/K870</f>
        <v>3.5225718194254449E-2</v>
      </c>
      <c r="BT861" s="131">
        <f t="shared" ref="BT861" si="16714">L861/L870</f>
        <v>0.11254866040760247</v>
      </c>
      <c r="BU861" s="129">
        <f t="shared" ref="BU861" si="16715">M861/M870</f>
        <v>3.8514009864623777E-2</v>
      </c>
      <c r="BV861" s="133">
        <f t="shared" ref="BV861" si="16716">N861/N870</f>
        <v>8.5540938307202496E-2</v>
      </c>
      <c r="BW861" s="134">
        <f t="shared" ref="BW861" si="16717">O861/O870</f>
        <v>5.7316174386303077E-2</v>
      </c>
      <c r="BX861" s="129">
        <f t="shared" ref="BX861" si="16718">P861/P870</f>
        <v>7.1093055731877616E-2</v>
      </c>
      <c r="BY861" s="130">
        <f t="shared" ref="BY861" si="16719">Q861/Q870</f>
        <v>7.4710542352224255E-2</v>
      </c>
      <c r="BZ861" s="131">
        <f t="shared" ref="BZ861" si="16720">R861/R870</f>
        <v>5.3994437517982163E-2</v>
      </c>
      <c r="CA861" s="132">
        <f t="shared" ref="CA861" si="16721">S861/S870</f>
        <v>8.7190427604118353E-2</v>
      </c>
      <c r="CB861" s="129">
        <f t="shared" ref="CB861" si="16722">T861/T870</f>
        <v>0.10263653483992467</v>
      </c>
      <c r="CC861" s="130">
        <f t="shared" ref="CC861" si="16723">U861/U870</f>
        <v>2.6949775418538179E-2</v>
      </c>
      <c r="CD861" s="131">
        <f t="shared" ref="CD861" si="16724">V861/V870</f>
        <v>0.10621409921671018</v>
      </c>
      <c r="CE861" s="132">
        <f t="shared" ref="CE861" si="16725">W861/W870</f>
        <v>5.591479650057056E-2</v>
      </c>
      <c r="CF861" s="129">
        <f t="shared" ref="CF861" si="16726">X861/X870</f>
        <v>8.8223391339538645E-2</v>
      </c>
      <c r="CG861" s="130">
        <f t="shared" ref="CG861" si="16727">Y861/Y870</f>
        <v>5.8991981672394042E-2</v>
      </c>
      <c r="CH861" s="131">
        <f t="shared" ref="CH861" si="16728">Z861/Z870</f>
        <v>6.1910269677969199E-2</v>
      </c>
      <c r="CI861" s="129">
        <f t="shared" ref="CI861" si="16729">AA861/AA870</f>
        <v>8.1543678346520265E-2</v>
      </c>
      <c r="CJ861" s="135">
        <f t="shared" ref="CJ861" si="16730">AB861/AB870</f>
        <v>7.0675870734206378E-2</v>
      </c>
      <c r="CK861" s="136">
        <f t="shared" ref="CK861" si="16731">AC861/AC870</f>
        <v>7.8016521498168859E-2</v>
      </c>
    </row>
    <row r="862" spans="1:89" x14ac:dyDescent="0.15">
      <c r="A862" s="146" t="s">
        <v>32</v>
      </c>
      <c r="B862" s="203">
        <v>840</v>
      </c>
      <c r="C862" s="197">
        <v>1047</v>
      </c>
      <c r="D862" s="198">
        <v>198</v>
      </c>
      <c r="E862" s="199">
        <v>434</v>
      </c>
      <c r="F862" s="196">
        <v>445</v>
      </c>
      <c r="G862" s="200">
        <v>1123</v>
      </c>
      <c r="H862" s="198">
        <v>896</v>
      </c>
      <c r="I862" s="199">
        <v>1386</v>
      </c>
      <c r="J862" s="196">
        <v>262</v>
      </c>
      <c r="K862" s="197">
        <v>86</v>
      </c>
      <c r="L862" s="198">
        <v>775</v>
      </c>
      <c r="M862" s="196">
        <v>293</v>
      </c>
      <c r="N862" s="201">
        <v>1130</v>
      </c>
      <c r="O862" s="204">
        <v>793</v>
      </c>
      <c r="P862" s="196">
        <v>398</v>
      </c>
      <c r="Q862" s="197">
        <v>593</v>
      </c>
      <c r="R862" s="198">
        <v>481</v>
      </c>
      <c r="S862" s="199">
        <v>727</v>
      </c>
      <c r="T862" s="196">
        <v>140</v>
      </c>
      <c r="U862" s="200">
        <v>43</v>
      </c>
      <c r="V862" s="198">
        <v>842</v>
      </c>
      <c r="W862" s="205">
        <v>345</v>
      </c>
      <c r="X862" s="196">
        <v>399</v>
      </c>
      <c r="Y862" s="200">
        <v>241</v>
      </c>
      <c r="Z862" s="198">
        <v>785</v>
      </c>
      <c r="AA862" s="196">
        <v>1029</v>
      </c>
      <c r="AB862" s="170">
        <f t="shared" si="16321"/>
        <v>7591</v>
      </c>
      <c r="AC862" s="173">
        <f t="shared" si="16322"/>
        <v>8140</v>
      </c>
      <c r="BI862" s="146" t="s">
        <v>32</v>
      </c>
      <c r="BJ862" s="129">
        <f>B862/B870</f>
        <v>5.9893048128342244E-2</v>
      </c>
      <c r="BK862" s="130">
        <f t="shared" ref="BK862" si="16732">C862/C870</f>
        <v>7.4881991131454731E-2</v>
      </c>
      <c r="BL862" s="131">
        <f t="shared" ref="BL862" si="16733">D862/D870</f>
        <v>4.1448607912916054E-2</v>
      </c>
      <c r="BM862" s="132">
        <f t="shared" ref="BM862" si="16734">E862/E870</f>
        <v>7.6020318794885272E-2</v>
      </c>
      <c r="BN862" s="129">
        <f t="shared" ref="BN862" si="16735">F862/F870</f>
        <v>2.9517113292650572E-2</v>
      </c>
      <c r="BO862" s="130">
        <f t="shared" ref="BO862" si="16736">G862/G870</f>
        <v>0.10173944555173038</v>
      </c>
      <c r="BP862" s="131">
        <f t="shared" ref="BP862" si="16737">H862/H870</f>
        <v>5.1202925881478942E-2</v>
      </c>
      <c r="BQ862" s="132">
        <f t="shared" ref="BQ862" si="16738">I862/I870</f>
        <v>8.1847171371205854E-2</v>
      </c>
      <c r="BR862" s="129">
        <f t="shared" ref="BR862" si="16739">J862/J870</f>
        <v>8.4298584298584292E-2</v>
      </c>
      <c r="BS862" s="130">
        <f t="shared" ref="BS862" si="16740">K862/K870</f>
        <v>2.9411764705882353E-2</v>
      </c>
      <c r="BT862" s="131">
        <f t="shared" ref="BT862" si="16741">L862/L870</f>
        <v>8.8733684451568581E-2</v>
      </c>
      <c r="BU862" s="129">
        <f t="shared" ref="BU862" si="16742">M862/M870</f>
        <v>3.0748242207996643E-2</v>
      </c>
      <c r="BV862" s="133">
        <f t="shared" ref="BV862" si="16743">N862/N870</f>
        <v>6.7880098516249168E-2</v>
      </c>
      <c r="BW862" s="134">
        <f t="shared" ref="BW862" si="16744">O862/O870</f>
        <v>4.4957197120018139E-2</v>
      </c>
      <c r="BX862" s="129">
        <f t="shared" ref="BX862" si="16745">P862/P870</f>
        <v>5.0526850323727307E-2</v>
      </c>
      <c r="BY862" s="130">
        <f t="shared" ref="BY862" si="16746">Q862/Q870</f>
        <v>7.2273004265691651E-2</v>
      </c>
      <c r="BZ862" s="131">
        <f t="shared" ref="BZ862" si="16747">R862/R870</f>
        <v>4.6130238803107321E-2</v>
      </c>
      <c r="CA862" s="132">
        <f t="shared" ref="CA862" si="16748">S862/S870</f>
        <v>6.7433447732121329E-2</v>
      </c>
      <c r="CB862" s="129">
        <f t="shared" ref="CB862" si="16749">T862/T870</f>
        <v>6.5913370998116755E-2</v>
      </c>
      <c r="CC862" s="130">
        <f t="shared" ref="CC862" si="16750">U862/U870</f>
        <v>1.7558187015108206E-2</v>
      </c>
      <c r="CD862" s="131">
        <f t="shared" ref="CD862" si="16751">V862/V870</f>
        <v>8.7937336814621417E-2</v>
      </c>
      <c r="CE862" s="132">
        <f t="shared" ref="CE862" si="16752">W862/W870</f>
        <v>3.2807151007987825E-2</v>
      </c>
      <c r="CF862" s="129">
        <f t="shared" ref="CF862" si="16753">X862/X870</f>
        <v>5.3824362606232294E-2</v>
      </c>
      <c r="CG862" s="130">
        <f t="shared" ref="CG862" si="16754">Y862/Y870</f>
        <v>4.6009927453226421E-2</v>
      </c>
      <c r="CH862" s="131">
        <f t="shared" ref="CH862" si="16755">Z862/Z870</f>
        <v>4.7787179643270228E-2</v>
      </c>
      <c r="CI862" s="129">
        <f t="shared" ref="CI862" si="16756">AA862/AA870</f>
        <v>5.5385112223478118E-2</v>
      </c>
      <c r="CJ862" s="135">
        <f t="shared" ref="CJ862" si="16757">AB862/AB870</f>
        <v>5.6772543359085777E-2</v>
      </c>
      <c r="CK862" s="136">
        <f t="shared" ref="CK862" si="16758">AC862/AC870</f>
        <v>6.0963279734577561E-2</v>
      </c>
    </row>
    <row r="863" spans="1:89" x14ac:dyDescent="0.15">
      <c r="A863" s="137" t="s">
        <v>33</v>
      </c>
      <c r="B863" s="206">
        <v>654</v>
      </c>
      <c r="C863" s="190">
        <v>610</v>
      </c>
      <c r="D863" s="191">
        <v>140</v>
      </c>
      <c r="E863" s="192">
        <v>300</v>
      </c>
      <c r="F863" s="189">
        <v>475</v>
      </c>
      <c r="G863" s="193">
        <v>795</v>
      </c>
      <c r="H863" s="191">
        <v>859</v>
      </c>
      <c r="I863" s="192">
        <v>899</v>
      </c>
      <c r="J863" s="189">
        <v>190</v>
      </c>
      <c r="K863" s="190">
        <v>54</v>
      </c>
      <c r="L863" s="191">
        <v>595</v>
      </c>
      <c r="M863" s="189">
        <v>275</v>
      </c>
      <c r="N863" s="194">
        <v>1031</v>
      </c>
      <c r="O863" s="207">
        <v>813</v>
      </c>
      <c r="P863" s="189">
        <v>259</v>
      </c>
      <c r="Q863" s="190">
        <v>508</v>
      </c>
      <c r="R863" s="191">
        <v>384</v>
      </c>
      <c r="S863" s="192">
        <v>626</v>
      </c>
      <c r="T863" s="189">
        <v>58</v>
      </c>
      <c r="U863" s="193">
        <v>80</v>
      </c>
      <c r="V863" s="191">
        <v>683</v>
      </c>
      <c r="W863" s="208">
        <v>457</v>
      </c>
      <c r="X863" s="189">
        <v>229</v>
      </c>
      <c r="Y863" s="193">
        <v>285</v>
      </c>
      <c r="Z863" s="191">
        <v>634</v>
      </c>
      <c r="AA863" s="189">
        <v>896</v>
      </c>
      <c r="AB863" s="170">
        <f t="shared" si="16321"/>
        <v>6191</v>
      </c>
      <c r="AC863" s="173">
        <f t="shared" si="16322"/>
        <v>6598</v>
      </c>
      <c r="BI863" s="137" t="s">
        <v>33</v>
      </c>
      <c r="BJ863" s="129">
        <f>B863/B870</f>
        <v>4.6631016042780749E-2</v>
      </c>
      <c r="BK863" s="130">
        <f t="shared" ref="BK863" si="16759">C863/C870</f>
        <v>4.3627521098555284E-2</v>
      </c>
      <c r="BL863" s="131">
        <f t="shared" ref="BL863" si="16760">D863/D870</f>
        <v>2.9307096504082059E-2</v>
      </c>
      <c r="BM863" s="132">
        <f t="shared" ref="BM863" si="16761">E863/E870</f>
        <v>5.2548607461902257E-2</v>
      </c>
      <c r="BN863" s="129">
        <f t="shared" ref="BN863" si="16762">F863/F870</f>
        <v>3.1507031042716904E-2</v>
      </c>
      <c r="BO863" s="130">
        <f t="shared" ref="BO863" si="16763">G863/G870</f>
        <v>7.2023917376336288E-2</v>
      </c>
      <c r="BP863" s="131">
        <f t="shared" ref="BP863" si="16764">H863/H870</f>
        <v>4.9088519343962515E-2</v>
      </c>
      <c r="BQ863" s="132">
        <f t="shared" ref="BQ863" si="16765">I863/I870</f>
        <v>5.3088461084209282E-2</v>
      </c>
      <c r="BR863" s="129">
        <f t="shared" ref="BR863" si="16766">J863/J870</f>
        <v>6.1132561132561131E-2</v>
      </c>
      <c r="BS863" s="130">
        <f t="shared" ref="BS863" si="16767">K863/K870</f>
        <v>1.8467852257181942E-2</v>
      </c>
      <c r="BT863" s="131">
        <f t="shared" ref="BT863" si="16768">L863/L870</f>
        <v>6.8124570643462334E-2</v>
      </c>
      <c r="BU863" s="129">
        <f t="shared" ref="BU863" si="16769">M863/M870</f>
        <v>2.8859271696925176E-2</v>
      </c>
      <c r="BV863" s="133">
        <f t="shared" ref="BV863" si="16770">N863/N870</f>
        <v>6.1933081035622034E-2</v>
      </c>
      <c r="BW863" s="134">
        <f t="shared" ref="BW863" si="16771">O863/O870</f>
        <v>4.6091048245365383E-2</v>
      </c>
      <c r="BX863" s="129">
        <f t="shared" ref="BX863" si="16772">P863/P870</f>
        <v>3.2880538275993396E-2</v>
      </c>
      <c r="BY863" s="130">
        <f t="shared" ref="BY863" si="16773">Q863/Q870</f>
        <v>6.1913467397928093E-2</v>
      </c>
      <c r="BZ863" s="131">
        <f t="shared" ref="BZ863" si="16774">R863/R870</f>
        <v>3.6827467152584635E-2</v>
      </c>
      <c r="CA863" s="132">
        <f t="shared" ref="CA863" si="16775">S863/S870</f>
        <v>5.8065114553380946E-2</v>
      </c>
      <c r="CB863" s="129">
        <f t="shared" ref="CB863" si="16776">T863/T870</f>
        <v>2.7306967984934087E-2</v>
      </c>
      <c r="CC863" s="130">
        <f t="shared" ref="CC863" si="16777">U863/U870</f>
        <v>3.2666394446712946E-2</v>
      </c>
      <c r="CD863" s="131">
        <f t="shared" ref="CD863" si="16778">V863/V870</f>
        <v>7.1331592689295037E-2</v>
      </c>
      <c r="CE863" s="132">
        <f t="shared" ref="CE863" si="16779">W863/W870</f>
        <v>4.3457588436667936E-2</v>
      </c>
      <c r="CF863" s="129">
        <f t="shared" ref="CF863" si="16780">X863/X870</f>
        <v>3.0891676784028058E-2</v>
      </c>
      <c r="CG863" s="130">
        <f t="shared" ref="CG863" si="16781">Y863/Y870</f>
        <v>5.4410080183276061E-2</v>
      </c>
      <c r="CH863" s="131">
        <f t="shared" ref="CH863" si="16782">Z863/Z870</f>
        <v>3.8594996043099773E-2</v>
      </c>
      <c r="CI863" s="129">
        <f t="shared" ref="CI863" si="16783">AA863/AA870</f>
        <v>4.8226492276225844E-2</v>
      </c>
      <c r="CJ863" s="135">
        <f t="shared" ref="CJ863" si="16784">AB863/AB870</f>
        <v>4.6302043991055204E-2</v>
      </c>
      <c r="CK863" s="136">
        <f t="shared" ref="CK863" si="16785">AC863/AC870</f>
        <v>4.9414707578469629E-2</v>
      </c>
    </row>
    <row r="864" spans="1:89" x14ac:dyDescent="0.15">
      <c r="A864" s="146" t="s">
        <v>34</v>
      </c>
      <c r="B864" s="203">
        <v>275</v>
      </c>
      <c r="C864" s="197">
        <v>556</v>
      </c>
      <c r="D864" s="198">
        <v>66</v>
      </c>
      <c r="E864" s="199">
        <v>274</v>
      </c>
      <c r="F864" s="196">
        <v>212</v>
      </c>
      <c r="G864" s="200">
        <v>637</v>
      </c>
      <c r="H864" s="198">
        <v>414</v>
      </c>
      <c r="I864" s="199">
        <v>730</v>
      </c>
      <c r="J864" s="196">
        <v>108</v>
      </c>
      <c r="K864" s="197">
        <v>41</v>
      </c>
      <c r="L864" s="198">
        <v>426</v>
      </c>
      <c r="M864" s="196">
        <v>230</v>
      </c>
      <c r="N864" s="201">
        <v>503</v>
      </c>
      <c r="O864" s="204">
        <v>670</v>
      </c>
      <c r="P864" s="196">
        <v>244</v>
      </c>
      <c r="Q864" s="197">
        <v>354</v>
      </c>
      <c r="R864" s="198">
        <v>331</v>
      </c>
      <c r="S864" s="199">
        <v>463</v>
      </c>
      <c r="T864" s="196">
        <v>51</v>
      </c>
      <c r="U864" s="200">
        <v>88</v>
      </c>
      <c r="V864" s="198">
        <v>632</v>
      </c>
      <c r="W864" s="205">
        <v>305</v>
      </c>
      <c r="X864" s="196">
        <v>166</v>
      </c>
      <c r="Y864" s="200">
        <v>294</v>
      </c>
      <c r="Z864" s="198">
        <v>404</v>
      </c>
      <c r="AA864" s="196">
        <v>765</v>
      </c>
      <c r="AB864" s="170">
        <f t="shared" si="16321"/>
        <v>3832</v>
      </c>
      <c r="AC864" s="173">
        <f t="shared" si="16322"/>
        <v>5407</v>
      </c>
      <c r="BI864" s="146" t="s">
        <v>34</v>
      </c>
      <c r="BJ864" s="129">
        <f>B864/B870</f>
        <v>1.9607843137254902E-2</v>
      </c>
      <c r="BK864" s="130">
        <f t="shared" ref="BK864" si="16786">C864/C870</f>
        <v>3.9765412673437278E-2</v>
      </c>
      <c r="BL864" s="131">
        <f t="shared" ref="BL864" si="16787">D864/D870</f>
        <v>1.3816202637638685E-2</v>
      </c>
      <c r="BM864" s="132">
        <f t="shared" ref="BM864" si="16788">E864/E870</f>
        <v>4.7994394815204067E-2</v>
      </c>
      <c r="BN864" s="129">
        <f t="shared" ref="BN864" si="16789">F864/F870</f>
        <v>1.4062085433802069E-2</v>
      </c>
      <c r="BO864" s="130">
        <f t="shared" ref="BO864" si="16790">G864/G870</f>
        <v>5.7709730023554992E-2</v>
      </c>
      <c r="BP864" s="131">
        <f t="shared" ref="BP864" si="16791">H864/H870</f>
        <v>2.365849477112978E-2</v>
      </c>
      <c r="BQ864" s="132">
        <f t="shared" ref="BQ864" si="16792">I864/I870</f>
        <v>4.3108539033896304E-2</v>
      </c>
      <c r="BR864" s="129">
        <f t="shared" ref="BR864" si="16793">J864/J870</f>
        <v>3.4749034749034749E-2</v>
      </c>
      <c r="BS864" s="130">
        <f t="shared" ref="BS864" si="16794">K864/K870</f>
        <v>1.4021887824897401E-2</v>
      </c>
      <c r="BT864" s="131">
        <f t="shared" ref="BT864" si="16795">L864/L870</f>
        <v>4.8774902679184794E-2</v>
      </c>
      <c r="BU864" s="129">
        <f t="shared" ref="BU864" si="16796">M864/M870</f>
        <v>2.413684541924651E-2</v>
      </c>
      <c r="BV864" s="133">
        <f t="shared" ref="BV864" si="16797">N864/N870</f>
        <v>3.0215654472277288E-2</v>
      </c>
      <c r="BW864" s="134">
        <f t="shared" ref="BW864" si="16798">O864/O870</f>
        <v>3.7984012699132604E-2</v>
      </c>
      <c r="BX864" s="129">
        <f t="shared" ref="BX864" si="16799">P864/P870</f>
        <v>3.0976259997460964E-2</v>
      </c>
      <c r="BY864" s="130">
        <f t="shared" ref="BY864" si="16800">Q864/Q870</f>
        <v>4.3144424131627057E-2</v>
      </c>
      <c r="BZ864" s="131">
        <f t="shared" ref="BZ864" si="16801">R864/R870</f>
        <v>3.1744509446628946E-2</v>
      </c>
      <c r="CA864" s="132">
        <f t="shared" ref="CA864" si="16802">S864/S870</f>
        <v>4.2945923383730635E-2</v>
      </c>
      <c r="CB864" s="129">
        <f t="shared" ref="CB864" si="16803">T864/T870</f>
        <v>2.4011299435028249E-2</v>
      </c>
      <c r="CC864" s="130">
        <f t="shared" ref="CC864" si="16804">U864/U870</f>
        <v>3.593303389138424E-2</v>
      </c>
      <c r="CD864" s="131">
        <f t="shared" ref="CD864" si="16805">V864/V870</f>
        <v>6.6005221932114888E-2</v>
      </c>
      <c r="CE864" s="132">
        <f t="shared" ref="CE864" si="16806">W864/W870</f>
        <v>2.900342335488779E-2</v>
      </c>
      <c r="CF864" s="129">
        <f t="shared" ref="CF864" si="16807">X864/X870</f>
        <v>2.2393093214622961E-2</v>
      </c>
      <c r="CG864" s="130">
        <f t="shared" ref="CG864" si="16808">Y864/Y870</f>
        <v>5.6128293241695305E-2</v>
      </c>
      <c r="CH864" s="131">
        <f t="shared" ref="CH864" si="16809">Z864/Z870</f>
        <v>2.4593656784562001E-2</v>
      </c>
      <c r="CI864" s="129">
        <f t="shared" ref="CI864" si="16810">AA864/AA870</f>
        <v>4.1175520749233002E-2</v>
      </c>
      <c r="CJ864" s="135">
        <f t="shared" ref="CJ864" si="16811">AB864/AB870</f>
        <v>2.8659252555923685E-2</v>
      </c>
      <c r="CK864" s="136">
        <f t="shared" ref="CK864" si="16812">AC864/AC870</f>
        <v>4.049489601042517E-2</v>
      </c>
    </row>
    <row r="865" spans="1:89" x14ac:dyDescent="0.15">
      <c r="A865" s="137" t="s">
        <v>35</v>
      </c>
      <c r="B865" s="206">
        <v>0</v>
      </c>
      <c r="C865" s="190">
        <v>273</v>
      </c>
      <c r="D865" s="191">
        <v>2</v>
      </c>
      <c r="E865" s="192">
        <v>126</v>
      </c>
      <c r="F865" s="189">
        <v>2</v>
      </c>
      <c r="G865" s="193">
        <v>325</v>
      </c>
      <c r="H865" s="191">
        <v>50</v>
      </c>
      <c r="I865" s="192">
        <v>294</v>
      </c>
      <c r="J865" s="189">
        <v>15</v>
      </c>
      <c r="K865" s="190">
        <v>19</v>
      </c>
      <c r="L865" s="191">
        <v>327</v>
      </c>
      <c r="M865" s="189">
        <v>28</v>
      </c>
      <c r="N865" s="194">
        <v>125</v>
      </c>
      <c r="O865" s="207">
        <v>90</v>
      </c>
      <c r="P865" s="189">
        <v>31</v>
      </c>
      <c r="Q865" s="190">
        <v>47</v>
      </c>
      <c r="R865" s="191">
        <v>38</v>
      </c>
      <c r="S865" s="192">
        <v>37</v>
      </c>
      <c r="T865" s="189">
        <v>5</v>
      </c>
      <c r="U865" s="193">
        <v>8</v>
      </c>
      <c r="V865" s="191">
        <v>47</v>
      </c>
      <c r="W865" s="208">
        <v>14</v>
      </c>
      <c r="X865" s="189">
        <v>18</v>
      </c>
      <c r="Y865" s="193">
        <v>28</v>
      </c>
      <c r="Z865" s="191">
        <v>36</v>
      </c>
      <c r="AA865" s="189">
        <v>55</v>
      </c>
      <c r="AB865" s="170">
        <f t="shared" si="16321"/>
        <v>696</v>
      </c>
      <c r="AC865" s="173">
        <f t="shared" si="16322"/>
        <v>1344</v>
      </c>
      <c r="BI865" s="137" t="s">
        <v>35</v>
      </c>
      <c r="BJ865" s="129">
        <f>B865/B870</f>
        <v>0</v>
      </c>
      <c r="BK865" s="130">
        <f t="shared" ref="BK865" si="16813">C865/C870</f>
        <v>1.9525103704763267E-2</v>
      </c>
      <c r="BL865" s="131">
        <f t="shared" ref="BL865" si="16814">D865/D870</f>
        <v>4.1867280720117231E-4</v>
      </c>
      <c r="BM865" s="132">
        <f t="shared" ref="BM865" si="16815">E865/E870</f>
        <v>2.207041513399895E-2</v>
      </c>
      <c r="BN865" s="129">
        <f t="shared" ref="BN865" si="16816">F865/F870</f>
        <v>1.3266118333775536E-4</v>
      </c>
      <c r="BO865" s="130">
        <f t="shared" ref="BO865" si="16817">G865/G870</f>
        <v>2.9443739807936221E-2</v>
      </c>
      <c r="BP865" s="131">
        <f t="shared" ref="BP865" si="16818">H865/H870</f>
        <v>2.8573061317789588E-3</v>
      </c>
      <c r="BQ865" s="132">
        <f t="shared" ref="BQ865" si="16819">I865/I870</f>
        <v>1.7361521199952757E-2</v>
      </c>
      <c r="BR865" s="129">
        <f t="shared" ref="BR865" si="16820">J865/J870</f>
        <v>4.8262548262548262E-3</v>
      </c>
      <c r="BS865" s="130">
        <f t="shared" ref="BS865" si="16821">K865/K870</f>
        <v>6.4979480164158686E-3</v>
      </c>
      <c r="BT865" s="131">
        <f t="shared" ref="BT865" si="16822">L865/L870</f>
        <v>3.7439890084726354E-2</v>
      </c>
      <c r="BU865" s="129">
        <f t="shared" ref="BU865" si="16823">M865/M870</f>
        <v>2.9383985727778361E-3</v>
      </c>
      <c r="BV865" s="133">
        <f t="shared" ref="BV865" si="16824">N865/N870</f>
        <v>7.5088604553372983E-3</v>
      </c>
      <c r="BW865" s="134">
        <f t="shared" ref="BW865" si="16825">O865/O870</f>
        <v>5.102330064062589E-3</v>
      </c>
      <c r="BX865" s="129">
        <f t="shared" ref="BX865" si="16826">P865/P870</f>
        <v>3.9355084423003681E-3</v>
      </c>
      <c r="BY865" s="130">
        <f t="shared" ref="BY865" si="16827">Q865/Q870</f>
        <v>5.7282145033516153E-3</v>
      </c>
      <c r="BZ865" s="131">
        <f t="shared" ref="BZ865" si="16828">R865/R870</f>
        <v>3.6443847703078545E-3</v>
      </c>
      <c r="CA865" s="132">
        <f t="shared" ref="CA865" si="16829">S865/S870</f>
        <v>3.4319636397365737E-3</v>
      </c>
      <c r="CB865" s="129">
        <f t="shared" ref="CB865" si="16830">T865/T870</f>
        <v>2.3540489642184556E-3</v>
      </c>
      <c r="CC865" s="130">
        <f t="shared" ref="CC865" si="16831">U865/U870</f>
        <v>3.2666394446712946E-3</v>
      </c>
      <c r="CD865" s="131">
        <f t="shared" ref="CD865" si="16832">V865/V870</f>
        <v>4.9086161879895564E-3</v>
      </c>
      <c r="CE865" s="132">
        <f t="shared" ref="CE865" si="16833">W865/W870</f>
        <v>1.3313046785850132E-3</v>
      </c>
      <c r="CF865" s="129">
        <f t="shared" ref="CF865" si="16834">X865/X870</f>
        <v>2.4281667341157424E-3</v>
      </c>
      <c r="CG865" s="130">
        <f t="shared" ref="CG865" si="16835">Y865/Y870</f>
        <v>5.3455517373043144E-3</v>
      </c>
      <c r="CH865" s="131">
        <f t="shared" ref="CH865" si="16836">Z865/Z870</f>
        <v>2.1915139709015644E-3</v>
      </c>
      <c r="CI865" s="129">
        <f t="shared" ref="CI865" si="16837">AA865/AA870</f>
        <v>2.960331557134399E-3</v>
      </c>
      <c r="CJ865" s="135">
        <f t="shared" ref="CJ865" si="16838">AB865/AB870</f>
        <v>5.2053339715351999E-3</v>
      </c>
      <c r="CK865" s="136">
        <f t="shared" ref="CK865" si="16839">AC865/AC870</f>
        <v>1.0065681567969564E-2</v>
      </c>
    </row>
    <row r="866" spans="1:89" x14ac:dyDescent="0.15">
      <c r="A866" s="146" t="s">
        <v>36</v>
      </c>
      <c r="B866" s="203">
        <v>0</v>
      </c>
      <c r="C866" s="197">
        <v>26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0">
        <f t="shared" si="16321"/>
        <v>0</v>
      </c>
      <c r="AC866" s="173">
        <f t="shared" si="16322"/>
        <v>26</v>
      </c>
      <c r="BI866" s="146" t="s">
        <v>36</v>
      </c>
      <c r="BJ866" s="129">
        <f>B866/B870</f>
        <v>0</v>
      </c>
      <c r="BK866" s="130">
        <f t="shared" ref="BK866" si="16840">C866/C870</f>
        <v>1.8595336861679302E-3</v>
      </c>
      <c r="BL866" s="131">
        <f t="shared" ref="BL866" si="16841">D866/D870</f>
        <v>0</v>
      </c>
      <c r="BM866" s="132">
        <f t="shared" ref="BM866" si="16842">E866/E870</f>
        <v>0</v>
      </c>
      <c r="BN866" s="129">
        <f t="shared" ref="BN866" si="16843">F866/F870</f>
        <v>0</v>
      </c>
      <c r="BO866" s="130">
        <f t="shared" ref="BO866" si="16844">G866/G870</f>
        <v>0</v>
      </c>
      <c r="BP866" s="131">
        <f t="shared" ref="BP866" si="16845">H866/H870</f>
        <v>0</v>
      </c>
      <c r="BQ866" s="132">
        <f t="shared" ref="BQ866" si="16846">I866/I870</f>
        <v>0</v>
      </c>
      <c r="BR866" s="129">
        <f t="shared" ref="BR866" si="16847">J866/J870</f>
        <v>0</v>
      </c>
      <c r="BS866" s="130">
        <f t="shared" ref="BS866" si="16848">K866/K870</f>
        <v>0</v>
      </c>
      <c r="BT866" s="131">
        <f t="shared" ref="BT866" si="16849">L866/L870</f>
        <v>0</v>
      </c>
      <c r="BU866" s="129">
        <f t="shared" ref="BU866" si="16850">M866/M870</f>
        <v>0</v>
      </c>
      <c r="BV866" s="133">
        <f t="shared" ref="BV866" si="16851">N866/N870</f>
        <v>0</v>
      </c>
      <c r="BW866" s="134">
        <f t="shared" ref="BW866" si="16852">O866/O870</f>
        <v>0</v>
      </c>
      <c r="BX866" s="129">
        <f t="shared" ref="BX866" si="16853">P866/P870</f>
        <v>0</v>
      </c>
      <c r="BY866" s="130">
        <f t="shared" ref="BY866" si="16854">Q866/Q870</f>
        <v>0</v>
      </c>
      <c r="BZ866" s="131">
        <f t="shared" ref="BZ866" si="16855">R866/R870</f>
        <v>0</v>
      </c>
      <c r="CA866" s="132">
        <f t="shared" ref="CA866" si="16856">S866/S870</f>
        <v>0</v>
      </c>
      <c r="CB866" s="129">
        <f t="shared" ref="CB866" si="16857">T866/T870</f>
        <v>0</v>
      </c>
      <c r="CC866" s="130">
        <f t="shared" ref="CC866" si="16858">U866/U870</f>
        <v>0</v>
      </c>
      <c r="CD866" s="131">
        <f t="shared" ref="CD866" si="16859">V866/V870</f>
        <v>0</v>
      </c>
      <c r="CE866" s="132">
        <f t="shared" ref="CE866" si="16860">W866/W870</f>
        <v>0</v>
      </c>
      <c r="CF866" s="129">
        <f t="shared" ref="CF866" si="16861">X866/X870</f>
        <v>0</v>
      </c>
      <c r="CG866" s="130">
        <f t="shared" ref="CG866" si="16862">Y866/Y870</f>
        <v>0</v>
      </c>
      <c r="CH866" s="131">
        <f t="shared" ref="CH866" si="16863">Z866/Z870</f>
        <v>0</v>
      </c>
      <c r="CI866" s="129">
        <f t="shared" ref="CI866" si="16864">AA866/AA870</f>
        <v>0</v>
      </c>
      <c r="CJ866" s="135">
        <f t="shared" ref="CJ866" si="16865">AB866/AB870</f>
        <v>0</v>
      </c>
      <c r="CK866" s="136">
        <f t="shared" ref="CK866" si="16866">AC866/AC870</f>
        <v>1.9472300652322071E-4</v>
      </c>
    </row>
    <row r="867" spans="1:89" x14ac:dyDescent="0.15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>
        <f t="shared" ref="AB867:AB869" si="16867">SUM(B867,D867,F867,H867,J867,L867,N867,P867,R867,T867,V867,X867,Z867)</f>
        <v>0</v>
      </c>
      <c r="AC867" s="173">
        <f t="shared" si="16322"/>
        <v>0</v>
      </c>
      <c r="BI867" s="137" t="s">
        <v>37</v>
      </c>
      <c r="BJ867" s="129">
        <f>B867/B870</f>
        <v>0</v>
      </c>
      <c r="BK867" s="130">
        <f t="shared" ref="BK867" si="16868">C867/C870</f>
        <v>0</v>
      </c>
      <c r="BL867" s="131">
        <f t="shared" ref="BL867" si="16869">D867/D870</f>
        <v>0</v>
      </c>
      <c r="BM867" s="132">
        <f t="shared" ref="BM867" si="16870">E867/E870</f>
        <v>0</v>
      </c>
      <c r="BN867" s="129">
        <f t="shared" ref="BN867" si="16871">F867/F870</f>
        <v>0</v>
      </c>
      <c r="BO867" s="130">
        <f t="shared" ref="BO867" si="16872">G867/G870</f>
        <v>0</v>
      </c>
      <c r="BP867" s="131">
        <f t="shared" ref="BP867" si="16873">H867/H870</f>
        <v>0</v>
      </c>
      <c r="BQ867" s="132">
        <f t="shared" ref="BQ867" si="16874">I867/I870</f>
        <v>0</v>
      </c>
      <c r="BR867" s="129">
        <f t="shared" ref="BR867" si="16875">J867/J870</f>
        <v>0</v>
      </c>
      <c r="BS867" s="130">
        <f t="shared" ref="BS867" si="16876">K867/K870</f>
        <v>0</v>
      </c>
      <c r="BT867" s="131">
        <f t="shared" ref="BT867" si="16877">L867/L870</f>
        <v>0</v>
      </c>
      <c r="BU867" s="129">
        <f t="shared" ref="BU867" si="16878">M867/M870</f>
        <v>0</v>
      </c>
      <c r="BV867" s="133">
        <f t="shared" ref="BV867" si="16879">N867/N870</f>
        <v>0</v>
      </c>
      <c r="BW867" s="134">
        <f t="shared" ref="BW867" si="16880">O867/O870</f>
        <v>0</v>
      </c>
      <c r="BX867" s="129">
        <f t="shared" ref="BX867" si="16881">P867/P870</f>
        <v>0</v>
      </c>
      <c r="BY867" s="130">
        <f t="shared" ref="BY867" si="16882">Q867/Q870</f>
        <v>0</v>
      </c>
      <c r="BZ867" s="131">
        <f t="shared" ref="BZ867" si="16883">R867/R870</f>
        <v>0</v>
      </c>
      <c r="CA867" s="132">
        <f t="shared" ref="CA867" si="16884">S867/S870</f>
        <v>0</v>
      </c>
      <c r="CB867" s="129">
        <f t="shared" ref="CB867" si="16885">T867/T870</f>
        <v>0</v>
      </c>
      <c r="CC867" s="130">
        <f t="shared" ref="CC867" si="16886">U867/U870</f>
        <v>0</v>
      </c>
      <c r="CD867" s="131">
        <f t="shared" ref="CD867" si="16887">V867/V870</f>
        <v>0</v>
      </c>
      <c r="CE867" s="132">
        <f t="shared" ref="CE867" si="16888">W867/W870</f>
        <v>0</v>
      </c>
      <c r="CF867" s="129">
        <f t="shared" ref="CF867" si="16889">X867/X870</f>
        <v>0</v>
      </c>
      <c r="CG867" s="130">
        <f t="shared" ref="CG867" si="16890">Y867/Y870</f>
        <v>0</v>
      </c>
      <c r="CH867" s="131">
        <f t="shared" ref="CH867" si="16891">Z867/Z870</f>
        <v>0</v>
      </c>
      <c r="CI867" s="129">
        <f t="shared" ref="CI867" si="16892">AA867/AA870</f>
        <v>0</v>
      </c>
      <c r="CJ867" s="135">
        <f t="shared" ref="CJ867" si="16893">AB867/AB870</f>
        <v>0</v>
      </c>
      <c r="CK867" s="136">
        <f t="shared" ref="CK867" si="16894">AC867/AC870</f>
        <v>0</v>
      </c>
    </row>
    <row r="868" spans="1:89" x14ac:dyDescent="0.15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>
        <f t="shared" si="16867"/>
        <v>0</v>
      </c>
      <c r="AC868" s="173">
        <f t="shared" si="16322"/>
        <v>0</v>
      </c>
      <c r="BI868" s="146" t="s">
        <v>38</v>
      </c>
      <c r="BJ868" s="129">
        <f>B868/B870</f>
        <v>0</v>
      </c>
      <c r="BK868" s="130">
        <f t="shared" ref="BK868" si="16895">C868/C870</f>
        <v>0</v>
      </c>
      <c r="BL868" s="131">
        <f t="shared" ref="BL868" si="16896">D868/D870</f>
        <v>0</v>
      </c>
      <c r="BM868" s="132">
        <f t="shared" ref="BM868" si="16897">E868/E870</f>
        <v>0</v>
      </c>
      <c r="BN868" s="129">
        <f t="shared" ref="BN868" si="16898">F868/F870</f>
        <v>0</v>
      </c>
      <c r="BO868" s="130">
        <f t="shared" ref="BO868" si="16899">G868/G870</f>
        <v>0</v>
      </c>
      <c r="BP868" s="131">
        <f t="shared" ref="BP868" si="16900">H868/H870</f>
        <v>0</v>
      </c>
      <c r="BQ868" s="132">
        <f t="shared" ref="BQ868" si="16901">I868/I870</f>
        <v>0</v>
      </c>
      <c r="BR868" s="129">
        <f t="shared" ref="BR868" si="16902">J868/J870</f>
        <v>0</v>
      </c>
      <c r="BS868" s="130">
        <f t="shared" ref="BS868" si="16903">K868/K870</f>
        <v>0</v>
      </c>
      <c r="BT868" s="131">
        <f t="shared" ref="BT868" si="16904">L868/L870</f>
        <v>0</v>
      </c>
      <c r="BU868" s="129">
        <f t="shared" ref="BU868" si="16905">M868/M870</f>
        <v>0</v>
      </c>
      <c r="BV868" s="133">
        <f t="shared" ref="BV868" si="16906">N868/N870</f>
        <v>0</v>
      </c>
      <c r="BW868" s="134">
        <f t="shared" ref="BW868" si="16907">O868/O870</f>
        <v>0</v>
      </c>
      <c r="BX868" s="129">
        <f t="shared" ref="BX868" si="16908">P868/P870</f>
        <v>0</v>
      </c>
      <c r="BY868" s="130">
        <f t="shared" ref="BY868" si="16909">Q868/Q870</f>
        <v>0</v>
      </c>
      <c r="BZ868" s="131">
        <f t="shared" ref="BZ868" si="16910">R868/R870</f>
        <v>0</v>
      </c>
      <c r="CA868" s="132">
        <f t="shared" ref="CA868" si="16911">S868/S870</f>
        <v>0</v>
      </c>
      <c r="CB868" s="129">
        <f t="shared" ref="CB868" si="16912">T868/T870</f>
        <v>0</v>
      </c>
      <c r="CC868" s="130">
        <f t="shared" ref="CC868" si="16913">U868/U870</f>
        <v>0</v>
      </c>
      <c r="CD868" s="131">
        <f t="shared" ref="CD868" si="16914">V868/V870</f>
        <v>0</v>
      </c>
      <c r="CE868" s="132">
        <f t="shared" ref="CE868" si="16915">W868/W870</f>
        <v>0</v>
      </c>
      <c r="CF868" s="129">
        <f t="shared" ref="CF868" si="16916">X868/X870</f>
        <v>0</v>
      </c>
      <c r="CG868" s="130">
        <f t="shared" ref="CG868" si="16917">Y868/Y870</f>
        <v>0</v>
      </c>
      <c r="CH868" s="131">
        <f t="shared" ref="CH868" si="16918">Z868/Z870</f>
        <v>0</v>
      </c>
      <c r="CI868" s="129">
        <f t="shared" ref="CI868" si="16919">AA868/AA870</f>
        <v>0</v>
      </c>
      <c r="CJ868" s="135">
        <f t="shared" ref="CJ868" si="16920">AB868/AB870</f>
        <v>0</v>
      </c>
      <c r="CK868" s="136">
        <f t="shared" ref="CK868" si="16921">AC868/AC870</f>
        <v>0</v>
      </c>
    </row>
    <row r="869" spans="1:89" ht="14" thickBot="1" x14ac:dyDescent="0.2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>
        <f t="shared" si="16867"/>
        <v>0</v>
      </c>
      <c r="AC869" s="173">
        <f t="shared" si="16322"/>
        <v>0</v>
      </c>
      <c r="BI869" s="137" t="s">
        <v>39</v>
      </c>
      <c r="BJ869" s="129">
        <f>B869/B870</f>
        <v>0</v>
      </c>
      <c r="BK869" s="130">
        <f t="shared" ref="BK869" si="16922">C869/C870</f>
        <v>0</v>
      </c>
      <c r="BL869" s="131">
        <f t="shared" ref="BL869" si="16923">D869/D870</f>
        <v>0</v>
      </c>
      <c r="BM869" s="132">
        <f t="shared" ref="BM869" si="16924">E869/E870</f>
        <v>0</v>
      </c>
      <c r="BN869" s="129">
        <f t="shared" ref="BN869" si="16925">F869/F870</f>
        <v>0</v>
      </c>
      <c r="BO869" s="130">
        <f t="shared" ref="BO869" si="16926">G869/G870</f>
        <v>0</v>
      </c>
      <c r="BP869" s="131">
        <f t="shared" ref="BP869" si="16927">H869/H870</f>
        <v>0</v>
      </c>
      <c r="BQ869" s="132">
        <f t="shared" ref="BQ869" si="16928">I869/I870</f>
        <v>0</v>
      </c>
      <c r="BR869" s="129">
        <f t="shared" ref="BR869" si="16929">J869/J870</f>
        <v>0</v>
      </c>
      <c r="BS869" s="130">
        <f t="shared" ref="BS869" si="16930">K869/K870</f>
        <v>0</v>
      </c>
      <c r="BT869" s="131">
        <f t="shared" ref="BT869" si="16931">L869/L870</f>
        <v>0</v>
      </c>
      <c r="BU869" s="129">
        <f t="shared" ref="BU869" si="16932">M869/M870</f>
        <v>0</v>
      </c>
      <c r="BV869" s="133">
        <f t="shared" ref="BV869" si="16933">N869/N870</f>
        <v>0</v>
      </c>
      <c r="BW869" s="134">
        <f t="shared" ref="BW869" si="16934">O869/O870</f>
        <v>0</v>
      </c>
      <c r="BX869" s="129">
        <f t="shared" ref="BX869" si="16935">P869/P870</f>
        <v>0</v>
      </c>
      <c r="BY869" s="130">
        <f t="shared" ref="BY869" si="16936">Q869/Q870</f>
        <v>0</v>
      </c>
      <c r="BZ869" s="131">
        <f t="shared" ref="BZ869" si="16937">R869/R870</f>
        <v>0</v>
      </c>
      <c r="CA869" s="132">
        <f t="shared" ref="CA869" si="16938">S869/S870</f>
        <v>0</v>
      </c>
      <c r="CB869" s="129">
        <f t="shared" ref="CB869" si="16939">T869/T870</f>
        <v>0</v>
      </c>
      <c r="CC869" s="130">
        <f t="shared" ref="CC869" si="16940">U869/U870</f>
        <v>0</v>
      </c>
      <c r="CD869" s="131">
        <f t="shared" ref="CD869" si="16941">V869/V870</f>
        <v>0</v>
      </c>
      <c r="CE869" s="132">
        <f t="shared" ref="CE869" si="16942">W869/W870</f>
        <v>0</v>
      </c>
      <c r="CF869" s="129">
        <f t="shared" ref="CF869" si="16943">X869/X870</f>
        <v>0</v>
      </c>
      <c r="CG869" s="130">
        <f t="shared" ref="CG869" si="16944">Y869/Y870</f>
        <v>0</v>
      </c>
      <c r="CH869" s="131">
        <f t="shared" ref="CH869" si="16945">Z869/Z870</f>
        <v>0</v>
      </c>
      <c r="CI869" s="129">
        <f t="shared" ref="CI869" si="16946">AA869/AA870</f>
        <v>0</v>
      </c>
      <c r="CJ869" s="135">
        <f t="shared" ref="CJ869" si="16947">AB869/AB870</f>
        <v>0</v>
      </c>
      <c r="CK869" s="136">
        <f t="shared" ref="CK869" si="16948">AC869/AC870</f>
        <v>0</v>
      </c>
    </row>
    <row r="870" spans="1:89" ht="15" thickTop="1" thickBot="1" x14ac:dyDescent="0.2">
      <c r="A870" s="269" t="s">
        <v>13</v>
      </c>
      <c r="B870" s="20">
        <f t="shared" ref="B870:AA870" si="16949">SUM(B847:B869)</f>
        <v>14025</v>
      </c>
      <c r="C870" s="21">
        <f t="shared" si="16949"/>
        <v>13982</v>
      </c>
      <c r="D870" s="20">
        <f t="shared" si="16949"/>
        <v>4777</v>
      </c>
      <c r="E870" s="21">
        <f t="shared" si="16949"/>
        <v>5709</v>
      </c>
      <c r="F870" s="20">
        <f t="shared" si="16949"/>
        <v>15076</v>
      </c>
      <c r="G870" s="21">
        <f t="shared" si="16949"/>
        <v>11038</v>
      </c>
      <c r="H870" s="20">
        <f t="shared" si="16949"/>
        <v>17499</v>
      </c>
      <c r="I870" s="21">
        <f t="shared" si="16949"/>
        <v>16934</v>
      </c>
      <c r="J870" s="20">
        <f t="shared" si="16949"/>
        <v>3108</v>
      </c>
      <c r="K870" s="21">
        <f t="shared" si="16949"/>
        <v>2924</v>
      </c>
      <c r="L870" s="20">
        <f t="shared" si="16949"/>
        <v>8734</v>
      </c>
      <c r="M870" s="21">
        <f t="shared" si="16949"/>
        <v>9529</v>
      </c>
      <c r="N870" s="20">
        <f t="shared" si="16949"/>
        <v>16647</v>
      </c>
      <c r="O870" s="21">
        <f t="shared" si="16949"/>
        <v>17639</v>
      </c>
      <c r="P870" s="20">
        <f t="shared" si="16949"/>
        <v>7877</v>
      </c>
      <c r="Q870" s="21">
        <f t="shared" si="16949"/>
        <v>8205</v>
      </c>
      <c r="R870" s="20">
        <f t="shared" si="16949"/>
        <v>10427</v>
      </c>
      <c r="S870" s="21">
        <f t="shared" si="16949"/>
        <v>10781</v>
      </c>
      <c r="T870" s="20">
        <f t="shared" si="16949"/>
        <v>2124</v>
      </c>
      <c r="U870" s="21">
        <f t="shared" si="16949"/>
        <v>2449</v>
      </c>
      <c r="V870" s="20">
        <f t="shared" si="16949"/>
        <v>9575</v>
      </c>
      <c r="W870" s="21">
        <f t="shared" si="16949"/>
        <v>10516</v>
      </c>
      <c r="X870" s="20">
        <f t="shared" si="16949"/>
        <v>7413</v>
      </c>
      <c r="Y870" s="21">
        <f t="shared" si="16949"/>
        <v>5238</v>
      </c>
      <c r="Z870" s="20">
        <f t="shared" si="16949"/>
        <v>16427</v>
      </c>
      <c r="AA870" s="21">
        <f t="shared" si="16949"/>
        <v>18579</v>
      </c>
      <c r="AB870" s="174">
        <f t="shared" ref="AB870:AC870" si="16950">SUM(AB846:AB869)</f>
        <v>133709</v>
      </c>
      <c r="AC870" s="175">
        <f t="shared" si="16950"/>
        <v>133523</v>
      </c>
      <c r="BI870" s="269" t="s">
        <v>13</v>
      </c>
      <c r="BJ870" s="155">
        <f>SUM(BJ846:BJ869)</f>
        <v>1</v>
      </c>
      <c r="BK870" s="156">
        <f t="shared" ref="BK870:CK870" si="16951">SUM(BK846:BK869)</f>
        <v>1</v>
      </c>
      <c r="BL870" s="155">
        <f t="shared" si="16951"/>
        <v>1</v>
      </c>
      <c r="BM870" s="156">
        <f t="shared" si="16951"/>
        <v>1</v>
      </c>
      <c r="BN870" s="155">
        <f t="shared" si="16951"/>
        <v>1</v>
      </c>
      <c r="BO870" s="156">
        <f t="shared" si="16951"/>
        <v>1</v>
      </c>
      <c r="BP870" s="155">
        <f t="shared" si="16951"/>
        <v>1</v>
      </c>
      <c r="BQ870" s="156">
        <f t="shared" si="16951"/>
        <v>1</v>
      </c>
      <c r="BR870" s="155">
        <f t="shared" si="16951"/>
        <v>1</v>
      </c>
      <c r="BS870" s="156">
        <f t="shared" si="16951"/>
        <v>1</v>
      </c>
      <c r="BT870" s="155">
        <f t="shared" si="16951"/>
        <v>1</v>
      </c>
      <c r="BU870" s="156">
        <f t="shared" si="16951"/>
        <v>1</v>
      </c>
      <c r="BV870" s="155">
        <f t="shared" si="16951"/>
        <v>0.99999999999999978</v>
      </c>
      <c r="BW870" s="156">
        <f t="shared" si="16951"/>
        <v>1.0000000000000002</v>
      </c>
      <c r="BX870" s="155">
        <f t="shared" si="16951"/>
        <v>0.99999999999999989</v>
      </c>
      <c r="BY870" s="156">
        <f t="shared" si="16951"/>
        <v>1.0000000000000002</v>
      </c>
      <c r="BZ870" s="155">
        <f t="shared" si="16951"/>
        <v>0.99999999999999989</v>
      </c>
      <c r="CA870" s="156">
        <f t="shared" si="16951"/>
        <v>0.99999999999999989</v>
      </c>
      <c r="CB870" s="155">
        <f t="shared" si="16951"/>
        <v>0.99999999999999978</v>
      </c>
      <c r="CC870" s="156">
        <f t="shared" si="16951"/>
        <v>1</v>
      </c>
      <c r="CD870" s="155">
        <f t="shared" si="16951"/>
        <v>1.0000000000000002</v>
      </c>
      <c r="CE870" s="156">
        <f t="shared" si="16951"/>
        <v>0.99999999999999989</v>
      </c>
      <c r="CF870" s="155">
        <f t="shared" si="16951"/>
        <v>1</v>
      </c>
      <c r="CG870" s="156">
        <f t="shared" si="16951"/>
        <v>1</v>
      </c>
      <c r="CH870" s="155">
        <f t="shared" si="16951"/>
        <v>1.0000000000000002</v>
      </c>
      <c r="CI870" s="156">
        <f t="shared" si="16951"/>
        <v>1.0000000000000002</v>
      </c>
      <c r="CJ870" s="155">
        <f t="shared" si="16951"/>
        <v>1</v>
      </c>
      <c r="CK870" s="156">
        <f t="shared" si="16951"/>
        <v>1</v>
      </c>
    </row>
    <row r="871" spans="1:89" ht="14" thickTop="1" x14ac:dyDescent="0.15">
      <c r="A871" s="187"/>
    </row>
    <row r="873" spans="1:89" x14ac:dyDescent="0.15">
      <c r="A873" s="296">
        <f>+A842+1</f>
        <v>44194</v>
      </c>
      <c r="B873" s="296"/>
      <c r="C873" s="296"/>
      <c r="D873" s="296"/>
      <c r="BI873" s="301">
        <f>+BI811+2</f>
        <v>44194</v>
      </c>
      <c r="BJ873" s="301"/>
      <c r="BK873" s="301"/>
      <c r="BL873" s="301"/>
    </row>
    <row r="874" spans="1:89" ht="14" thickBot="1" x14ac:dyDescent="0.2">
      <c r="AE874" s="272" t="s">
        <v>84</v>
      </c>
    </row>
    <row r="875" spans="1:89" ht="15" thickTop="1" thickBot="1" x14ac:dyDescent="0.2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 x14ac:dyDescent="0.2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 x14ac:dyDescent="0.15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1172</v>
      </c>
      <c r="AG877" s="186">
        <f t="shared" ref="AG877:AV879" si="16952">SUMIF($A$9:$A$32,$AE877,C$877:C$900)</f>
        <v>645</v>
      </c>
      <c r="AH877" s="127">
        <f t="shared" si="16952"/>
        <v>331</v>
      </c>
      <c r="AI877" s="180">
        <f t="shared" si="16952"/>
        <v>353</v>
      </c>
      <c r="AJ877" s="126">
        <f t="shared" si="16952"/>
        <v>1196</v>
      </c>
      <c r="AK877" s="128">
        <f t="shared" si="16952"/>
        <v>611</v>
      </c>
      <c r="AL877" s="127">
        <f t="shared" si="16952"/>
        <v>1201</v>
      </c>
      <c r="AM877" s="180">
        <f t="shared" si="16952"/>
        <v>922</v>
      </c>
      <c r="AN877" s="126">
        <f t="shared" si="16952"/>
        <v>108</v>
      </c>
      <c r="AO877" s="128">
        <f t="shared" si="16952"/>
        <v>375</v>
      </c>
      <c r="AP877" s="127">
        <f t="shared" si="16952"/>
        <v>435</v>
      </c>
      <c r="AQ877" s="126">
        <f t="shared" si="16952"/>
        <v>967</v>
      </c>
      <c r="AR877" s="179">
        <f t="shared" si="16952"/>
        <v>982</v>
      </c>
      <c r="AS877" s="181">
        <f t="shared" si="16952"/>
        <v>1500</v>
      </c>
      <c r="AT877" s="126">
        <f t="shared" si="16952"/>
        <v>635</v>
      </c>
      <c r="AU877" s="128">
        <f t="shared" si="16952"/>
        <v>635</v>
      </c>
      <c r="AV877" s="127">
        <f t="shared" si="16952"/>
        <v>841</v>
      </c>
      <c r="AW877" s="180">
        <f t="shared" ref="AW877:BE879" si="16953">SUMIF($A$9:$A$32,$AE877,S$877:S$900)</f>
        <v>589</v>
      </c>
      <c r="AX877" s="126">
        <f t="shared" si="16953"/>
        <v>127</v>
      </c>
      <c r="AY877" s="128">
        <f t="shared" si="16953"/>
        <v>365</v>
      </c>
      <c r="AZ877" s="127">
        <f t="shared" si="16953"/>
        <v>443</v>
      </c>
      <c r="BA877" s="180">
        <f t="shared" si="16953"/>
        <v>768</v>
      </c>
      <c r="BB877" s="126">
        <f t="shared" si="16953"/>
        <v>563</v>
      </c>
      <c r="BC877" s="128">
        <f t="shared" si="16953"/>
        <v>546</v>
      </c>
      <c r="BD877" s="184">
        <f t="shared" si="16953"/>
        <v>1164</v>
      </c>
      <c r="BE877" s="185">
        <f t="shared" si="16953"/>
        <v>1000</v>
      </c>
      <c r="BF877" s="170">
        <f>AF877+AH877+AJ877+AL877+AN877+AP877+AR877+AT877+AV877+AX877+AZ877+BB877+BD877</f>
        <v>9198</v>
      </c>
      <c r="BG877" s="171">
        <f>AG877+AI877+AK877+AM877+AO877+AQ877+AS877+AU877+AW877+AY877+BA877+BC877+BE877</f>
        <v>9276</v>
      </c>
      <c r="BI877" s="125" t="s">
        <v>16</v>
      </c>
      <c r="BJ877" s="129">
        <f>B877/B901</f>
        <v>0</v>
      </c>
      <c r="BK877" s="130">
        <f t="shared" ref="BK877" si="16954">C877/C901</f>
        <v>0</v>
      </c>
      <c r="BL877" s="131">
        <f t="shared" ref="BL877" si="16955">D877/D901</f>
        <v>0</v>
      </c>
      <c r="BM877" s="132">
        <f t="shared" ref="BM877" si="16956">E877/E901</f>
        <v>0</v>
      </c>
      <c r="BN877" s="129">
        <f t="shared" ref="BN877" si="16957">F877/F901</f>
        <v>0</v>
      </c>
      <c r="BO877" s="130">
        <f t="shared" ref="BO877" si="16958">G877/G901</f>
        <v>0</v>
      </c>
      <c r="BP877" s="131">
        <f t="shared" ref="BP877" si="16959">H877/H901</f>
        <v>0</v>
      </c>
      <c r="BQ877" s="132">
        <f t="shared" ref="BQ877" si="16960">I877/I901</f>
        <v>0</v>
      </c>
      <c r="BR877" s="129">
        <f t="shared" ref="BR877" si="16961">J877/J901</f>
        <v>0</v>
      </c>
      <c r="BS877" s="130">
        <f t="shared" ref="BS877" si="16962">K877/K901</f>
        <v>0</v>
      </c>
      <c r="BT877" s="131">
        <f t="shared" ref="BT877" si="16963">L877/L901</f>
        <v>0</v>
      </c>
      <c r="BU877" s="129">
        <f t="shared" ref="BU877" si="16964">M877/M901</f>
        <v>0</v>
      </c>
      <c r="BV877" s="133">
        <f t="shared" ref="BV877" si="16965">N877/N901</f>
        <v>0</v>
      </c>
      <c r="BW877" s="134">
        <f t="shared" ref="BW877" si="16966">O877/O901</f>
        <v>0</v>
      </c>
      <c r="BX877" s="129">
        <f t="shared" ref="BX877" si="16967">P877/P901</f>
        <v>0</v>
      </c>
      <c r="BY877" s="130">
        <f t="shared" ref="BY877" si="16968">Q877/Q901</f>
        <v>0</v>
      </c>
      <c r="BZ877" s="131">
        <f t="shared" ref="BZ877" si="16969">R877/R901</f>
        <v>0</v>
      </c>
      <c r="CA877" s="132">
        <f t="shared" ref="CA877" si="16970">S877/S901</f>
        <v>0</v>
      </c>
      <c r="CB877" s="129">
        <f t="shared" ref="CB877" si="16971">T877/T901</f>
        <v>0</v>
      </c>
      <c r="CC877" s="130">
        <f t="shared" ref="CC877" si="16972">U877/U901</f>
        <v>0</v>
      </c>
      <c r="CD877" s="131">
        <f t="shared" ref="CD877" si="16973">V877/V901</f>
        <v>0</v>
      </c>
      <c r="CE877" s="132">
        <f t="shared" ref="CE877" si="16974">W877/W901</f>
        <v>0</v>
      </c>
      <c r="CF877" s="129">
        <f t="shared" ref="CF877" si="16975">X877/X901</f>
        <v>0</v>
      </c>
      <c r="CG877" s="130">
        <f t="shared" ref="CG877" si="16976">Y877/Y901</f>
        <v>0</v>
      </c>
      <c r="CH877" s="131">
        <f t="shared" ref="CH877" si="16977">Z877/Z901</f>
        <v>0</v>
      </c>
      <c r="CI877" s="129">
        <f t="shared" ref="CI877" si="16978">AA877/AA901</f>
        <v>0</v>
      </c>
      <c r="CJ877" s="135">
        <f t="shared" ref="CJ877" si="16979">AB877/AB901</f>
        <v>0</v>
      </c>
      <c r="CK877" s="136">
        <f t="shared" ref="CK877" si="16980">AC877/AC901</f>
        <v>0</v>
      </c>
    </row>
    <row r="878" spans="1:89" x14ac:dyDescent="0.15">
      <c r="A878" s="137" t="s">
        <v>17</v>
      </c>
      <c r="B878" s="189">
        <v>112</v>
      </c>
      <c r="C878" s="190">
        <v>0</v>
      </c>
      <c r="D878" s="191">
        <v>51</v>
      </c>
      <c r="E878" s="192">
        <v>0</v>
      </c>
      <c r="F878" s="189">
        <v>234</v>
      </c>
      <c r="G878" s="193">
        <v>1</v>
      </c>
      <c r="H878" s="191">
        <v>149</v>
      </c>
      <c r="I878" s="192">
        <v>9</v>
      </c>
      <c r="J878" s="189">
        <v>3</v>
      </c>
      <c r="K878" s="193">
        <v>5</v>
      </c>
      <c r="L878" s="191">
        <v>3</v>
      </c>
      <c r="M878" s="189">
        <v>39</v>
      </c>
      <c r="N878" s="194">
        <v>56</v>
      </c>
      <c r="O878" s="195">
        <v>54</v>
      </c>
      <c r="P878" s="189">
        <v>27</v>
      </c>
      <c r="Q878" s="193">
        <v>28</v>
      </c>
      <c r="R878" s="191">
        <v>8</v>
      </c>
      <c r="S878" s="192">
        <v>0</v>
      </c>
      <c r="T878" s="189">
        <v>0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v>643</v>
      </c>
      <c r="AC878" s="173">
        <f t="shared" ref="AC878:AC900" si="16981">SUM(C878,E878,G878,I878,K878,M878,O878,Q878,S878,U878,W878,Y878,AA878)</f>
        <v>136</v>
      </c>
      <c r="AE878" s="277" t="str">
        <f>$AE$10</f>
        <v>08:00 - 08:59</v>
      </c>
      <c r="AF878" s="126">
        <f>SUMIF($A$9:$A$32,$AE878,B$877:B$900)</f>
        <v>966</v>
      </c>
      <c r="AG878" s="190">
        <f t="shared" si="16952"/>
        <v>593</v>
      </c>
      <c r="AH878" s="191">
        <f t="shared" si="16952"/>
        <v>306</v>
      </c>
      <c r="AI878" s="192">
        <f t="shared" si="16952"/>
        <v>328</v>
      </c>
      <c r="AJ878" s="278">
        <f t="shared" si="16952"/>
        <v>1252</v>
      </c>
      <c r="AK878" s="193">
        <f t="shared" si="16952"/>
        <v>572</v>
      </c>
      <c r="AL878" s="191">
        <f t="shared" si="16952"/>
        <v>1148</v>
      </c>
      <c r="AM878" s="192">
        <f t="shared" si="16952"/>
        <v>994</v>
      </c>
      <c r="AN878" s="278">
        <f t="shared" si="16952"/>
        <v>106</v>
      </c>
      <c r="AO878" s="193">
        <f t="shared" si="16952"/>
        <v>363</v>
      </c>
      <c r="AP878" s="191">
        <f t="shared" si="16952"/>
        <v>320</v>
      </c>
      <c r="AQ878" s="278">
        <f t="shared" si="16952"/>
        <v>859</v>
      </c>
      <c r="AR878" s="194">
        <f t="shared" si="16952"/>
        <v>963</v>
      </c>
      <c r="AS878" s="195">
        <f t="shared" si="16952"/>
        <v>1365</v>
      </c>
      <c r="AT878" s="278">
        <f t="shared" si="16952"/>
        <v>593</v>
      </c>
      <c r="AU878" s="193">
        <f t="shared" si="16952"/>
        <v>528</v>
      </c>
      <c r="AV878" s="191">
        <f t="shared" si="16952"/>
        <v>776</v>
      </c>
      <c r="AW878" s="192">
        <f t="shared" si="16953"/>
        <v>598</v>
      </c>
      <c r="AX878" s="278">
        <f t="shared" si="16953"/>
        <v>145</v>
      </c>
      <c r="AY878" s="193">
        <f t="shared" si="16953"/>
        <v>245</v>
      </c>
      <c r="AZ878" s="191">
        <f t="shared" si="16953"/>
        <v>352</v>
      </c>
      <c r="BA878" s="192">
        <f t="shared" si="16953"/>
        <v>761</v>
      </c>
      <c r="BB878" s="278">
        <f t="shared" si="16953"/>
        <v>573</v>
      </c>
      <c r="BC878" s="193">
        <f t="shared" si="16953"/>
        <v>447</v>
      </c>
      <c r="BD878" s="191">
        <f t="shared" si="16953"/>
        <v>1109</v>
      </c>
      <c r="BE878" s="278">
        <f t="shared" si="16953"/>
        <v>957</v>
      </c>
      <c r="BF878" s="172">
        <f>SUM(AF878,AH878,AJ878,AL878,AN878,AP878,AR878,AT878,AV878,AX878,AZ878,BB878,BD878)</f>
        <v>8609</v>
      </c>
      <c r="BG878" s="173">
        <f>SUM(AG878,AI878,AK878,AM878,AO878,AQ878,AS878,AU878,AW878,AY878,BA878,BC878,BE878)</f>
        <v>8610</v>
      </c>
      <c r="BI878" s="137" t="s">
        <v>17</v>
      </c>
      <c r="BJ878" s="129">
        <f>B878/B901</f>
        <v>8.7152750758695829E-3</v>
      </c>
      <c r="BK878" s="130">
        <f t="shared" ref="BK878" si="16982">C878/C901</f>
        <v>0</v>
      </c>
      <c r="BL878" s="131">
        <f t="shared" ref="BL878" si="16983">D878/D901</f>
        <v>1.1313220940550133E-2</v>
      </c>
      <c r="BM878" s="132">
        <f t="shared" ref="BM878" si="16984">E878/E901</f>
        <v>0</v>
      </c>
      <c r="BN878" s="129">
        <f t="shared" ref="BN878" si="16985">F878/F901</f>
        <v>1.6890428757037678E-2</v>
      </c>
      <c r="BO878" s="130">
        <f t="shared" ref="BO878" si="16986">G878/G901</f>
        <v>8.0231065468549417E-5</v>
      </c>
      <c r="BP878" s="131">
        <f t="shared" ref="BP878" si="16987">H878/H901</f>
        <v>8.843779677113011E-3</v>
      </c>
      <c r="BQ878" s="132">
        <f t="shared" ref="BQ878" si="16988">I878/I901</f>
        <v>4.9980563114344423E-4</v>
      </c>
      <c r="BR878" s="129">
        <f t="shared" ref="BR878" si="16989">J878/J901</f>
        <v>9.6246390760346492E-4</v>
      </c>
      <c r="BS878" s="130">
        <f t="shared" ref="BS878" si="16990">K878/K901</f>
        <v>1.7205781142463868E-3</v>
      </c>
      <c r="BT878" s="131">
        <f t="shared" ref="BT878" si="16991">L878/L901</f>
        <v>3.2622879512831667E-4</v>
      </c>
      <c r="BU878" s="129">
        <f t="shared" ref="BU878" si="16992">M878/M901</f>
        <v>4.4147611501018794E-3</v>
      </c>
      <c r="BV878" s="133">
        <f t="shared" ref="BV878" si="16993">N878/N901</f>
        <v>3.2341900086630087E-3</v>
      </c>
      <c r="BW878" s="134">
        <f t="shared" ref="BW878" si="16994">O878/O901</f>
        <v>3.1964010891440747E-3</v>
      </c>
      <c r="BX878" s="129">
        <f t="shared" ref="BX878" si="16995">P878/P901</f>
        <v>3.1697581591922986E-3</v>
      </c>
      <c r="BY878" s="130">
        <f t="shared" ref="BY878" si="16996">Q878/Q901</f>
        <v>3.6934441366574329E-3</v>
      </c>
      <c r="BZ878" s="131">
        <f t="shared" ref="BZ878" si="16997">R878/R901</f>
        <v>7.1755314377971123E-4</v>
      </c>
      <c r="CA878" s="132">
        <f t="shared" ref="CA878" si="16998">S878/S901</f>
        <v>0</v>
      </c>
      <c r="CB878" s="129">
        <f t="shared" ref="CB878" si="16999">T878/T901</f>
        <v>0</v>
      </c>
      <c r="CC878" s="130">
        <f t="shared" ref="CC878" si="17000">U878/U901</f>
        <v>0</v>
      </c>
      <c r="CD878" s="131">
        <f t="shared" ref="CD878" si="17001">V878/V901</f>
        <v>0</v>
      </c>
      <c r="CE878" s="132">
        <f t="shared" ref="CE878" si="17002">W878/W901</f>
        <v>0</v>
      </c>
      <c r="CF878" s="129">
        <f t="shared" ref="CF878" si="17003">X878/X901</f>
        <v>0</v>
      </c>
      <c r="CG878" s="130">
        <f t="shared" ref="CG878" si="17004">Y878/Y901</f>
        <v>0</v>
      </c>
      <c r="CH878" s="131">
        <f t="shared" ref="CH878" si="17005">Z878/Z901</f>
        <v>0</v>
      </c>
      <c r="CI878" s="129">
        <f t="shared" ref="CI878" si="17006">AA878/AA901</f>
        <v>0</v>
      </c>
      <c r="CJ878" s="135">
        <f t="shared" ref="CJ878" si="17007">AB878/AB901</f>
        <v>4.8054646278941158E-3</v>
      </c>
      <c r="CK878" s="136">
        <f t="shared" ref="CK878" si="17008">AC878/AC901</f>
        <v>1.0180021707399229E-3</v>
      </c>
    </row>
    <row r="879" spans="1:89" ht="14" thickBot="1" x14ac:dyDescent="0.2">
      <c r="A879" s="146" t="s">
        <v>18</v>
      </c>
      <c r="B879" s="196">
        <v>553</v>
      </c>
      <c r="C879" s="197">
        <v>0</v>
      </c>
      <c r="D879" s="198">
        <v>172</v>
      </c>
      <c r="E879" s="199">
        <v>29</v>
      </c>
      <c r="F879" s="196">
        <v>867</v>
      </c>
      <c r="G879" s="200">
        <v>97</v>
      </c>
      <c r="H879" s="198">
        <v>587</v>
      </c>
      <c r="I879" s="199">
        <v>233</v>
      </c>
      <c r="J879" s="196">
        <v>39</v>
      </c>
      <c r="K879" s="200">
        <v>68</v>
      </c>
      <c r="L879" s="198">
        <v>98</v>
      </c>
      <c r="M879" s="196">
        <v>289</v>
      </c>
      <c r="N879" s="201">
        <v>438</v>
      </c>
      <c r="O879" s="202">
        <v>592</v>
      </c>
      <c r="P879" s="196">
        <v>221</v>
      </c>
      <c r="Q879" s="200">
        <v>331</v>
      </c>
      <c r="R879" s="198">
        <v>278</v>
      </c>
      <c r="S879" s="199">
        <v>286</v>
      </c>
      <c r="T879" s="196">
        <v>28</v>
      </c>
      <c r="U879" s="200">
        <v>136</v>
      </c>
      <c r="V879" s="198">
        <v>122</v>
      </c>
      <c r="W879" s="199">
        <v>325</v>
      </c>
      <c r="X879" s="196">
        <v>242</v>
      </c>
      <c r="Y879" s="200">
        <v>199</v>
      </c>
      <c r="Z879" s="198">
        <v>458</v>
      </c>
      <c r="AA879" s="196">
        <v>361</v>
      </c>
      <c r="AB879" s="172">
        <v>4103</v>
      </c>
      <c r="AC879" s="173">
        <f t="shared" si="16981"/>
        <v>2946</v>
      </c>
      <c r="AE879" s="275">
        <f>$AE$11</f>
        <v>0</v>
      </c>
      <c r="AF879" s="126">
        <f>SUMIF($A$9:$A$32,$AE879,B$877:B$900)</f>
        <v>0</v>
      </c>
      <c r="AG879" s="197">
        <f t="shared" si="16952"/>
        <v>0</v>
      </c>
      <c r="AH879" s="198">
        <f t="shared" si="16952"/>
        <v>0</v>
      </c>
      <c r="AI879" s="199">
        <f t="shared" si="16952"/>
        <v>0</v>
      </c>
      <c r="AJ879" s="196">
        <f t="shared" si="16952"/>
        <v>0</v>
      </c>
      <c r="AK879" s="200">
        <f t="shared" si="16952"/>
        <v>0</v>
      </c>
      <c r="AL879" s="198">
        <f t="shared" si="16952"/>
        <v>0</v>
      </c>
      <c r="AM879" s="199">
        <f t="shared" si="16952"/>
        <v>0</v>
      </c>
      <c r="AN879" s="196">
        <f t="shared" si="16952"/>
        <v>0</v>
      </c>
      <c r="AO879" s="200">
        <f t="shared" si="16952"/>
        <v>0</v>
      </c>
      <c r="AP879" s="198">
        <f t="shared" si="16952"/>
        <v>0</v>
      </c>
      <c r="AQ879" s="196">
        <f t="shared" si="16952"/>
        <v>0</v>
      </c>
      <c r="AR879" s="201">
        <f t="shared" si="16952"/>
        <v>0</v>
      </c>
      <c r="AS879" s="202">
        <f t="shared" si="16952"/>
        <v>0</v>
      </c>
      <c r="AT879" s="196">
        <f t="shared" si="16952"/>
        <v>0</v>
      </c>
      <c r="AU879" s="200">
        <f t="shared" si="16952"/>
        <v>0</v>
      </c>
      <c r="AV879" s="198">
        <f t="shared" si="16952"/>
        <v>0</v>
      </c>
      <c r="AW879" s="199">
        <f t="shared" si="16953"/>
        <v>0</v>
      </c>
      <c r="AX879" s="196">
        <f t="shared" si="16953"/>
        <v>0</v>
      </c>
      <c r="AY879" s="200">
        <f t="shared" si="16953"/>
        <v>0</v>
      </c>
      <c r="AZ879" s="198">
        <f t="shared" si="16953"/>
        <v>0</v>
      </c>
      <c r="BA879" s="199">
        <f t="shared" si="16953"/>
        <v>0</v>
      </c>
      <c r="BB879" s="196">
        <f t="shared" si="16953"/>
        <v>0</v>
      </c>
      <c r="BC879" s="200">
        <f t="shared" si="16953"/>
        <v>0</v>
      </c>
      <c r="BD879" s="198">
        <f t="shared" si="16953"/>
        <v>0</v>
      </c>
      <c r="BE879" s="196">
        <f t="shared" si="16953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4.3031670687106061E-2</v>
      </c>
      <c r="BK879" s="130">
        <f t="shared" ref="BK879" si="17009">C879/C901</f>
        <v>0</v>
      </c>
      <c r="BL879" s="131">
        <f t="shared" ref="BL879" si="17010">D879/D901</f>
        <v>3.8154392191659274E-2</v>
      </c>
      <c r="BM879" s="132">
        <f t="shared" ref="BM879" si="17011">E879/E901</f>
        <v>4.8180760923741484E-3</v>
      </c>
      <c r="BN879" s="129">
        <f t="shared" ref="BN879" si="17012">F879/F901</f>
        <v>6.2581203984408834E-2</v>
      </c>
      <c r="BO879" s="130">
        <f t="shared" ref="BO879" si="17013">G879/G901</f>
        <v>7.7824133504492939E-3</v>
      </c>
      <c r="BP879" s="131">
        <f t="shared" ref="BP879" si="17014">H879/H901</f>
        <v>3.4840930674264005E-2</v>
      </c>
      <c r="BQ879" s="132">
        <f t="shared" ref="BQ879" si="17015">I879/I901</f>
        <v>1.2939412450713611E-2</v>
      </c>
      <c r="BR879" s="129">
        <f t="shared" ref="BR879" si="17016">J879/J901</f>
        <v>1.2512030798845043E-2</v>
      </c>
      <c r="BS879" s="130">
        <f t="shared" ref="BS879" si="17017">K879/K901</f>
        <v>2.3399862353750859E-2</v>
      </c>
      <c r="BT879" s="131">
        <f t="shared" ref="BT879" si="17018">L879/L901</f>
        <v>1.0656807307525011E-2</v>
      </c>
      <c r="BU879" s="129">
        <f t="shared" ref="BU879" si="17019">M879/M901</f>
        <v>3.2714512112293412E-2</v>
      </c>
      <c r="BV879" s="133">
        <f t="shared" ref="BV879" si="17020">N879/N901</f>
        <v>2.5295986139185676E-2</v>
      </c>
      <c r="BW879" s="134">
        <f t="shared" ref="BW879" si="17021">O879/O901</f>
        <v>3.5042026755060969E-2</v>
      </c>
      <c r="BX879" s="129">
        <f t="shared" ref="BX879" si="17022">P879/P901</f>
        <v>2.5945057525240667E-2</v>
      </c>
      <c r="BY879" s="130">
        <f t="shared" ref="BY879" si="17023">Q879/Q901</f>
        <v>4.3661786044057516E-2</v>
      </c>
      <c r="BZ879" s="131">
        <f t="shared" ref="BZ879" si="17024">R879/R901</f>
        <v>2.4934971746344965E-2</v>
      </c>
      <c r="CA879" s="132">
        <f t="shared" ref="CA879" si="17025">S879/S901</f>
        <v>2.7606177606177607E-2</v>
      </c>
      <c r="CB879" s="129">
        <f t="shared" ref="CB879" si="17026">T879/T901</f>
        <v>1.1632737847943497E-2</v>
      </c>
      <c r="CC879" s="130">
        <f t="shared" ref="CC879" si="17027">U879/U901</f>
        <v>6.3021316033364222E-2</v>
      </c>
      <c r="CD879" s="131">
        <f t="shared" ref="CD879" si="17028">V879/V901</f>
        <v>1.2080404000396078E-2</v>
      </c>
      <c r="CE879" s="132">
        <f t="shared" ref="CE879" si="17029">W879/W901</f>
        <v>3.109452736318408E-2</v>
      </c>
      <c r="CF879" s="129">
        <f t="shared" ref="CF879" si="17030">X879/X901</f>
        <v>3.1679539206702446E-2</v>
      </c>
      <c r="CG879" s="130">
        <f t="shared" ref="CG879" si="17031">Y879/Y901</f>
        <v>4.2000844238075138E-2</v>
      </c>
      <c r="CH879" s="131">
        <f t="shared" ref="CH879" si="17032">Z879/Z901</f>
        <v>2.8089543084943269E-2</v>
      </c>
      <c r="CI879" s="129">
        <f t="shared" ref="CI879" si="17033">AA879/AA901</f>
        <v>1.9741879033140106E-2</v>
      </c>
      <c r="CJ879" s="135">
        <f t="shared" ref="CJ879" si="17034">AB879/AB901</f>
        <v>3.0663796840201485E-2</v>
      </c>
      <c r="CK879" s="136">
        <f t="shared" ref="CK879" si="17035">AC879/AC901</f>
        <v>2.2051723492645683E-2</v>
      </c>
    </row>
    <row r="880" spans="1:89" ht="15" thickTop="1" thickBot="1" x14ac:dyDescent="0.2">
      <c r="A880" s="137" t="s">
        <v>19</v>
      </c>
      <c r="B880" s="189">
        <v>1074</v>
      </c>
      <c r="C880" s="190">
        <v>346</v>
      </c>
      <c r="D880" s="191">
        <v>316</v>
      </c>
      <c r="E880" s="192">
        <v>194</v>
      </c>
      <c r="F880" s="189">
        <v>1186</v>
      </c>
      <c r="G880" s="193">
        <v>399</v>
      </c>
      <c r="H880" s="191">
        <v>978</v>
      </c>
      <c r="I880" s="192">
        <v>549</v>
      </c>
      <c r="J880" s="189">
        <v>75</v>
      </c>
      <c r="K880" s="193">
        <v>186</v>
      </c>
      <c r="L880" s="191">
        <v>255</v>
      </c>
      <c r="M880" s="189">
        <v>576</v>
      </c>
      <c r="N880" s="194">
        <v>897</v>
      </c>
      <c r="O880" s="195">
        <v>1121</v>
      </c>
      <c r="P880" s="189">
        <v>456</v>
      </c>
      <c r="Q880" s="193">
        <v>436</v>
      </c>
      <c r="R880" s="191">
        <v>565</v>
      </c>
      <c r="S880" s="192">
        <v>503</v>
      </c>
      <c r="T880" s="189">
        <v>86</v>
      </c>
      <c r="U880" s="193">
        <v>248</v>
      </c>
      <c r="V880" s="191">
        <v>330</v>
      </c>
      <c r="W880" s="192">
        <v>583</v>
      </c>
      <c r="X880" s="189">
        <v>460</v>
      </c>
      <c r="Y880" s="193">
        <v>351</v>
      </c>
      <c r="Z880" s="191">
        <v>841</v>
      </c>
      <c r="AA880" s="189">
        <v>768</v>
      </c>
      <c r="AB880" s="172">
        <v>7519</v>
      </c>
      <c r="AC880" s="173">
        <f t="shared" si="16981"/>
        <v>6260</v>
      </c>
      <c r="AE880" s="269" t="s">
        <v>13</v>
      </c>
      <c r="AF880" s="20">
        <f t="shared" ref="AF880:BG880" si="17036">SUM(AF877:AF879)</f>
        <v>2138</v>
      </c>
      <c r="AG880" s="21">
        <f t="shared" si="17036"/>
        <v>1238</v>
      </c>
      <c r="AH880" s="20">
        <f t="shared" si="17036"/>
        <v>637</v>
      </c>
      <c r="AI880" s="21">
        <f t="shared" si="17036"/>
        <v>681</v>
      </c>
      <c r="AJ880" s="20">
        <f t="shared" si="17036"/>
        <v>2448</v>
      </c>
      <c r="AK880" s="21">
        <f t="shared" si="17036"/>
        <v>1183</v>
      </c>
      <c r="AL880" s="20">
        <f t="shared" si="17036"/>
        <v>2349</v>
      </c>
      <c r="AM880" s="21">
        <f t="shared" si="17036"/>
        <v>1916</v>
      </c>
      <c r="AN880" s="20">
        <f t="shared" si="17036"/>
        <v>214</v>
      </c>
      <c r="AO880" s="21">
        <f t="shared" si="17036"/>
        <v>738</v>
      </c>
      <c r="AP880" s="20">
        <f t="shared" si="17036"/>
        <v>755</v>
      </c>
      <c r="AQ880" s="21">
        <f t="shared" si="17036"/>
        <v>1826</v>
      </c>
      <c r="AR880" s="20">
        <f t="shared" si="17036"/>
        <v>1945</v>
      </c>
      <c r="AS880" s="21">
        <f t="shared" si="17036"/>
        <v>2865</v>
      </c>
      <c r="AT880" s="20">
        <f t="shared" si="17036"/>
        <v>1228</v>
      </c>
      <c r="AU880" s="21">
        <f t="shared" si="17036"/>
        <v>1163</v>
      </c>
      <c r="AV880" s="20">
        <f t="shared" si="17036"/>
        <v>1617</v>
      </c>
      <c r="AW880" s="21">
        <f t="shared" si="17036"/>
        <v>1187</v>
      </c>
      <c r="AX880" s="20">
        <f t="shared" si="17036"/>
        <v>272</v>
      </c>
      <c r="AY880" s="21">
        <f t="shared" si="17036"/>
        <v>610</v>
      </c>
      <c r="AZ880" s="20">
        <f t="shared" si="17036"/>
        <v>795</v>
      </c>
      <c r="BA880" s="21">
        <f t="shared" si="17036"/>
        <v>1529</v>
      </c>
      <c r="BB880" s="20">
        <f t="shared" si="17036"/>
        <v>1136</v>
      </c>
      <c r="BC880" s="21">
        <f t="shared" si="17036"/>
        <v>993</v>
      </c>
      <c r="BD880" s="20">
        <f t="shared" si="17036"/>
        <v>2273</v>
      </c>
      <c r="BE880" s="21">
        <f t="shared" si="17036"/>
        <v>1957</v>
      </c>
      <c r="BF880" s="174">
        <f t="shared" si="17036"/>
        <v>17807</v>
      </c>
      <c r="BG880" s="175">
        <f t="shared" si="17036"/>
        <v>17886</v>
      </c>
      <c r="BI880" s="137" t="s">
        <v>19</v>
      </c>
      <c r="BJ880" s="129">
        <f>B880/B901</f>
        <v>8.3573262781106522E-2</v>
      </c>
      <c r="BK880" s="130">
        <f t="shared" ref="BK880" si="17037">C880/C901</f>
        <v>2.3227712137486575E-2</v>
      </c>
      <c r="BL880" s="131">
        <f t="shared" ref="BL880" si="17038">D880/D901</f>
        <v>7.0097604259094948E-2</v>
      </c>
      <c r="BM880" s="132">
        <f t="shared" ref="BM880" si="17039">E880/E901</f>
        <v>3.2231267652433962E-2</v>
      </c>
      <c r="BN880" s="129">
        <f t="shared" ref="BN880" si="17040">F880/F901</f>
        <v>8.5607044896780712E-2</v>
      </c>
      <c r="BO880" s="130">
        <f t="shared" ref="BO880" si="17041">G880/G901</f>
        <v>3.201219512195122E-2</v>
      </c>
      <c r="BP880" s="131">
        <f t="shared" ref="BP880" si="17042">H880/H901</f>
        <v>5.8048433048433046E-2</v>
      </c>
      <c r="BQ880" s="132">
        <f t="shared" ref="BQ880" si="17043">I880/I901</f>
        <v>3.0488143499750098E-2</v>
      </c>
      <c r="BR880" s="129">
        <f t="shared" ref="BR880" si="17044">J880/J901</f>
        <v>2.406159769008662E-2</v>
      </c>
      <c r="BS880" s="130">
        <f t="shared" ref="BS880" si="17045">K880/K901</f>
        <v>6.4005505849965588E-2</v>
      </c>
      <c r="BT880" s="131">
        <f t="shared" ref="BT880" si="17046">L880/L901</f>
        <v>2.7729447585906918E-2</v>
      </c>
      <c r="BU880" s="129">
        <f t="shared" ref="BU880" si="17047">M880/M901</f>
        <v>6.5202626216889298E-2</v>
      </c>
      <c r="BV880" s="133">
        <f t="shared" ref="BV880" si="17048">N880/N901</f>
        <v>5.1804793531619986E-2</v>
      </c>
      <c r="BW880" s="134">
        <f t="shared" ref="BW880" si="17049">O880/O901</f>
        <v>6.6354918906120511E-2</v>
      </c>
      <c r="BX880" s="129">
        <f t="shared" ref="BX880" si="17050">P880/P901</f>
        <v>5.3533693355247713E-2</v>
      </c>
      <c r="BY880" s="130">
        <f t="shared" ref="BY880" si="17051">Q880/Q901</f>
        <v>5.7512201556522889E-2</v>
      </c>
      <c r="BZ880" s="131">
        <f t="shared" ref="BZ880" si="17052">R880/R901</f>
        <v>5.0677190779442105E-2</v>
      </c>
      <c r="CA880" s="132">
        <f t="shared" ref="CA880" si="17053">S880/S901</f>
        <v>4.8552123552123551E-2</v>
      </c>
      <c r="CB880" s="129">
        <f t="shared" ref="CB880" si="17054">T880/T901</f>
        <v>3.5729123390112173E-2</v>
      </c>
      <c r="CC880" s="130">
        <f t="shared" ref="CC880" si="17055">U880/U901</f>
        <v>0.11492122335495829</v>
      </c>
      <c r="CD880" s="131">
        <f t="shared" ref="CD880" si="17056">V880/V901</f>
        <v>3.2676502624022177E-2</v>
      </c>
      <c r="CE880" s="132">
        <f t="shared" ref="CE880" si="17057">W880/W901</f>
        <v>5.5778798316111752E-2</v>
      </c>
      <c r="CF880" s="129">
        <f t="shared" ref="CF880" si="17058">X880/X901</f>
        <v>6.0217305930095562E-2</v>
      </c>
      <c r="CG880" s="130">
        <f t="shared" ref="CG880" si="17059">Y880/Y901</f>
        <v>7.4081891093288305E-2</v>
      </c>
      <c r="CH880" s="131">
        <f t="shared" ref="CH880" si="17060">Z880/Z901</f>
        <v>5.1579270162526836E-2</v>
      </c>
      <c r="CI880" s="129">
        <f t="shared" ref="CI880" si="17061">AA880/AA901</f>
        <v>4.1999343760253743E-2</v>
      </c>
      <c r="CJ880" s="135">
        <f t="shared" ref="CJ880" si="17062">AB880/AB901</f>
        <v>5.619329477004021E-2</v>
      </c>
      <c r="CK880" s="136">
        <f t="shared" ref="CK880" si="17063">AC880/AC901</f>
        <v>4.6858041094352335E-2</v>
      </c>
    </row>
    <row r="881" spans="1:89" ht="14" thickTop="1" x14ac:dyDescent="0.15">
      <c r="A881" s="146" t="s">
        <v>20</v>
      </c>
      <c r="B881" s="196">
        <v>1172</v>
      </c>
      <c r="C881" s="197">
        <v>645</v>
      </c>
      <c r="D881" s="198">
        <v>331</v>
      </c>
      <c r="E881" s="199">
        <v>353</v>
      </c>
      <c r="F881" s="196">
        <v>1196</v>
      </c>
      <c r="G881" s="200">
        <v>611</v>
      </c>
      <c r="H881" s="198">
        <v>1201</v>
      </c>
      <c r="I881" s="199">
        <v>922</v>
      </c>
      <c r="J881" s="196">
        <v>108</v>
      </c>
      <c r="K881" s="200">
        <v>375</v>
      </c>
      <c r="L881" s="198">
        <v>435</v>
      </c>
      <c r="M881" s="196">
        <v>967</v>
      </c>
      <c r="N881" s="201">
        <v>982</v>
      </c>
      <c r="O881" s="202">
        <v>1500</v>
      </c>
      <c r="P881" s="196">
        <v>635</v>
      </c>
      <c r="Q881" s="200">
        <v>635</v>
      </c>
      <c r="R881" s="198">
        <v>841</v>
      </c>
      <c r="S881" s="199">
        <v>589</v>
      </c>
      <c r="T881" s="196">
        <v>127</v>
      </c>
      <c r="U881" s="200">
        <v>365</v>
      </c>
      <c r="V881" s="198">
        <v>443</v>
      </c>
      <c r="W881" s="199">
        <v>768</v>
      </c>
      <c r="X881" s="196">
        <v>563</v>
      </c>
      <c r="Y881" s="200">
        <v>546</v>
      </c>
      <c r="Z881" s="198">
        <v>1164</v>
      </c>
      <c r="AA881" s="196">
        <v>1000</v>
      </c>
      <c r="AB881" s="172">
        <v>9198</v>
      </c>
      <c r="AC881" s="173">
        <f t="shared" si="16981"/>
        <v>9276</v>
      </c>
      <c r="BI881" s="146" t="s">
        <v>20</v>
      </c>
      <c r="BJ881" s="129">
        <f>B881/B901</f>
        <v>9.1199128472492411E-2</v>
      </c>
      <c r="BK881" s="130">
        <f t="shared" ref="BK881" si="17064">C881/C901</f>
        <v>4.3300214822771216E-2</v>
      </c>
      <c r="BL881" s="131">
        <f t="shared" ref="BL881" si="17065">D881/D901</f>
        <v>7.3425022182786154E-2</v>
      </c>
      <c r="BM881" s="132">
        <f t="shared" ref="BM881" si="17066">E881/E901</f>
        <v>5.8647615883037046E-2</v>
      </c>
      <c r="BN881" s="129">
        <f t="shared" ref="BN881" si="17067">F881/F901</f>
        <v>8.6328858091525906E-2</v>
      </c>
      <c r="BO881" s="130">
        <f t="shared" ref="BO881" si="17068">G881/G901</f>
        <v>4.9021181001283699E-2</v>
      </c>
      <c r="BP881" s="131">
        <f t="shared" ref="BP881" si="17069">H881/H901</f>
        <v>7.128442545109212E-2</v>
      </c>
      <c r="BQ881" s="132">
        <f t="shared" ref="BQ881" si="17070">I881/I901</f>
        <v>5.1202310212695064E-2</v>
      </c>
      <c r="BR881" s="129">
        <f t="shared" ref="BR881" si="17071">J881/J901</f>
        <v>3.4648700673724733E-2</v>
      </c>
      <c r="BS881" s="130">
        <f t="shared" ref="BS881" si="17072">K881/K901</f>
        <v>0.12904335856847901</v>
      </c>
      <c r="BT881" s="131">
        <f t="shared" ref="BT881" si="17073">L881/L901</f>
        <v>4.7303175293605913E-2</v>
      </c>
      <c r="BU881" s="129">
        <f t="shared" ref="BU881" si="17074">M881/M901</f>
        <v>0.10946343672175685</v>
      </c>
      <c r="BV881" s="133">
        <f t="shared" ref="BV881" si="17075">N881/N901</f>
        <v>5.6713831937626337E-2</v>
      </c>
      <c r="BW881" s="134">
        <f t="shared" ref="BW881" si="17076">O881/O901</f>
        <v>8.8788919142890971E-2</v>
      </c>
      <c r="BX881" s="129">
        <f t="shared" ref="BX881" si="17077">P881/P901</f>
        <v>7.4548015966189249E-2</v>
      </c>
      <c r="BY881" s="130">
        <f t="shared" ref="BY881" si="17078">Q881/Q901</f>
        <v>8.3762036670623929E-2</v>
      </c>
      <c r="BZ881" s="131">
        <f t="shared" ref="BZ881" si="17079">R881/R901</f>
        <v>7.543277423984214E-2</v>
      </c>
      <c r="CA881" s="132">
        <f t="shared" ref="CA881" si="17080">S881/S901</f>
        <v>5.6853281853281853E-2</v>
      </c>
      <c r="CB881" s="129">
        <f t="shared" ref="CB881" si="17081">T881/T901</f>
        <v>5.2762775238886582E-2</v>
      </c>
      <c r="CC881" s="130">
        <f t="shared" ref="CC881" si="17082">U881/U901</f>
        <v>0.1691380908248378</v>
      </c>
      <c r="CD881" s="131">
        <f t="shared" ref="CD881" si="17083">V881/V901</f>
        <v>4.3865729280126747E-2</v>
      </c>
      <c r="CE881" s="132">
        <f t="shared" ref="CE881" si="17084">W881/W901</f>
        <v>7.3478760045924227E-2</v>
      </c>
      <c r="CF881" s="129">
        <f t="shared" ref="CF881" si="17085">X881/X901</f>
        <v>7.3700746170964782E-2</v>
      </c>
      <c r="CG881" s="130">
        <f t="shared" ref="CG881" si="17086">Y881/Y901</f>
        <v>0.11523849725622626</v>
      </c>
      <c r="CH881" s="131">
        <f t="shared" ref="CH881" si="17087">Z881/Z901</f>
        <v>7.1389144434222632E-2</v>
      </c>
      <c r="CI881" s="129">
        <f t="shared" ref="CI881" si="17088">AA881/AA901</f>
        <v>5.4686645521163729E-2</v>
      </c>
      <c r="CJ881" s="135">
        <f t="shared" ref="CJ881" si="17089">AB881/AB901</f>
        <v>6.8741312048787057E-2</v>
      </c>
      <c r="CK881" s="136">
        <f t="shared" ref="CK881" si="17090">AC881/AC901</f>
        <v>6.9433736292525916E-2</v>
      </c>
    </row>
    <row r="882" spans="1:89" ht="14" thickBot="1" x14ac:dyDescent="0.2">
      <c r="A882" s="137" t="s">
        <v>21</v>
      </c>
      <c r="B882" s="189">
        <v>966</v>
      </c>
      <c r="C882" s="190">
        <v>593</v>
      </c>
      <c r="D882" s="191">
        <v>306</v>
      </c>
      <c r="E882" s="192">
        <v>328</v>
      </c>
      <c r="F882" s="189">
        <v>1252</v>
      </c>
      <c r="G882" s="193">
        <v>572</v>
      </c>
      <c r="H882" s="191">
        <v>1148</v>
      </c>
      <c r="I882" s="192">
        <v>994</v>
      </c>
      <c r="J882" s="189">
        <v>106</v>
      </c>
      <c r="K882" s="193">
        <v>363</v>
      </c>
      <c r="L882" s="191">
        <v>320</v>
      </c>
      <c r="M882" s="189">
        <v>859</v>
      </c>
      <c r="N882" s="194">
        <v>963</v>
      </c>
      <c r="O882" s="195">
        <v>1365</v>
      </c>
      <c r="P882" s="189">
        <v>593</v>
      </c>
      <c r="Q882" s="193">
        <v>528</v>
      </c>
      <c r="R882" s="191">
        <v>776</v>
      </c>
      <c r="S882" s="192">
        <v>598</v>
      </c>
      <c r="T882" s="189">
        <v>145</v>
      </c>
      <c r="U882" s="193">
        <v>245</v>
      </c>
      <c r="V882" s="191">
        <v>352</v>
      </c>
      <c r="W882" s="192">
        <v>761</v>
      </c>
      <c r="X882" s="189">
        <v>573</v>
      </c>
      <c r="Y882" s="193">
        <v>447</v>
      </c>
      <c r="Z882" s="191">
        <v>1109</v>
      </c>
      <c r="AA882" s="189">
        <v>957</v>
      </c>
      <c r="AB882" s="172">
        <v>8609</v>
      </c>
      <c r="AC882" s="173">
        <f t="shared" si="16981"/>
        <v>8610</v>
      </c>
      <c r="AE882" s="272" t="s">
        <v>85</v>
      </c>
      <c r="BI882" s="137" t="s">
        <v>21</v>
      </c>
      <c r="BJ882" s="129">
        <f>B882/B901</f>
        <v>7.5169247529375149E-2</v>
      </c>
      <c r="BK882" s="130">
        <f t="shared" ref="BK882" si="17091">C882/C901</f>
        <v>3.9809344790547797E-2</v>
      </c>
      <c r="BL882" s="131">
        <f t="shared" ref="BL882" si="17092">D882/D901</f>
        <v>6.7879325643300792E-2</v>
      </c>
      <c r="BM882" s="132">
        <f t="shared" ref="BM882" si="17093">E882/E901</f>
        <v>5.4494102010300714E-2</v>
      </c>
      <c r="BN882" s="129">
        <f t="shared" ref="BN882" si="17094">F882/F901</f>
        <v>9.0371011982099028E-2</v>
      </c>
      <c r="BO882" s="130">
        <f t="shared" ref="BO882" si="17095">G882/G901</f>
        <v>4.5892169448010271E-2</v>
      </c>
      <c r="BP882" s="131">
        <f t="shared" ref="BP882" si="17096">H882/H901</f>
        <v>6.8138651471984807E-2</v>
      </c>
      <c r="BQ882" s="132">
        <f t="shared" ref="BQ882" si="17097">I882/I901</f>
        <v>5.5200755261842614E-2</v>
      </c>
      <c r="BR882" s="129">
        <f t="shared" ref="BR882" si="17098">J882/J901</f>
        <v>3.4007058068655761E-2</v>
      </c>
      <c r="BS882" s="130">
        <f t="shared" ref="BS882" si="17099">K882/K901</f>
        <v>0.12491397109428769</v>
      </c>
      <c r="BT882" s="131">
        <f t="shared" ref="BT882" si="17100">L882/L901</f>
        <v>3.4797738147020446E-2</v>
      </c>
      <c r="BU882" s="129">
        <f t="shared" ref="BU882" si="17101">M882/M901</f>
        <v>9.7237944306090104E-2</v>
      </c>
      <c r="BV882" s="133">
        <f t="shared" ref="BV882" si="17102">N882/N901</f>
        <v>5.5616517470401389E-2</v>
      </c>
      <c r="BW882" s="134">
        <f t="shared" ref="BW882" si="17103">O882/O901</f>
        <v>8.0797916420030785E-2</v>
      </c>
      <c r="BX882" s="129">
        <f t="shared" ref="BX882" si="17104">P882/P901</f>
        <v>6.961728105189012E-2</v>
      </c>
      <c r="BY882" s="130">
        <f t="shared" ref="BY882" si="17105">Q882/Q901</f>
        <v>6.9647803719825874E-2</v>
      </c>
      <c r="BZ882" s="131">
        <f t="shared" ref="BZ882" si="17106">R882/R901</f>
        <v>6.9602654946631981E-2</v>
      </c>
      <c r="CA882" s="132">
        <f t="shared" ref="CA882" si="17107">S882/S901</f>
        <v>5.7722007722007723E-2</v>
      </c>
      <c r="CB882" s="129">
        <f t="shared" ref="CB882" si="17108">T882/T901</f>
        <v>6.0240963855421686E-2</v>
      </c>
      <c r="CC882" s="130">
        <f t="shared" ref="CC882" si="17109">U882/U901</f>
        <v>0.11353104726598702</v>
      </c>
      <c r="CD882" s="131">
        <f t="shared" ref="CD882" si="17110">V882/V901</f>
        <v>3.4854936132290328E-2</v>
      </c>
      <c r="CE882" s="132">
        <f t="shared" ref="CE882" si="17111">W882/W901</f>
        <v>7.2809031764255641E-2</v>
      </c>
      <c r="CF882" s="129">
        <f t="shared" ref="CF882" si="17112">X882/X901</f>
        <v>7.5009818039010343E-2</v>
      </c>
      <c r="CG882" s="130">
        <f t="shared" ref="CG882" si="17113">Y882/Y901</f>
        <v>9.4343604896580835E-2</v>
      </c>
      <c r="CH882" s="131">
        <f t="shared" ref="CH882" si="17114">Z882/Z901</f>
        <v>6.8015946028825519E-2</v>
      </c>
      <c r="CI882" s="129">
        <f t="shared" ref="CI882" si="17115">AA882/AA901</f>
        <v>5.2335119763753692E-2</v>
      </c>
      <c r="CJ882" s="135">
        <f t="shared" ref="CJ882" si="17116">AB882/AB901</f>
        <v>6.4339416767558999E-2</v>
      </c>
      <c r="CK882" s="136">
        <f t="shared" ref="CK882" si="17117">AC882/AC901</f>
        <v>6.4448519779931879E-2</v>
      </c>
    </row>
    <row r="883" spans="1:89" ht="15" thickTop="1" thickBot="1" x14ac:dyDescent="0.2">
      <c r="A883" s="146" t="s">
        <v>22</v>
      </c>
      <c r="B883" s="196">
        <v>960</v>
      </c>
      <c r="C883" s="197">
        <v>829</v>
      </c>
      <c r="D883" s="198">
        <v>309</v>
      </c>
      <c r="E883" s="199">
        <v>318</v>
      </c>
      <c r="F883" s="196">
        <v>1174</v>
      </c>
      <c r="G883" s="200">
        <v>479</v>
      </c>
      <c r="H883" s="198">
        <v>1214</v>
      </c>
      <c r="I883" s="199">
        <v>890</v>
      </c>
      <c r="J883" s="196">
        <v>160</v>
      </c>
      <c r="K883" s="200">
        <v>371</v>
      </c>
      <c r="L883" s="198">
        <v>319</v>
      </c>
      <c r="M883" s="196">
        <v>957</v>
      </c>
      <c r="N883" s="201">
        <v>898</v>
      </c>
      <c r="O883" s="202">
        <v>1418</v>
      </c>
      <c r="P883" s="196">
        <v>520</v>
      </c>
      <c r="Q883" s="200">
        <v>490</v>
      </c>
      <c r="R883" s="198">
        <v>858</v>
      </c>
      <c r="S883" s="199">
        <v>574</v>
      </c>
      <c r="T883" s="196">
        <v>130</v>
      </c>
      <c r="U883" s="200">
        <v>183</v>
      </c>
      <c r="V883" s="198">
        <v>387</v>
      </c>
      <c r="W883" s="199">
        <v>799</v>
      </c>
      <c r="X883" s="196">
        <v>442</v>
      </c>
      <c r="Y883" s="200">
        <v>359</v>
      </c>
      <c r="Z883" s="198">
        <v>1070</v>
      </c>
      <c r="AA883" s="196">
        <v>1151</v>
      </c>
      <c r="AB883" s="172">
        <v>8441</v>
      </c>
      <c r="AC883" s="173">
        <f t="shared" si="16981"/>
        <v>8818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>
        <f>B883/B901</f>
        <v>7.4702357793167848E-2</v>
      </c>
      <c r="BK883" s="130">
        <f t="shared" ref="BK883" si="17118">C883/C901</f>
        <v>5.5652524167561765E-2</v>
      </c>
      <c r="BL883" s="131">
        <f t="shared" ref="BL883" si="17119">D883/D901</f>
        <v>6.8544809228039044E-2</v>
      </c>
      <c r="BM883" s="132">
        <f t="shared" ref="BM883" si="17120">E883/E901</f>
        <v>5.2832696461206183E-2</v>
      </c>
      <c r="BN883" s="129">
        <f t="shared" ref="BN883" si="17121">F883/F901</f>
        <v>8.4740869063086477E-2</v>
      </c>
      <c r="BO883" s="130">
        <f t="shared" ref="BO883" si="17122">G883/G901</f>
        <v>3.8430680359435171E-2</v>
      </c>
      <c r="BP883" s="131">
        <f t="shared" ref="BP883" si="17123">H883/H901</f>
        <v>7.2056030389363729E-2</v>
      </c>
      <c r="BQ883" s="132">
        <f t="shared" ref="BQ883" si="17124">I883/I901</f>
        <v>4.942522352418504E-2</v>
      </c>
      <c r="BR883" s="129">
        <f t="shared" ref="BR883" si="17125">J883/J901</f>
        <v>5.1331408405518128E-2</v>
      </c>
      <c r="BS883" s="130">
        <f t="shared" ref="BS883" si="17126">K883/K901</f>
        <v>0.1276668960770819</v>
      </c>
      <c r="BT883" s="131">
        <f t="shared" ref="BT883" si="17127">L883/L901</f>
        <v>3.4688995215311005E-2</v>
      </c>
      <c r="BU883" s="129">
        <f t="shared" ref="BU883" si="17128">M883/M901</f>
        <v>0.10833144668326919</v>
      </c>
      <c r="BV883" s="133">
        <f t="shared" ref="BV883" si="17129">N883/N901</f>
        <v>5.1862546924631825E-2</v>
      </c>
      <c r="BW883" s="134">
        <f t="shared" ref="BW883" si="17130">O883/O901</f>
        <v>8.393512489641293E-2</v>
      </c>
      <c r="BX883" s="129">
        <f t="shared" ref="BX883" si="17131">P883/P901</f>
        <v>6.1047194177036863E-2</v>
      </c>
      <c r="BY883" s="130">
        <f t="shared" ref="BY883" si="17132">Q883/Q901</f>
        <v>6.4635272391505072E-2</v>
      </c>
      <c r="BZ883" s="131">
        <f t="shared" ref="BZ883" si="17133">R883/R901</f>
        <v>7.6957574670374021E-2</v>
      </c>
      <c r="CA883" s="132">
        <f t="shared" ref="CA883" si="17134">S883/S901</f>
        <v>5.5405405405405408E-2</v>
      </c>
      <c r="CB883" s="129">
        <f t="shared" ref="CB883" si="17135">T883/T901</f>
        <v>5.4009140008309101E-2</v>
      </c>
      <c r="CC883" s="130">
        <f t="shared" ref="CC883" si="17136">U883/U901</f>
        <v>8.4800741427247445E-2</v>
      </c>
      <c r="CD883" s="131">
        <f t="shared" ref="CD883" si="17137">V883/V901</f>
        <v>3.8320625804535102E-2</v>
      </c>
      <c r="CE883" s="132">
        <f t="shared" ref="CE883" si="17138">W883/W901</f>
        <v>7.6444699579027942E-2</v>
      </c>
      <c r="CF883" s="129">
        <f t="shared" ref="CF883" si="17139">X883/X901</f>
        <v>5.7860976567613562E-2</v>
      </c>
      <c r="CG883" s="130">
        <f t="shared" ref="CG883" si="17140">Y883/Y901</f>
        <v>7.5770367243562689E-2</v>
      </c>
      <c r="CH883" s="131">
        <f t="shared" ref="CH883" si="17141">Z883/Z901</f>
        <v>6.562404170499847E-2</v>
      </c>
      <c r="CI883" s="129">
        <f t="shared" ref="CI883" si="17142">AA883/AA901</f>
        <v>6.2944328994859453E-2</v>
      </c>
      <c r="CJ883" s="135">
        <f t="shared" ref="CJ883" si="17143">AB883/AB901</f>
        <v>6.3083867689042339E-2</v>
      </c>
      <c r="CK883" s="136">
        <f t="shared" ref="CK883" si="17144">AC883/AC901</f>
        <v>6.6005464276357645E-2</v>
      </c>
    </row>
    <row r="884" spans="1:89" ht="15" thickTop="1" thickBot="1" x14ac:dyDescent="0.2">
      <c r="A884" s="137" t="s">
        <v>23</v>
      </c>
      <c r="B884" s="189">
        <v>750</v>
      </c>
      <c r="C884" s="190">
        <v>688</v>
      </c>
      <c r="D884" s="191">
        <v>300</v>
      </c>
      <c r="E884" s="192">
        <v>277</v>
      </c>
      <c r="F884" s="189">
        <v>1053</v>
      </c>
      <c r="G884" s="193">
        <v>364</v>
      </c>
      <c r="H884" s="191">
        <v>1062</v>
      </c>
      <c r="I884" s="192">
        <v>821</v>
      </c>
      <c r="J884" s="189">
        <v>199</v>
      </c>
      <c r="K884" s="193">
        <v>273</v>
      </c>
      <c r="L884" s="191">
        <v>297</v>
      </c>
      <c r="M884" s="189">
        <v>754</v>
      </c>
      <c r="N884" s="194">
        <v>815</v>
      </c>
      <c r="O884" s="195">
        <v>1234</v>
      </c>
      <c r="P884" s="189">
        <v>434</v>
      </c>
      <c r="Q884" s="193">
        <v>356</v>
      </c>
      <c r="R884" s="191">
        <v>774</v>
      </c>
      <c r="S884" s="192">
        <v>553</v>
      </c>
      <c r="T884" s="189">
        <v>103</v>
      </c>
      <c r="U884" s="193">
        <v>120</v>
      </c>
      <c r="V884" s="191">
        <v>385</v>
      </c>
      <c r="W884" s="192">
        <v>773</v>
      </c>
      <c r="X884" s="189">
        <v>336</v>
      </c>
      <c r="Y884" s="193">
        <v>240</v>
      </c>
      <c r="Z884" s="191">
        <v>950</v>
      </c>
      <c r="AA884" s="189">
        <v>1230</v>
      </c>
      <c r="AB884" s="172">
        <v>7458</v>
      </c>
      <c r="AC884" s="173">
        <f t="shared" si="16981"/>
        <v>7683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5.8361217025912383E-2</v>
      </c>
      <c r="BK884" s="130">
        <f t="shared" ref="BK884" si="17145">C884/C901</f>
        <v>4.6186895810955961E-2</v>
      </c>
      <c r="BL884" s="131">
        <f t="shared" ref="BL884" si="17146">D884/D901</f>
        <v>6.6548358473824315E-2</v>
      </c>
      <c r="BM884" s="132">
        <f t="shared" ref="BM884" si="17147">E884/E901</f>
        <v>4.6020933709918589E-2</v>
      </c>
      <c r="BN884" s="129">
        <f t="shared" ref="BN884" si="17148">F884/F901</f>
        <v>7.600692940666956E-2</v>
      </c>
      <c r="BO884" s="130">
        <f t="shared" ref="BO884" si="17149">G884/G901</f>
        <v>2.9204107830551988E-2</v>
      </c>
      <c r="BP884" s="131">
        <f t="shared" ref="BP884" si="17150">H884/H901</f>
        <v>6.3034188034188032E-2</v>
      </c>
      <c r="BQ884" s="132">
        <f t="shared" ref="BQ884" si="17151">I884/I901</f>
        <v>4.5593380352085301E-2</v>
      </c>
      <c r="BR884" s="129">
        <f t="shared" ref="BR884" si="17152">J884/J901</f>
        <v>6.3843439204363167E-2</v>
      </c>
      <c r="BS884" s="130">
        <f t="shared" ref="BS884" si="17153">K884/K901</f>
        <v>9.3943565037852714E-2</v>
      </c>
      <c r="BT884" s="131">
        <f t="shared" ref="BT884" si="17154">L884/L901</f>
        <v>3.2296650717703351E-2</v>
      </c>
      <c r="BU884" s="129">
        <f t="shared" ref="BU884" si="17155">M884/M901</f>
        <v>8.5352048901969665E-2</v>
      </c>
      <c r="BV884" s="133">
        <f t="shared" ref="BV884" si="17156">N884/N901</f>
        <v>4.7069015304649145E-2</v>
      </c>
      <c r="BW884" s="134">
        <f t="shared" ref="BW884" si="17157">O884/O901</f>
        <v>7.3043684148218296E-2</v>
      </c>
      <c r="BX884" s="129">
        <f t="shared" ref="BX884" si="17158">P884/P901</f>
        <v>5.0950927447757692E-2</v>
      </c>
      <c r="BY884" s="130">
        <f t="shared" ref="BY884" si="17159">Q884/Q901</f>
        <v>4.6959504023215935E-2</v>
      </c>
      <c r="BZ884" s="131">
        <f t="shared" ref="BZ884" si="17160">R884/R901</f>
        <v>6.9423266660687058E-2</v>
      </c>
      <c r="CA884" s="132">
        <f t="shared" ref="CA884" si="17161">S884/S901</f>
        <v>5.3378378378378381E-2</v>
      </c>
      <c r="CB884" s="129">
        <f t="shared" ref="CB884" si="17162">T884/T901</f>
        <v>4.279185708350644E-2</v>
      </c>
      <c r="CC884" s="130">
        <f t="shared" ref="CC884" si="17163">U884/U901</f>
        <v>5.5607043558850787E-2</v>
      </c>
      <c r="CD884" s="131">
        <f t="shared" ref="CD884" si="17164">V884/V901</f>
        <v>3.8122586394692543E-2</v>
      </c>
      <c r="CE884" s="132">
        <f t="shared" ref="CE884" si="17165">W884/W901</f>
        <v>7.3957137389973213E-2</v>
      </c>
      <c r="CF884" s="129">
        <f t="shared" ref="CF884" si="17166">X884/X901</f>
        <v>4.398481476633067E-2</v>
      </c>
      <c r="CG884" s="130">
        <f t="shared" ref="CG884" si="17167">Y884/Y901</f>
        <v>5.0654284508231319E-2</v>
      </c>
      <c r="CH884" s="131">
        <f t="shared" ref="CH884" si="17168">Z884/Z901</f>
        <v>5.8264336093222936E-2</v>
      </c>
      <c r="CI884" s="129">
        <f t="shared" ref="CI884" si="17169">AA884/AA901</f>
        <v>6.726457399103139E-2</v>
      </c>
      <c r="CJ884" s="135">
        <f t="shared" ref="CJ884" si="17170">AB884/AB901</f>
        <v>5.5737410878435943E-2</v>
      </c>
      <c r="CK884" s="136">
        <f t="shared" ref="CK884" si="17171">AC884/AC901</f>
        <v>5.7509637336726677E-2</v>
      </c>
    </row>
    <row r="885" spans="1:89" ht="14" thickTop="1" x14ac:dyDescent="0.15">
      <c r="A885" s="146" t="s">
        <v>24</v>
      </c>
      <c r="B885" s="203">
        <v>677</v>
      </c>
      <c r="C885" s="197">
        <v>905</v>
      </c>
      <c r="D885" s="198">
        <v>249</v>
      </c>
      <c r="E885" s="199">
        <v>354</v>
      </c>
      <c r="F885" s="196">
        <v>925</v>
      </c>
      <c r="G885" s="200">
        <v>392</v>
      </c>
      <c r="H885" s="198">
        <v>1042</v>
      </c>
      <c r="I885" s="199">
        <v>882</v>
      </c>
      <c r="J885" s="196">
        <v>201</v>
      </c>
      <c r="K885" s="200">
        <v>188</v>
      </c>
      <c r="L885" s="198">
        <v>357</v>
      </c>
      <c r="M885" s="196">
        <v>641</v>
      </c>
      <c r="N885" s="201">
        <v>847</v>
      </c>
      <c r="O885" s="204">
        <v>941</v>
      </c>
      <c r="P885" s="196">
        <v>410</v>
      </c>
      <c r="Q885" s="200">
        <v>341</v>
      </c>
      <c r="R885" s="198">
        <v>719</v>
      </c>
      <c r="S885" s="199">
        <v>534</v>
      </c>
      <c r="T885" s="196">
        <v>129</v>
      </c>
      <c r="U885" s="200">
        <v>91</v>
      </c>
      <c r="V885" s="198">
        <v>430</v>
      </c>
      <c r="W885" s="205">
        <v>719</v>
      </c>
      <c r="X885" s="196">
        <v>379</v>
      </c>
      <c r="Y885" s="200">
        <v>171</v>
      </c>
      <c r="Z885" s="198">
        <v>998</v>
      </c>
      <c r="AA885" s="196">
        <v>938</v>
      </c>
      <c r="AB885" s="172">
        <v>7363</v>
      </c>
      <c r="AC885" s="173">
        <f t="shared" si="16981"/>
        <v>7097</v>
      </c>
      <c r="AE885" s="275" t="str">
        <f>$AE$17</f>
        <v>17:00 - 17:59</v>
      </c>
      <c r="AF885" s="126">
        <f t="shared" ref="AF885:AU887" si="17172">SUMIF($A$9:$A$32,$AE885,B$877:B$900)</f>
        <v>712</v>
      </c>
      <c r="AG885" s="186">
        <f t="shared" si="17172"/>
        <v>1263</v>
      </c>
      <c r="AH885" s="127">
        <f t="shared" si="17172"/>
        <v>338</v>
      </c>
      <c r="AI885" s="180">
        <f t="shared" si="17172"/>
        <v>493</v>
      </c>
      <c r="AJ885" s="126">
        <f t="shared" si="17172"/>
        <v>693</v>
      </c>
      <c r="AK885" s="128">
        <f t="shared" si="17172"/>
        <v>1185</v>
      </c>
      <c r="AL885" s="127">
        <f t="shared" si="17172"/>
        <v>1063</v>
      </c>
      <c r="AM885" s="180">
        <f t="shared" si="17172"/>
        <v>1558</v>
      </c>
      <c r="AN885" s="126">
        <f t="shared" si="17172"/>
        <v>287</v>
      </c>
      <c r="AO885" s="128">
        <f t="shared" si="17172"/>
        <v>79</v>
      </c>
      <c r="AP885" s="127">
        <f t="shared" si="17172"/>
        <v>797</v>
      </c>
      <c r="AQ885" s="126">
        <f t="shared" si="17172"/>
        <v>313</v>
      </c>
      <c r="AR885" s="179">
        <f t="shared" si="17172"/>
        <v>1494</v>
      </c>
      <c r="AS885" s="181">
        <f t="shared" si="17172"/>
        <v>1006</v>
      </c>
      <c r="AT885" s="126">
        <f t="shared" si="17172"/>
        <v>788</v>
      </c>
      <c r="AU885" s="128">
        <f t="shared" si="17172"/>
        <v>520</v>
      </c>
      <c r="AV885" s="127">
        <f t="shared" ref="AP885:BE887" si="17173">SUMIF($A$9:$A$32,$AE885,R$877:R$900)</f>
        <v>778</v>
      </c>
      <c r="AW885" s="180">
        <f t="shared" si="17173"/>
        <v>794</v>
      </c>
      <c r="AX885" s="126">
        <f t="shared" si="17173"/>
        <v>286</v>
      </c>
      <c r="AY885" s="128">
        <f t="shared" si="17173"/>
        <v>52</v>
      </c>
      <c r="AZ885" s="127">
        <f t="shared" si="17173"/>
        <v>942</v>
      </c>
      <c r="BA885" s="180">
        <f t="shared" si="17173"/>
        <v>653</v>
      </c>
      <c r="BB885" s="126">
        <f t="shared" si="17173"/>
        <v>704</v>
      </c>
      <c r="BC885" s="128">
        <f t="shared" si="17173"/>
        <v>278</v>
      </c>
      <c r="BD885" s="184">
        <f t="shared" si="17173"/>
        <v>1077</v>
      </c>
      <c r="BE885" s="185">
        <f t="shared" si="17173"/>
        <v>1317</v>
      </c>
      <c r="BF885" s="170">
        <f>AF885+AH885+AJ885+AL885+AN885+AP885+AR885+AT885+AV885+AX885+AZ885+BB885+BD885</f>
        <v>9959</v>
      </c>
      <c r="BG885" s="171">
        <f>AG885+AI885+AK885+AM885+AO885+AQ885+AS885+AU885+AW885+AY885+BA885+BC885+BE885</f>
        <v>9511</v>
      </c>
      <c r="BI885" s="146" t="s">
        <v>24</v>
      </c>
      <c r="BJ885" s="129">
        <f>B885/B901</f>
        <v>5.268072523539024E-2</v>
      </c>
      <c r="BK885" s="130">
        <f t="shared" ref="BK885" si="17174">C885/C901</f>
        <v>6.0754564983888294E-2</v>
      </c>
      <c r="BL885" s="131">
        <f t="shared" ref="BL885" si="17175">D885/D901</f>
        <v>5.5235137533274178E-2</v>
      </c>
      <c r="BM885" s="132">
        <f t="shared" ref="BM885" si="17176">E885/E901</f>
        <v>5.88137564379465E-2</v>
      </c>
      <c r="BN885" s="129">
        <f t="shared" ref="BN885" si="17177">F885/F901</f>
        <v>6.6767720513930998E-2</v>
      </c>
      <c r="BO885" s="130">
        <f t="shared" ref="BO885" si="17178">G885/G901</f>
        <v>3.1450577663671375E-2</v>
      </c>
      <c r="BP885" s="131">
        <f t="shared" ref="BP885" si="17179">H885/H901</f>
        <v>6.184710351377018E-2</v>
      </c>
      <c r="BQ885" s="132">
        <f t="shared" ref="BQ885" si="17180">I885/I901</f>
        <v>4.898095185205753E-2</v>
      </c>
      <c r="BR885" s="129">
        <f t="shared" ref="BR885" si="17181">J885/J901</f>
        <v>6.4485081809432146E-2</v>
      </c>
      <c r="BS885" s="130">
        <f t="shared" ref="BS885" si="17182">K885/K901</f>
        <v>6.4693737095664144E-2</v>
      </c>
      <c r="BT885" s="131">
        <f t="shared" ref="BT885" si="17183">L885/L901</f>
        <v>3.8821226620269683E-2</v>
      </c>
      <c r="BU885" s="129">
        <f t="shared" ref="BU885" si="17184">M885/M901</f>
        <v>7.2560561467059095E-2</v>
      </c>
      <c r="BV885" s="133">
        <f t="shared" ref="BV885" si="17185">N885/N901</f>
        <v>4.8917123881028007E-2</v>
      </c>
      <c r="BW885" s="134">
        <f t="shared" ref="BW885" si="17186">O885/O901</f>
        <v>5.5700248608973602E-2</v>
      </c>
      <c r="BX885" s="129">
        <f t="shared" ref="BX885" si="17187">P885/P901</f>
        <v>4.8133364639586756E-2</v>
      </c>
      <c r="BY885" s="130">
        <f t="shared" ref="BY885" si="17188">Q885/Q901</f>
        <v>4.4980873235720878E-2</v>
      </c>
      <c r="BZ885" s="131">
        <f t="shared" ref="BZ885" si="17189">R885/R901</f>
        <v>6.4490088797201542E-2</v>
      </c>
      <c r="CA885" s="132">
        <f t="shared" ref="CA885" si="17190">S885/S901</f>
        <v>5.1544401544401541E-2</v>
      </c>
      <c r="CB885" s="129">
        <f t="shared" ref="CB885" si="17191">T885/T901</f>
        <v>5.3593685085168256E-2</v>
      </c>
      <c r="CC885" s="130">
        <f t="shared" ref="CC885" si="17192">U885/U901</f>
        <v>4.2168674698795178E-2</v>
      </c>
      <c r="CD885" s="131">
        <f t="shared" ref="CD885" si="17193">V885/V901</f>
        <v>4.2578473116150116E-2</v>
      </c>
      <c r="CE885" s="132">
        <f t="shared" ref="CE885" si="17194">W885/W901</f>
        <v>6.8790662074244169E-2</v>
      </c>
      <c r="CF885" s="129">
        <f t="shared" ref="CF885" si="17195">X885/X901</f>
        <v>4.9613823798926558E-2</v>
      </c>
      <c r="CG885" s="130">
        <f t="shared" ref="CG885" si="17196">Y885/Y901</f>
        <v>3.6091177712114814E-2</v>
      </c>
      <c r="CH885" s="131">
        <f t="shared" ref="CH885" si="17197">Z885/Z901</f>
        <v>6.1208218337933148E-2</v>
      </c>
      <c r="CI885" s="129">
        <f t="shared" ref="CI885" si="17198">AA885/AA901</f>
        <v>5.1296073498851583E-2</v>
      </c>
      <c r="CJ885" s="135">
        <f t="shared" ref="CJ885" si="17199">AB885/AB901</f>
        <v>5.5027427768560455E-2</v>
      </c>
      <c r="CK885" s="136">
        <f t="shared" ref="CK885" si="17200">AC885/AC901</f>
        <v>5.312324563045024E-2</v>
      </c>
    </row>
    <row r="886" spans="1:89" x14ac:dyDescent="0.15">
      <c r="A886" s="137" t="s">
        <v>25</v>
      </c>
      <c r="B886" s="206">
        <v>669</v>
      </c>
      <c r="C886" s="190">
        <v>777</v>
      </c>
      <c r="D886" s="191">
        <v>222</v>
      </c>
      <c r="E886" s="192">
        <v>277</v>
      </c>
      <c r="F886" s="189">
        <v>811</v>
      </c>
      <c r="G886" s="193">
        <v>438</v>
      </c>
      <c r="H886" s="191">
        <v>1022</v>
      </c>
      <c r="I886" s="192">
        <v>935</v>
      </c>
      <c r="J886" s="189">
        <v>159</v>
      </c>
      <c r="K886" s="190">
        <v>206</v>
      </c>
      <c r="L886" s="191">
        <v>350</v>
      </c>
      <c r="M886" s="189">
        <v>577</v>
      </c>
      <c r="N886" s="194">
        <v>818</v>
      </c>
      <c r="O886" s="207">
        <v>941</v>
      </c>
      <c r="P886" s="189">
        <v>413</v>
      </c>
      <c r="Q886" s="190">
        <v>325</v>
      </c>
      <c r="R886" s="191">
        <v>705</v>
      </c>
      <c r="S886" s="192">
        <v>483</v>
      </c>
      <c r="T886" s="198">
        <v>102</v>
      </c>
      <c r="U886" s="189">
        <v>109</v>
      </c>
      <c r="V886" s="191">
        <v>493</v>
      </c>
      <c r="W886" s="208">
        <v>733</v>
      </c>
      <c r="X886" s="189">
        <v>400</v>
      </c>
      <c r="Y886" s="193">
        <v>222</v>
      </c>
      <c r="Z886" s="191">
        <v>986</v>
      </c>
      <c r="AA886" s="189">
        <v>1238</v>
      </c>
      <c r="AB886" s="172">
        <v>7150</v>
      </c>
      <c r="AC886" s="173">
        <f t="shared" si="16981"/>
        <v>7261</v>
      </c>
      <c r="AE886" s="277" t="str">
        <f>$AE$18</f>
        <v>18:00 - 18:59</v>
      </c>
      <c r="AF886" s="126">
        <f t="shared" si="17172"/>
        <v>743</v>
      </c>
      <c r="AG886" s="190">
        <f t="shared" si="17172"/>
        <v>1789</v>
      </c>
      <c r="AH886" s="191">
        <f t="shared" si="17172"/>
        <v>312</v>
      </c>
      <c r="AI886" s="192">
        <f t="shared" si="17172"/>
        <v>512</v>
      </c>
      <c r="AJ886" s="278">
        <f t="shared" si="17172"/>
        <v>565</v>
      </c>
      <c r="AK886" s="193">
        <f t="shared" si="17172"/>
        <v>1540</v>
      </c>
      <c r="AL886" s="191">
        <f t="shared" si="17172"/>
        <v>1098</v>
      </c>
      <c r="AM886" s="192">
        <f t="shared" si="17172"/>
        <v>1737</v>
      </c>
      <c r="AN886" s="278">
        <f t="shared" si="17172"/>
        <v>269</v>
      </c>
      <c r="AO886" s="193">
        <f t="shared" si="17172"/>
        <v>99</v>
      </c>
      <c r="AP886" s="191">
        <f t="shared" si="17173"/>
        <v>1140</v>
      </c>
      <c r="AQ886" s="278">
        <f t="shared" si="17173"/>
        <v>328</v>
      </c>
      <c r="AR886" s="194">
        <f t="shared" si="17173"/>
        <v>1543</v>
      </c>
      <c r="AS886" s="195">
        <f t="shared" si="17173"/>
        <v>912</v>
      </c>
      <c r="AT886" s="278">
        <f t="shared" si="17173"/>
        <v>642</v>
      </c>
      <c r="AU886" s="193">
        <f t="shared" si="17173"/>
        <v>587</v>
      </c>
      <c r="AV886" s="191">
        <f t="shared" si="17173"/>
        <v>707</v>
      </c>
      <c r="AW886" s="192">
        <f t="shared" si="17173"/>
        <v>903</v>
      </c>
      <c r="AX886" s="278">
        <f t="shared" si="17173"/>
        <v>259</v>
      </c>
      <c r="AY886" s="193">
        <f t="shared" si="17173"/>
        <v>54</v>
      </c>
      <c r="AZ886" s="191">
        <f t="shared" si="17173"/>
        <v>1053</v>
      </c>
      <c r="BA886" s="192">
        <f t="shared" si="17173"/>
        <v>560</v>
      </c>
      <c r="BB886" s="278">
        <f t="shared" si="17173"/>
        <v>633</v>
      </c>
      <c r="BC886" s="193">
        <f t="shared" si="17173"/>
        <v>302</v>
      </c>
      <c r="BD886" s="191">
        <f t="shared" si="17173"/>
        <v>1187</v>
      </c>
      <c r="BE886" s="278">
        <f t="shared" si="17173"/>
        <v>1621</v>
      </c>
      <c r="BF886" s="172">
        <f>SUM(AF886,AH886,AJ886,AL886,AN886,AP886,AR886,AT886,AV886,AX886,AZ886,BB886,BD886)</f>
        <v>10151</v>
      </c>
      <c r="BG886" s="173">
        <f>SUM(AG886,AI886,AK886,AM886,AO886,AQ886,AS886,AU886,AW886,AY886,BA886,BC886,BE886)</f>
        <v>10944</v>
      </c>
      <c r="BI886" s="137" t="s">
        <v>25</v>
      </c>
      <c r="BJ886" s="129">
        <f>B886/B901</f>
        <v>5.205820558711384E-2</v>
      </c>
      <c r="BK886" s="130">
        <f t="shared" ref="BK886" si="17201">C886/C901</f>
        <v>5.2161654135338346E-2</v>
      </c>
      <c r="BL886" s="131">
        <f t="shared" ref="BL886" si="17202">D886/D901</f>
        <v>4.9245785270629991E-2</v>
      </c>
      <c r="BM886" s="132">
        <f t="shared" ref="BM886" si="17203">E886/E901</f>
        <v>4.6020933709918589E-2</v>
      </c>
      <c r="BN886" s="129">
        <f t="shared" ref="BN886" si="17204">F886/F901</f>
        <v>5.8539050093835712E-2</v>
      </c>
      <c r="BO886" s="130">
        <f t="shared" ref="BO886" si="17205">G886/G901</f>
        <v>3.5141206675224648E-2</v>
      </c>
      <c r="BP886" s="131">
        <f t="shared" ref="BP886" si="17206">H886/H901</f>
        <v>6.0660018993352327E-2</v>
      </c>
      <c r="BQ886" s="132">
        <f t="shared" ref="BQ886" si="17207">I886/I901</f>
        <v>5.1924251679902257E-2</v>
      </c>
      <c r="BR886" s="129">
        <f t="shared" ref="BR886" si="17208">J886/J901</f>
        <v>5.1010587102983639E-2</v>
      </c>
      <c r="BS886" s="130">
        <f t="shared" ref="BS886" si="17209">K886/K901</f>
        <v>7.0887818306951136E-2</v>
      </c>
      <c r="BT886" s="131">
        <f t="shared" ref="BT886" si="17210">L886/L901</f>
        <v>3.8060026098303612E-2</v>
      </c>
      <c r="BU886" s="129">
        <f t="shared" ref="BU886" si="17211">M886/M901</f>
        <v>6.5315825220738061E-2</v>
      </c>
      <c r="BV886" s="133">
        <f t="shared" ref="BV886" si="17212">N886/N901</f>
        <v>4.7242275483684669E-2</v>
      </c>
      <c r="BW886" s="134">
        <f t="shared" ref="BW886" si="17213">O886/O901</f>
        <v>5.5700248608973602E-2</v>
      </c>
      <c r="BX886" s="129">
        <f t="shared" ref="BX886" si="17214">P886/P901</f>
        <v>4.8485559990608121E-2</v>
      </c>
      <c r="BY886" s="130">
        <f t="shared" ref="BY886" si="17215">Q886/Q901</f>
        <v>4.287033372905949E-2</v>
      </c>
      <c r="BZ886" s="131">
        <f t="shared" ref="BZ886" si="17216">R886/R901</f>
        <v>6.3234370795587053E-2</v>
      </c>
      <c r="CA886" s="132">
        <f t="shared" ref="CA886" si="17217">S886/S901</f>
        <v>4.6621621621621624E-2</v>
      </c>
      <c r="CB886" s="129">
        <f t="shared" ref="CB886" si="17218">T886/T901</f>
        <v>4.2376402160365603E-2</v>
      </c>
      <c r="CC886" s="130">
        <f t="shared" ref="CC886" si="17219">U886/U901</f>
        <v>5.0509731232622798E-2</v>
      </c>
      <c r="CD886" s="131">
        <f t="shared" ref="CD886" si="17220">V886/V901</f>
        <v>4.8816714526190713E-2</v>
      </c>
      <c r="CE886" s="132">
        <f t="shared" ref="CE886" si="17221">W886/W901</f>
        <v>7.0130118637581326E-2</v>
      </c>
      <c r="CF886" s="129">
        <f t="shared" ref="CF886" si="17222">X886/X901</f>
        <v>5.2362874721822231E-2</v>
      </c>
      <c r="CG886" s="130">
        <f t="shared" ref="CG886" si="17223">Y886/Y901</f>
        <v>4.6855213170113971E-2</v>
      </c>
      <c r="CH886" s="131">
        <f t="shared" ref="CH886" si="17224">Z886/Z901</f>
        <v>6.0472247776755597E-2</v>
      </c>
      <c r="CI886" s="129">
        <f t="shared" ref="CI886" si="17225">AA886/AA901</f>
        <v>6.7702067155200704E-2</v>
      </c>
      <c r="CJ886" s="135">
        <f t="shared" ref="CJ886" si="17226">AB886/AB901</f>
        <v>5.3435570901155402E-2</v>
      </c>
      <c r="CK886" s="136">
        <f t="shared" ref="CK886" si="17227">AC886/AC901</f>
        <v>5.4350836483401326E-2</v>
      </c>
    </row>
    <row r="887" spans="1:89" ht="14" thickBot="1" x14ac:dyDescent="0.2">
      <c r="A887" s="146" t="s">
        <v>26</v>
      </c>
      <c r="B887" s="203">
        <v>642</v>
      </c>
      <c r="C887" s="197">
        <v>826</v>
      </c>
      <c r="D887" s="198">
        <v>262</v>
      </c>
      <c r="E887" s="199">
        <v>365</v>
      </c>
      <c r="F887" s="196">
        <v>769</v>
      </c>
      <c r="G887" s="200">
        <v>427</v>
      </c>
      <c r="H887" s="198">
        <v>901</v>
      </c>
      <c r="I887" s="199">
        <v>968</v>
      </c>
      <c r="J887" s="196">
        <v>184</v>
      </c>
      <c r="K887" s="197">
        <v>176</v>
      </c>
      <c r="L887" s="198">
        <v>371</v>
      </c>
      <c r="M887" s="196">
        <v>505</v>
      </c>
      <c r="N887" s="201">
        <v>803</v>
      </c>
      <c r="O887" s="204">
        <v>791</v>
      </c>
      <c r="P887" s="196">
        <v>411</v>
      </c>
      <c r="Q887" s="197">
        <v>359</v>
      </c>
      <c r="R887" s="198">
        <v>687</v>
      </c>
      <c r="S887" s="199">
        <v>552</v>
      </c>
      <c r="T887" s="196">
        <v>89</v>
      </c>
      <c r="U887" s="200">
        <v>110</v>
      </c>
      <c r="V887" s="198">
        <v>509</v>
      </c>
      <c r="W887" s="205">
        <v>568</v>
      </c>
      <c r="X887" s="196">
        <v>363</v>
      </c>
      <c r="Y887" s="200">
        <v>212</v>
      </c>
      <c r="Z887" s="198">
        <v>973</v>
      </c>
      <c r="AA887" s="196">
        <v>1110</v>
      </c>
      <c r="AB887" s="172">
        <v>6964</v>
      </c>
      <c r="AC887" s="173">
        <f t="shared" si="16981"/>
        <v>6969</v>
      </c>
      <c r="AE887" s="275">
        <f>$AE$19</f>
        <v>0</v>
      </c>
      <c r="AF887" s="126">
        <f t="shared" si="17172"/>
        <v>0</v>
      </c>
      <c r="AG887" s="197">
        <f t="shared" si="17172"/>
        <v>0</v>
      </c>
      <c r="AH887" s="198">
        <f t="shared" si="17172"/>
        <v>0</v>
      </c>
      <c r="AI887" s="199">
        <f t="shared" si="17172"/>
        <v>0</v>
      </c>
      <c r="AJ887" s="196">
        <f t="shared" si="17172"/>
        <v>0</v>
      </c>
      <c r="AK887" s="200">
        <f t="shared" si="17172"/>
        <v>0</v>
      </c>
      <c r="AL887" s="198">
        <f t="shared" si="17172"/>
        <v>0</v>
      </c>
      <c r="AM887" s="199">
        <f t="shared" si="17172"/>
        <v>0</v>
      </c>
      <c r="AN887" s="196">
        <f t="shared" si="17172"/>
        <v>0</v>
      </c>
      <c r="AO887" s="200">
        <f t="shared" si="17172"/>
        <v>0</v>
      </c>
      <c r="AP887" s="198">
        <f t="shared" si="17173"/>
        <v>0</v>
      </c>
      <c r="AQ887" s="196">
        <f t="shared" si="17173"/>
        <v>0</v>
      </c>
      <c r="AR887" s="201">
        <f t="shared" si="17173"/>
        <v>0</v>
      </c>
      <c r="AS887" s="202">
        <f t="shared" si="17173"/>
        <v>0</v>
      </c>
      <c r="AT887" s="196">
        <f t="shared" si="17173"/>
        <v>0</v>
      </c>
      <c r="AU887" s="200">
        <f t="shared" si="17173"/>
        <v>0</v>
      </c>
      <c r="AV887" s="198">
        <f t="shared" si="17173"/>
        <v>0</v>
      </c>
      <c r="AW887" s="199">
        <f t="shared" si="17173"/>
        <v>0</v>
      </c>
      <c r="AX887" s="196">
        <f t="shared" si="17173"/>
        <v>0</v>
      </c>
      <c r="AY887" s="200">
        <f t="shared" si="17173"/>
        <v>0</v>
      </c>
      <c r="AZ887" s="198">
        <f t="shared" si="17173"/>
        <v>0</v>
      </c>
      <c r="BA887" s="199">
        <f t="shared" si="17173"/>
        <v>0</v>
      </c>
      <c r="BB887" s="196">
        <f t="shared" si="17173"/>
        <v>0</v>
      </c>
      <c r="BC887" s="200">
        <f t="shared" si="17173"/>
        <v>0</v>
      </c>
      <c r="BD887" s="198">
        <f t="shared" si="17173"/>
        <v>0</v>
      </c>
      <c r="BE887" s="196">
        <f t="shared" si="17173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4.9957201774180997E-2</v>
      </c>
      <c r="BK887" s="130">
        <f t="shared" ref="BK887" si="17228">C887/C901</f>
        <v>5.5451127819548869E-2</v>
      </c>
      <c r="BL887" s="131">
        <f t="shared" ref="BL887" si="17229">D887/D901</f>
        <v>5.8118899733806566E-2</v>
      </c>
      <c r="BM887" s="132">
        <f t="shared" ref="BM887" si="17230">E887/E901</f>
        <v>6.0641302541950493E-2</v>
      </c>
      <c r="BN887" s="129">
        <f t="shared" ref="BN887" si="17231">F887/F901</f>
        <v>5.5507434675905874E-2</v>
      </c>
      <c r="BO887" s="130">
        <f t="shared" ref="BO887" si="17232">G887/G901</f>
        <v>3.42586649550706E-2</v>
      </c>
      <c r="BP887" s="131">
        <f t="shared" ref="BP887" si="17233">H887/H901</f>
        <v>5.347815764482431E-2</v>
      </c>
      <c r="BQ887" s="132">
        <f t="shared" ref="BQ887" si="17234">I887/I901</f>
        <v>5.3756872327428221E-2</v>
      </c>
      <c r="BR887" s="129">
        <f t="shared" ref="BR887" si="17235">J887/J901</f>
        <v>5.9031119666345847E-2</v>
      </c>
      <c r="BS887" s="130">
        <f t="shared" ref="BS887" si="17236">K887/K901</f>
        <v>6.0564349621472814E-2</v>
      </c>
      <c r="BT887" s="131">
        <f t="shared" ref="BT887" si="17237">L887/L901</f>
        <v>4.0343627664201825E-2</v>
      </c>
      <c r="BU887" s="129">
        <f t="shared" ref="BU887" si="17238">M887/M901</f>
        <v>5.7165496943626895E-2</v>
      </c>
      <c r="BV887" s="133">
        <f t="shared" ref="BV887" si="17239">N887/N901</f>
        <v>4.6375974588507077E-2</v>
      </c>
      <c r="BW887" s="134">
        <f t="shared" ref="BW887" si="17240">O887/O901</f>
        <v>4.6821356694684506E-2</v>
      </c>
      <c r="BX887" s="129">
        <f t="shared" ref="BX887" si="17241">P887/P901</f>
        <v>4.8250763089927214E-2</v>
      </c>
      <c r="BY887" s="130">
        <f t="shared" ref="BY887" si="17242">Q887/Q901</f>
        <v>4.7355230180714948E-2</v>
      </c>
      <c r="BZ887" s="131">
        <f t="shared" ref="BZ887" si="17243">R887/R901</f>
        <v>6.1619876222082696E-2</v>
      </c>
      <c r="CA887" s="132">
        <f t="shared" ref="CA887" si="17244">S887/S901</f>
        <v>5.3281853281853281E-2</v>
      </c>
      <c r="CB887" s="129">
        <f t="shared" ref="CB887" si="17245">T887/T901</f>
        <v>3.6975488159534692E-2</v>
      </c>
      <c r="CC887" s="130">
        <f t="shared" ref="CC887" si="17246">U887/U901</f>
        <v>5.0973123262279887E-2</v>
      </c>
      <c r="CD887" s="131">
        <f t="shared" ref="CD887" si="17247">V887/V901</f>
        <v>5.0401029804931184E-2</v>
      </c>
      <c r="CE887" s="132">
        <f t="shared" ref="CE887" si="17248">W887/W901</f>
        <v>5.4343666283964788E-2</v>
      </c>
      <c r="CF887" s="129">
        <f t="shared" ref="CF887" si="17249">X887/X901</f>
        <v>4.7519308810053673E-2</v>
      </c>
      <c r="CG887" s="130">
        <f t="shared" ref="CG887" si="17250">Y887/Y901</f>
        <v>4.4744617982271001E-2</v>
      </c>
      <c r="CH887" s="131">
        <f t="shared" ref="CH887" si="17251">Z887/Z901</f>
        <v>5.9674946335479914E-2</v>
      </c>
      <c r="CI887" s="129">
        <f t="shared" ref="CI887" si="17252">AA887/AA901</f>
        <v>6.070217652849174E-2</v>
      </c>
      <c r="CJ887" s="135">
        <f t="shared" ref="CJ887" si="17253">AB887/AB901</f>
        <v>5.2045498707083387E-2</v>
      </c>
      <c r="CK887" s="136">
        <f t="shared" ref="CK887" si="17254">AC887/AC901</f>
        <v>5.2165125940342082E-2</v>
      </c>
    </row>
    <row r="888" spans="1:89" ht="15" thickTop="1" thickBot="1" x14ac:dyDescent="0.2">
      <c r="A888" s="137" t="s">
        <v>27</v>
      </c>
      <c r="B888" s="206">
        <v>584</v>
      </c>
      <c r="C888" s="190">
        <v>851</v>
      </c>
      <c r="D888" s="191">
        <v>257</v>
      </c>
      <c r="E888" s="192">
        <v>343</v>
      </c>
      <c r="F888" s="189">
        <v>639</v>
      </c>
      <c r="G888" s="193">
        <v>587</v>
      </c>
      <c r="H888" s="191">
        <v>961</v>
      </c>
      <c r="I888" s="192">
        <v>1020</v>
      </c>
      <c r="J888" s="189">
        <v>228</v>
      </c>
      <c r="K888" s="190">
        <v>156</v>
      </c>
      <c r="L888" s="191">
        <v>518</v>
      </c>
      <c r="M888" s="189">
        <v>441</v>
      </c>
      <c r="N888" s="194">
        <v>1000</v>
      </c>
      <c r="O888" s="207">
        <v>825</v>
      </c>
      <c r="P888" s="189">
        <v>499</v>
      </c>
      <c r="Q888" s="190">
        <v>351</v>
      </c>
      <c r="R888" s="191">
        <v>622</v>
      </c>
      <c r="S888" s="192">
        <v>660</v>
      </c>
      <c r="T888" s="189">
        <v>136</v>
      </c>
      <c r="U888" s="193">
        <v>83</v>
      </c>
      <c r="V888" s="191">
        <v>627</v>
      </c>
      <c r="W888" s="208">
        <v>573</v>
      </c>
      <c r="X888" s="189">
        <v>393</v>
      </c>
      <c r="Y888" s="193">
        <v>205</v>
      </c>
      <c r="Z888" s="191">
        <v>986</v>
      </c>
      <c r="AA888" s="189">
        <v>1206</v>
      </c>
      <c r="AB888" s="172">
        <v>7450</v>
      </c>
      <c r="AC888" s="173">
        <f t="shared" si="16981"/>
        <v>7301</v>
      </c>
      <c r="AE888" s="269" t="s">
        <v>13</v>
      </c>
      <c r="AF888" s="20">
        <f t="shared" ref="AF888:BG888" si="17255">SUM(AF885:AF887)</f>
        <v>1455</v>
      </c>
      <c r="AG888" s="21">
        <f t="shared" si="17255"/>
        <v>3052</v>
      </c>
      <c r="AH888" s="20">
        <f t="shared" si="17255"/>
        <v>650</v>
      </c>
      <c r="AI888" s="21">
        <f t="shared" si="17255"/>
        <v>1005</v>
      </c>
      <c r="AJ888" s="20">
        <f t="shared" si="17255"/>
        <v>1258</v>
      </c>
      <c r="AK888" s="21">
        <f t="shared" si="17255"/>
        <v>2725</v>
      </c>
      <c r="AL888" s="20">
        <f t="shared" si="17255"/>
        <v>2161</v>
      </c>
      <c r="AM888" s="21">
        <f t="shared" si="17255"/>
        <v>3295</v>
      </c>
      <c r="AN888" s="20">
        <f t="shared" si="17255"/>
        <v>556</v>
      </c>
      <c r="AO888" s="21">
        <f t="shared" si="17255"/>
        <v>178</v>
      </c>
      <c r="AP888" s="20">
        <f t="shared" si="17255"/>
        <v>1937</v>
      </c>
      <c r="AQ888" s="21">
        <f t="shared" si="17255"/>
        <v>641</v>
      </c>
      <c r="AR888" s="20">
        <f t="shared" si="17255"/>
        <v>3037</v>
      </c>
      <c r="AS888" s="21">
        <f t="shared" si="17255"/>
        <v>1918</v>
      </c>
      <c r="AT888" s="20">
        <f t="shared" si="17255"/>
        <v>1430</v>
      </c>
      <c r="AU888" s="21">
        <f t="shared" si="17255"/>
        <v>1107</v>
      </c>
      <c r="AV888" s="20">
        <f t="shared" si="17255"/>
        <v>1485</v>
      </c>
      <c r="AW888" s="21">
        <f t="shared" si="17255"/>
        <v>1697</v>
      </c>
      <c r="AX888" s="20">
        <f t="shared" si="17255"/>
        <v>545</v>
      </c>
      <c r="AY888" s="21">
        <f t="shared" si="17255"/>
        <v>106</v>
      </c>
      <c r="AZ888" s="20">
        <f t="shared" si="17255"/>
        <v>1995</v>
      </c>
      <c r="BA888" s="21">
        <f t="shared" si="17255"/>
        <v>1213</v>
      </c>
      <c r="BB888" s="20">
        <f t="shared" si="17255"/>
        <v>1337</v>
      </c>
      <c r="BC888" s="21">
        <f t="shared" si="17255"/>
        <v>580</v>
      </c>
      <c r="BD888" s="20">
        <f t="shared" si="17255"/>
        <v>2264</v>
      </c>
      <c r="BE888" s="21">
        <f t="shared" si="17255"/>
        <v>2938</v>
      </c>
      <c r="BF888" s="174">
        <f t="shared" si="17255"/>
        <v>20110</v>
      </c>
      <c r="BG888" s="175">
        <f t="shared" si="17255"/>
        <v>20455</v>
      </c>
      <c r="BI888" s="137" t="s">
        <v>27</v>
      </c>
      <c r="BJ888" s="129">
        <f>B888/B901</f>
        <v>4.5443934324177107E-2</v>
      </c>
      <c r="BK888" s="130">
        <f t="shared" ref="BK888" si="17256">C888/C901</f>
        <v>5.7129430719656281E-2</v>
      </c>
      <c r="BL888" s="131">
        <f t="shared" ref="BL888" si="17257">D888/D901</f>
        <v>5.7009760425909495E-2</v>
      </c>
      <c r="BM888" s="132">
        <f t="shared" ref="BM888" si="17258">E888/E901</f>
        <v>5.6986210333942515E-2</v>
      </c>
      <c r="BN888" s="129">
        <f t="shared" ref="BN888" si="17259">F888/F901</f>
        <v>4.6123863144218277E-2</v>
      </c>
      <c r="BO888" s="130">
        <f t="shared" ref="BO888" si="17260">G888/G901</f>
        <v>4.7095635430038509E-2</v>
      </c>
      <c r="BP888" s="131">
        <f t="shared" ref="BP888" si="17261">H888/H901</f>
        <v>5.7039411206077875E-2</v>
      </c>
      <c r="BQ888" s="132">
        <f t="shared" ref="BQ888" si="17262">I888/I901</f>
        <v>5.6644638196257008E-2</v>
      </c>
      <c r="BR888" s="129">
        <f t="shared" ref="BR888" si="17263">J888/J901</f>
        <v>7.3147256977863326E-2</v>
      </c>
      <c r="BS888" s="130">
        <f t="shared" ref="BS888" si="17264">K888/K901</f>
        <v>5.3682037164487266E-2</v>
      </c>
      <c r="BT888" s="131">
        <f t="shared" ref="BT888" si="17265">L888/L901</f>
        <v>5.632883862548934E-2</v>
      </c>
      <c r="BU888" s="129">
        <f t="shared" ref="BU888" si="17266">M888/M901</f>
        <v>4.992076069730586E-2</v>
      </c>
      <c r="BV888" s="133">
        <f t="shared" ref="BV888" si="17267">N888/N901</f>
        <v>5.7753393011839446E-2</v>
      </c>
      <c r="BW888" s="134">
        <f t="shared" ref="BW888" si="17268">O888/O901</f>
        <v>4.883390552859003E-2</v>
      </c>
      <c r="BX888" s="129">
        <f t="shared" ref="BX888" si="17269">P888/P901</f>
        <v>5.8581826719887299E-2</v>
      </c>
      <c r="BY888" s="130">
        <f t="shared" ref="BY888" si="17270">Q888/Q901</f>
        <v>4.6299960427384247E-2</v>
      </c>
      <c r="BZ888" s="131">
        <f t="shared" ref="BZ888" si="17271">R888/R901</f>
        <v>5.5789756928872544E-2</v>
      </c>
      <c r="CA888" s="132">
        <f t="shared" ref="CA888" si="17272">S888/S901</f>
        <v>6.3706563706563704E-2</v>
      </c>
      <c r="CB888" s="129">
        <f t="shared" ref="CB888" si="17273">T888/T901</f>
        <v>5.6501869547154131E-2</v>
      </c>
      <c r="CC888" s="130">
        <f t="shared" ref="CC888" si="17274">U888/U901</f>
        <v>3.8461538461538464E-2</v>
      </c>
      <c r="CD888" s="131">
        <f t="shared" ref="CD888" si="17275">V888/V901</f>
        <v>6.208535498564214E-2</v>
      </c>
      <c r="CE888" s="132">
        <f t="shared" ref="CE888" si="17276">W888/W901</f>
        <v>5.4822043628013781E-2</v>
      </c>
      <c r="CF888" s="129">
        <f t="shared" ref="CF888" si="17277">X888/X901</f>
        <v>5.1446524414190342E-2</v>
      </c>
      <c r="CG888" s="130">
        <f t="shared" ref="CG888" si="17278">Y888/Y901</f>
        <v>4.3267201350780923E-2</v>
      </c>
      <c r="CH888" s="131">
        <f t="shared" ref="CH888" si="17279">Z888/Z901</f>
        <v>6.0472247776755597E-2</v>
      </c>
      <c r="CI888" s="129">
        <f t="shared" ref="CI888" si="17280">AA888/AA901</f>
        <v>6.5952094498523461E-2</v>
      </c>
      <c r="CJ888" s="135">
        <f t="shared" ref="CJ888" si="17281">AB888/AB901</f>
        <v>5.5677622827078006E-2</v>
      </c>
      <c r="CK888" s="136">
        <f t="shared" ref="CK888" si="17282">AC888/AC901</f>
        <v>5.4650248886560122E-2</v>
      </c>
    </row>
    <row r="889" spans="1:89" ht="14" thickTop="1" x14ac:dyDescent="0.15">
      <c r="A889" s="146" t="s">
        <v>28</v>
      </c>
      <c r="B889" s="203">
        <v>669</v>
      </c>
      <c r="C889" s="197">
        <v>901</v>
      </c>
      <c r="D889" s="198">
        <v>311</v>
      </c>
      <c r="E889" s="199">
        <v>330</v>
      </c>
      <c r="F889" s="196">
        <v>652</v>
      </c>
      <c r="G889" s="200">
        <v>682</v>
      </c>
      <c r="H889" s="198">
        <v>977</v>
      </c>
      <c r="I889" s="199">
        <v>979</v>
      </c>
      <c r="J889" s="196">
        <v>222</v>
      </c>
      <c r="K889" s="197">
        <v>83</v>
      </c>
      <c r="L889" s="198">
        <v>627</v>
      </c>
      <c r="M889" s="196">
        <v>360</v>
      </c>
      <c r="N889" s="201">
        <v>1017</v>
      </c>
      <c r="O889" s="204">
        <v>676</v>
      </c>
      <c r="P889" s="196">
        <v>521</v>
      </c>
      <c r="Q889" s="197">
        <v>310</v>
      </c>
      <c r="R889" s="198">
        <v>556</v>
      </c>
      <c r="S889" s="199">
        <v>544</v>
      </c>
      <c r="T889" s="196">
        <v>202</v>
      </c>
      <c r="U889" s="200">
        <v>75</v>
      </c>
      <c r="V889" s="198">
        <v>596</v>
      </c>
      <c r="W889" s="205">
        <v>521</v>
      </c>
      <c r="X889" s="196">
        <v>464</v>
      </c>
      <c r="Y889" s="200">
        <v>130</v>
      </c>
      <c r="Z889" s="198">
        <v>1082</v>
      </c>
      <c r="AA889" s="196">
        <v>907</v>
      </c>
      <c r="AB889" s="172">
        <v>7896</v>
      </c>
      <c r="AC889" s="173">
        <f t="shared" si="16981"/>
        <v>6498</v>
      </c>
      <c r="BI889" s="146" t="s">
        <v>28</v>
      </c>
      <c r="BJ889" s="129">
        <f>B889/B901</f>
        <v>5.205820558711384E-2</v>
      </c>
      <c r="BK889" s="130">
        <f t="shared" ref="BK889" si="17283">C889/C901</f>
        <v>6.0486036519871104E-2</v>
      </c>
      <c r="BL889" s="131">
        <f t="shared" ref="BL889" si="17284">D889/D901</f>
        <v>6.898846495119787E-2</v>
      </c>
      <c r="BM889" s="132">
        <f t="shared" ref="BM889" si="17285">E889/E901</f>
        <v>5.4826383120119622E-2</v>
      </c>
      <c r="BN889" s="129">
        <f t="shared" ref="BN889" si="17286">F889/F901</f>
        <v>4.7062220297387033E-2</v>
      </c>
      <c r="BO889" s="130">
        <f t="shared" ref="BO889" si="17287">G889/G901</f>
        <v>5.4717586649550704E-2</v>
      </c>
      <c r="BP889" s="131">
        <f t="shared" ref="BP889" si="17288">H889/H901</f>
        <v>5.7989078822412159E-2</v>
      </c>
      <c r="BQ889" s="132">
        <f t="shared" ref="BQ889" si="17289">I889/I901</f>
        <v>5.4367745876603542E-2</v>
      </c>
      <c r="BR889" s="129">
        <f t="shared" ref="BR889" si="17290">J889/J901</f>
        <v>7.1222329162656403E-2</v>
      </c>
      <c r="BS889" s="130">
        <f t="shared" ref="BS889" si="17291">K889/K901</f>
        <v>2.856159669649002E-2</v>
      </c>
      <c r="BT889" s="131">
        <f t="shared" ref="BT889" si="17292">L889/L901</f>
        <v>6.8181818181818177E-2</v>
      </c>
      <c r="BU889" s="129">
        <f t="shared" ref="BU889" si="17293">M889/M901</f>
        <v>4.0751641385555808E-2</v>
      </c>
      <c r="BV889" s="133">
        <f t="shared" ref="BV889" si="17294">N889/N901</f>
        <v>5.8735200693040716E-2</v>
      </c>
      <c r="BW889" s="134">
        <f t="shared" ref="BW889" si="17295">O889/O901</f>
        <v>4.0014206227062865E-2</v>
      </c>
      <c r="BX889" s="129">
        <f t="shared" ref="BX889" si="17296">P889/P901</f>
        <v>6.116459262737732E-2</v>
      </c>
      <c r="BY889" s="130">
        <f t="shared" ref="BY889" si="17297">Q889/Q901</f>
        <v>4.089170294156444E-2</v>
      </c>
      <c r="BZ889" s="131">
        <f t="shared" ref="BZ889" si="17298">R889/R901</f>
        <v>4.986994349268993E-2</v>
      </c>
      <c r="CA889" s="132">
        <f t="shared" ref="CA889" si="17299">S889/S901</f>
        <v>5.2509652509652512E-2</v>
      </c>
      <c r="CB889" s="129">
        <f t="shared" ref="CB889" si="17300">T889/T901</f>
        <v>8.3921894474449518E-2</v>
      </c>
      <c r="CC889" s="130">
        <f t="shared" ref="CC889" si="17301">U889/U901</f>
        <v>3.4754402224281743E-2</v>
      </c>
      <c r="CD889" s="131">
        <f t="shared" ref="CD889" si="17302">V889/V901</f>
        <v>5.9015744133082484E-2</v>
      </c>
      <c r="CE889" s="132">
        <f t="shared" ref="CE889" si="17303">W889/W901</f>
        <v>4.9846919249904323E-2</v>
      </c>
      <c r="CF889" s="129">
        <f t="shared" ref="CF889" si="17304">X889/X901</f>
        <v>6.0740934677313785E-2</v>
      </c>
      <c r="CG889" s="130">
        <f t="shared" ref="CG889" si="17305">Y889/Y901</f>
        <v>2.7437737441958633E-2</v>
      </c>
      <c r="CH889" s="131">
        <f t="shared" ref="CH889" si="17306">Z889/Z901</f>
        <v>6.6360012266176022E-2</v>
      </c>
      <c r="CI889" s="129">
        <f t="shared" ref="CI889" si="17307">AA889/AA901</f>
        <v>4.9600787487695502E-2</v>
      </c>
      <c r="CJ889" s="135">
        <f t="shared" ref="CJ889" si="17308">AB889/AB901</f>
        <v>5.9010806690282948E-2</v>
      </c>
      <c r="CK889" s="136">
        <f t="shared" ref="CK889" si="17309">AC889/AC901</f>
        <v>4.8639544893147202E-2</v>
      </c>
    </row>
    <row r="890" spans="1:89" x14ac:dyDescent="0.15">
      <c r="A890" s="137" t="s">
        <v>29</v>
      </c>
      <c r="B890" s="206">
        <v>686</v>
      </c>
      <c r="C890" s="190">
        <v>1362</v>
      </c>
      <c r="D890" s="191">
        <v>332</v>
      </c>
      <c r="E890" s="192">
        <v>461</v>
      </c>
      <c r="F890" s="189">
        <v>691</v>
      </c>
      <c r="G890" s="193">
        <v>1174</v>
      </c>
      <c r="H890" s="191">
        <v>1075</v>
      </c>
      <c r="I890" s="192">
        <v>1563</v>
      </c>
      <c r="J890" s="189">
        <v>245</v>
      </c>
      <c r="K890" s="190">
        <v>90</v>
      </c>
      <c r="L890" s="191">
        <v>872</v>
      </c>
      <c r="M890" s="189">
        <v>400</v>
      </c>
      <c r="N890" s="194">
        <v>1411</v>
      </c>
      <c r="O890" s="207">
        <v>961</v>
      </c>
      <c r="P890" s="189">
        <v>803</v>
      </c>
      <c r="Q890" s="190">
        <v>481</v>
      </c>
      <c r="R890" s="191">
        <v>781</v>
      </c>
      <c r="S890" s="192">
        <v>805</v>
      </c>
      <c r="T890" s="189">
        <v>291</v>
      </c>
      <c r="U890" s="193">
        <v>84</v>
      </c>
      <c r="V890" s="191">
        <v>883</v>
      </c>
      <c r="W890" s="208">
        <v>811</v>
      </c>
      <c r="X890" s="189">
        <v>641</v>
      </c>
      <c r="Y890" s="193">
        <v>228</v>
      </c>
      <c r="Z890" s="191">
        <v>1228</v>
      </c>
      <c r="AA890" s="189">
        <v>1642</v>
      </c>
      <c r="AB890" s="172">
        <v>9939</v>
      </c>
      <c r="AC890" s="173">
        <f t="shared" si="16981"/>
        <v>10062</v>
      </c>
      <c r="BI890" s="137" t="s">
        <v>29</v>
      </c>
      <c r="BJ890" s="129">
        <f>B890/B901</f>
        <v>5.3381059839701192E-2</v>
      </c>
      <c r="BK890" s="130">
        <f t="shared" ref="BK890" si="17310">C890/C901</f>
        <v>9.1433941997851778E-2</v>
      </c>
      <c r="BL890" s="131">
        <f t="shared" ref="BL890" si="17311">D890/D901</f>
        <v>7.3646850044365567E-2</v>
      </c>
      <c r="BM890" s="132">
        <f t="shared" ref="BM890" si="17312">E890/E901</f>
        <v>7.659079581325802E-2</v>
      </c>
      <c r="BN890" s="129">
        <f t="shared" ref="BN890" si="17313">F890/F901</f>
        <v>4.9877291756893316E-2</v>
      </c>
      <c r="BO890" s="130">
        <f t="shared" ref="BO890" si="17314">G890/G901</f>
        <v>9.4191270860077017E-2</v>
      </c>
      <c r="BP890" s="131">
        <f t="shared" ref="BP890" si="17315">H890/H901</f>
        <v>6.3805792972459641E-2</v>
      </c>
      <c r="BQ890" s="132">
        <f t="shared" ref="BQ890" si="17316">I890/I901</f>
        <v>8.6799577941911482E-2</v>
      </c>
      <c r="BR890" s="129">
        <f t="shared" ref="BR890" si="17317">J890/J901</f>
        <v>7.8601219120949625E-2</v>
      </c>
      <c r="BS890" s="130">
        <f t="shared" ref="BS890" si="17318">K890/K901</f>
        <v>3.0970406056434963E-2</v>
      </c>
      <c r="BT890" s="131">
        <f t="shared" ref="BT890" si="17319">L890/L901</f>
        <v>9.4823836450630708E-2</v>
      </c>
      <c r="BU890" s="129">
        <f t="shared" ref="BU890" si="17320">M890/M901</f>
        <v>4.5279601539506449E-2</v>
      </c>
      <c r="BV890" s="133">
        <f t="shared" ref="BV890" si="17321">N890/N901</f>
        <v>8.1490037539705462E-2</v>
      </c>
      <c r="BW890" s="134">
        <f t="shared" ref="BW890" si="17322">O890/O901</f>
        <v>5.6884100864212146E-2</v>
      </c>
      <c r="BX890" s="129">
        <f t="shared" ref="BX890" si="17323">P890/P901</f>
        <v>9.4270955623385777E-2</v>
      </c>
      <c r="BY890" s="130">
        <f t="shared" ref="BY890" si="17324">Q890/Q901</f>
        <v>6.3448093919008047E-2</v>
      </c>
      <c r="BZ890" s="131">
        <f t="shared" ref="BZ890" si="17325">R890/R901</f>
        <v>7.005112566149431E-2</v>
      </c>
      <c r="CA890" s="132">
        <f t="shared" ref="CA890" si="17326">S890/S901</f>
        <v>7.77027027027027E-2</v>
      </c>
      <c r="CB890" s="129">
        <f t="shared" ref="CB890" si="17327">T890/T901</f>
        <v>0.12089738263398421</v>
      </c>
      <c r="CC890" s="130">
        <f t="shared" ref="CC890" si="17328">U890/U901</f>
        <v>3.8924930491195553E-2</v>
      </c>
      <c r="CD890" s="131">
        <f t="shared" ref="CD890" si="17329">V890/V901</f>
        <v>8.7434399445489655E-2</v>
      </c>
      <c r="CE890" s="132">
        <f t="shared" ref="CE890" si="17330">W890/W901</f>
        <v>7.7592805204745499E-2</v>
      </c>
      <c r="CF890" s="129">
        <f t="shared" ref="CF890" si="17331">X890/X901</f>
        <v>8.3911506741720127E-2</v>
      </c>
      <c r="CG890" s="130">
        <f t="shared" ref="CG890" si="17332">Y890/Y901</f>
        <v>4.8121570282819756E-2</v>
      </c>
      <c r="CH890" s="131">
        <f t="shared" ref="CH890" si="17333">Z890/Z901</f>
        <v>7.5314320760502915E-2</v>
      </c>
      <c r="CI890" s="129">
        <f t="shared" ref="CI890" si="17334">AA890/AA901</f>
        <v>8.9795471945750854E-2</v>
      </c>
      <c r="CJ890" s="135">
        <f t="shared" ref="CJ890" si="17335">AB890/AB901</f>
        <v>7.4279180305815887E-2</v>
      </c>
      <c r="CK890" s="136">
        <f t="shared" ref="CK890" si="17336">AC890/AC901</f>
        <v>7.5317190014596358E-2</v>
      </c>
    </row>
    <row r="891" spans="1:89" x14ac:dyDescent="0.15">
      <c r="A891" s="146" t="s">
        <v>30</v>
      </c>
      <c r="B891" s="203">
        <v>712</v>
      </c>
      <c r="C891" s="197">
        <v>1263</v>
      </c>
      <c r="D891" s="198">
        <v>338</v>
      </c>
      <c r="E891" s="199">
        <v>493</v>
      </c>
      <c r="F891" s="196">
        <v>693</v>
      </c>
      <c r="G891" s="200">
        <v>1185</v>
      </c>
      <c r="H891" s="198">
        <v>1063</v>
      </c>
      <c r="I891" s="199">
        <v>1558</v>
      </c>
      <c r="J891" s="196">
        <v>287</v>
      </c>
      <c r="K891" s="197">
        <v>79</v>
      </c>
      <c r="L891" s="198">
        <v>797</v>
      </c>
      <c r="M891" s="196">
        <v>313</v>
      </c>
      <c r="N891" s="201">
        <v>1494</v>
      </c>
      <c r="O891" s="204">
        <v>1006</v>
      </c>
      <c r="P891" s="196">
        <v>788</v>
      </c>
      <c r="Q891" s="197">
        <v>520</v>
      </c>
      <c r="R891" s="198">
        <v>778</v>
      </c>
      <c r="S891" s="199">
        <v>794</v>
      </c>
      <c r="T891" s="196">
        <v>286</v>
      </c>
      <c r="U891" s="200">
        <v>52</v>
      </c>
      <c r="V891" s="198">
        <v>942</v>
      </c>
      <c r="W891" s="205">
        <v>653</v>
      </c>
      <c r="X891" s="196">
        <v>704</v>
      </c>
      <c r="Y891" s="200">
        <v>278</v>
      </c>
      <c r="Z891" s="198">
        <v>1077</v>
      </c>
      <c r="AA891" s="196">
        <v>1317</v>
      </c>
      <c r="AB891" s="172">
        <v>9959</v>
      </c>
      <c r="AC891" s="173">
        <f t="shared" si="16981"/>
        <v>9511</v>
      </c>
      <c r="BI891" s="146" t="s">
        <v>30</v>
      </c>
      <c r="BJ891" s="129">
        <f>B891/B901</f>
        <v>5.540424869659949E-2</v>
      </c>
      <c r="BK891" s="130">
        <f t="shared" ref="BK891" si="17337">C891/C901</f>
        <v>8.4787862513426418E-2</v>
      </c>
      <c r="BL891" s="131">
        <f t="shared" ref="BL891" si="17338">D891/D901</f>
        <v>7.4977817213842057E-2</v>
      </c>
      <c r="BM891" s="132">
        <f t="shared" ref="BM891" si="17339">E891/E901</f>
        <v>8.1907293570360529E-2</v>
      </c>
      <c r="BN891" s="129">
        <f t="shared" ref="BN891" si="17340">F891/F901</f>
        <v>5.0021654395842358E-2</v>
      </c>
      <c r="BO891" s="130">
        <f t="shared" ref="BO891" si="17341">G891/G901</f>
        <v>9.5073812580231065E-2</v>
      </c>
      <c r="BP891" s="131">
        <f t="shared" ref="BP891" si="17342">H891/H901</f>
        <v>6.3093542260208926E-2</v>
      </c>
      <c r="BQ891" s="132">
        <f t="shared" ref="BQ891" si="17343">I891/I901</f>
        <v>8.6521908146831791E-2</v>
      </c>
      <c r="BR891" s="129">
        <f t="shared" ref="BR891" si="17344">J891/J901</f>
        <v>9.207571382739814E-2</v>
      </c>
      <c r="BS891" s="130">
        <f t="shared" ref="BS891" si="17345">K891/K901</f>
        <v>2.7185134205092911E-2</v>
      </c>
      <c r="BT891" s="131">
        <f t="shared" ref="BT891" si="17346">L891/L901</f>
        <v>8.6668116572422793E-2</v>
      </c>
      <c r="BU891" s="129">
        <f t="shared" ref="BU891" si="17347">M891/M901</f>
        <v>3.5431288204663798E-2</v>
      </c>
      <c r="BV891" s="133">
        <f t="shared" ref="BV891" si="17348">N891/N901</f>
        <v>8.6283569159688128E-2</v>
      </c>
      <c r="BW891" s="134">
        <f t="shared" ref="BW891" si="17349">O891/O901</f>
        <v>5.9547768438498877E-2</v>
      </c>
      <c r="BX891" s="129">
        <f t="shared" ref="BX891" si="17350">P891/P901</f>
        <v>9.2509978868278941E-2</v>
      </c>
      <c r="BY891" s="130">
        <f t="shared" ref="BY891" si="17351">Q891/Q901</f>
        <v>6.8592533966495187E-2</v>
      </c>
      <c r="BZ891" s="131">
        <f t="shared" ref="BZ891" si="17352">R891/R901</f>
        <v>6.9782043232576918E-2</v>
      </c>
      <c r="CA891" s="132">
        <f t="shared" ref="CA891" si="17353">S891/S901</f>
        <v>7.6640926640926643E-2</v>
      </c>
      <c r="CB891" s="129">
        <f t="shared" ref="CB891" si="17354">T891/T901</f>
        <v>0.11882010801828001</v>
      </c>
      <c r="CC891" s="130">
        <f t="shared" ref="CC891" si="17355">U891/U901</f>
        <v>2.4096385542168676E-2</v>
      </c>
      <c r="CD891" s="131">
        <f t="shared" ref="CD891" si="17356">V891/V901</f>
        <v>9.327656203584514E-2</v>
      </c>
      <c r="CE891" s="132">
        <f t="shared" ref="CE891" si="17357">W891/W901</f>
        <v>6.2476081132797553E-2</v>
      </c>
      <c r="CF891" s="129">
        <f t="shared" ref="CF891" si="17358">X891/X901</f>
        <v>9.2158659510407123E-2</v>
      </c>
      <c r="CG891" s="130">
        <f t="shared" ref="CG891" si="17359">Y891/Y901</f>
        <v>5.8674546222034614E-2</v>
      </c>
      <c r="CH891" s="131">
        <f t="shared" ref="CH891" si="17360">Z891/Z901</f>
        <v>6.6053357865685378E-2</v>
      </c>
      <c r="CI891" s="129">
        <f t="shared" ref="CI891" si="17361">AA891/AA901</f>
        <v>7.2022312151372642E-2</v>
      </c>
      <c r="CJ891" s="135">
        <f t="shared" ref="CJ891" si="17362">AB891/AB901</f>
        <v>7.4428650434210722E-2</v>
      </c>
      <c r="CK891" s="136">
        <f t="shared" ref="CK891" si="17363">AC891/AC901</f>
        <v>7.1192784161083877E-2</v>
      </c>
    </row>
    <row r="892" spans="1:89" x14ac:dyDescent="0.15">
      <c r="A892" s="137" t="s">
        <v>31</v>
      </c>
      <c r="B892" s="206">
        <v>743</v>
      </c>
      <c r="C892" s="190">
        <v>1789</v>
      </c>
      <c r="D892" s="191">
        <v>312</v>
      </c>
      <c r="E892" s="192">
        <v>512</v>
      </c>
      <c r="F892" s="189">
        <v>565</v>
      </c>
      <c r="G892" s="193">
        <v>1540</v>
      </c>
      <c r="H892" s="191">
        <v>1098</v>
      </c>
      <c r="I892" s="192">
        <v>1737</v>
      </c>
      <c r="J892" s="189">
        <v>269</v>
      </c>
      <c r="K892" s="190">
        <v>99</v>
      </c>
      <c r="L892" s="191">
        <v>1140</v>
      </c>
      <c r="M892" s="189">
        <v>328</v>
      </c>
      <c r="N892" s="194">
        <v>1543</v>
      </c>
      <c r="O892" s="207">
        <v>912</v>
      </c>
      <c r="P892" s="189">
        <v>642</v>
      </c>
      <c r="Q892" s="190">
        <v>587</v>
      </c>
      <c r="R892" s="191">
        <v>707</v>
      </c>
      <c r="S892" s="192">
        <v>903</v>
      </c>
      <c r="T892" s="189">
        <v>259</v>
      </c>
      <c r="U892" s="193">
        <v>54</v>
      </c>
      <c r="V892" s="191">
        <v>1053</v>
      </c>
      <c r="W892" s="208">
        <v>560</v>
      </c>
      <c r="X892" s="189">
        <v>633</v>
      </c>
      <c r="Y892" s="193">
        <v>302</v>
      </c>
      <c r="Z892" s="191">
        <v>1187</v>
      </c>
      <c r="AA892" s="189">
        <v>1621</v>
      </c>
      <c r="AB892" s="172">
        <v>10151</v>
      </c>
      <c r="AC892" s="173">
        <f t="shared" si="16981"/>
        <v>10944</v>
      </c>
      <c r="BI892" s="137" t="s">
        <v>31</v>
      </c>
      <c r="BJ892" s="129">
        <f>B892/B901</f>
        <v>5.7816512333670529E-2</v>
      </c>
      <c r="BK892" s="130">
        <f t="shared" ref="BK892" si="17364">C892/C901</f>
        <v>0.12009935553168635</v>
      </c>
      <c r="BL892" s="131">
        <f t="shared" ref="BL892" si="17365">D892/D901</f>
        <v>6.9210292812777283E-2</v>
      </c>
      <c r="BM892" s="132">
        <f t="shared" ref="BM892" si="17366">E892/E901</f>
        <v>8.5063964113640145E-2</v>
      </c>
      <c r="BN892" s="129">
        <f t="shared" ref="BN892" si="17367">F892/F901</f>
        <v>4.0782445503103795E-2</v>
      </c>
      <c r="BO892" s="130">
        <f t="shared" ref="BO892" si="17368">G892/G901</f>
        <v>0.12355584082156611</v>
      </c>
      <c r="BP892" s="131">
        <f t="shared" ref="BP892" si="17369">H892/H901</f>
        <v>6.5170940170940175E-2</v>
      </c>
      <c r="BQ892" s="132">
        <f t="shared" ref="BQ892" si="17370">I892/I901</f>
        <v>9.6462486810684728E-2</v>
      </c>
      <c r="BR892" s="129">
        <f t="shared" ref="BR892" si="17371">J892/J901</f>
        <v>8.6300930381777344E-2</v>
      </c>
      <c r="BS892" s="130">
        <f t="shared" ref="BS892" si="17372">K892/K901</f>
        <v>3.4067446662078456E-2</v>
      </c>
      <c r="BT892" s="131">
        <f t="shared" ref="BT892" si="17373">L892/L901</f>
        <v>0.12396694214876033</v>
      </c>
      <c r="BU892" s="129">
        <f t="shared" ref="BU892" si="17374">M892/M901</f>
        <v>3.712927326239529E-2</v>
      </c>
      <c r="BV892" s="133">
        <f t="shared" ref="BV892" si="17375">N892/N901</f>
        <v>8.9113485417268268E-2</v>
      </c>
      <c r="BW892" s="134">
        <f t="shared" ref="BW892" si="17376">O892/O901</f>
        <v>5.3983662838877705E-2</v>
      </c>
      <c r="BX892" s="129">
        <f t="shared" ref="BX892" si="17377">P892/P901</f>
        <v>7.5369805118572442E-2</v>
      </c>
      <c r="BY892" s="130">
        <f t="shared" ref="BY892" si="17378">Q892/Q901</f>
        <v>7.7430418150639752E-2</v>
      </c>
      <c r="BZ892" s="131">
        <f t="shared" ref="BZ892" si="17379">R892/R901</f>
        <v>6.3413759081531976E-2</v>
      </c>
      <c r="CA892" s="132">
        <f t="shared" ref="CA892" si="17380">S892/S901</f>
        <v>8.716216216216216E-2</v>
      </c>
      <c r="CB892" s="129">
        <f t="shared" ref="CB892" si="17381">T892/T901</f>
        <v>0.10760282509347736</v>
      </c>
      <c r="CC892" s="130">
        <f t="shared" ref="CC892" si="17382">U892/U901</f>
        <v>2.5023169601482854E-2</v>
      </c>
      <c r="CD892" s="131">
        <f t="shared" ref="CD892" si="17383">V892/V901</f>
        <v>0.10426774928210714</v>
      </c>
      <c r="CE892" s="132">
        <f t="shared" ref="CE892" si="17384">W892/W901</f>
        <v>5.3578262533486416E-2</v>
      </c>
      <c r="CF892" s="129">
        <f t="shared" ref="CF892" si="17385">X892/X901</f>
        <v>8.2864249247283681E-2</v>
      </c>
      <c r="CG892" s="130">
        <f t="shared" ref="CG892" si="17386">Y892/Y901</f>
        <v>6.3739974672857747E-2</v>
      </c>
      <c r="CH892" s="131">
        <f t="shared" ref="CH892" si="17387">Z892/Z901</f>
        <v>7.2799754676479603E-2</v>
      </c>
      <c r="CI892" s="129">
        <f t="shared" ref="CI892" si="17388">AA892/AA901</f>
        <v>8.8647052389806413E-2</v>
      </c>
      <c r="CJ892" s="135">
        <f t="shared" ref="CJ892" si="17389">AB892/AB901</f>
        <v>7.5863563666801193E-2</v>
      </c>
      <c r="CK892" s="136">
        <f t="shared" ref="CK892" si="17390">AC892/AC901</f>
        <v>8.1919233504247915E-2</v>
      </c>
    </row>
    <row r="893" spans="1:89" x14ac:dyDescent="0.15">
      <c r="A893" s="146" t="s">
        <v>32</v>
      </c>
      <c r="B893" s="203">
        <v>790</v>
      </c>
      <c r="C893" s="197">
        <v>1340</v>
      </c>
      <c r="D893" s="198">
        <v>191</v>
      </c>
      <c r="E893" s="199">
        <v>494</v>
      </c>
      <c r="F893" s="196">
        <v>458</v>
      </c>
      <c r="G893" s="200">
        <v>1445</v>
      </c>
      <c r="H893" s="198">
        <v>1034</v>
      </c>
      <c r="I893" s="199">
        <v>1636</v>
      </c>
      <c r="J893" s="196">
        <v>262</v>
      </c>
      <c r="K893" s="197">
        <v>69</v>
      </c>
      <c r="L893" s="198">
        <v>947</v>
      </c>
      <c r="M893" s="196">
        <v>298</v>
      </c>
      <c r="N893" s="201">
        <v>1379</v>
      </c>
      <c r="O893" s="204">
        <v>894</v>
      </c>
      <c r="P893" s="196">
        <v>498</v>
      </c>
      <c r="Q893" s="197">
        <v>541</v>
      </c>
      <c r="R893" s="198">
        <v>635</v>
      </c>
      <c r="S893" s="199">
        <v>749</v>
      </c>
      <c r="T893" s="196">
        <v>131</v>
      </c>
      <c r="U893" s="200">
        <v>40</v>
      </c>
      <c r="V893" s="198">
        <v>931</v>
      </c>
      <c r="W893" s="205">
        <v>517</v>
      </c>
      <c r="X893" s="196">
        <v>567</v>
      </c>
      <c r="Y893" s="200">
        <v>263</v>
      </c>
      <c r="Z893" s="198">
        <v>973</v>
      </c>
      <c r="AA893" s="196">
        <v>1130</v>
      </c>
      <c r="AB893" s="172">
        <v>8796</v>
      </c>
      <c r="AC893" s="173">
        <f t="shared" si="16981"/>
        <v>9416</v>
      </c>
      <c r="BI893" s="146" t="s">
        <v>32</v>
      </c>
      <c r="BJ893" s="129">
        <f>B893/B901</f>
        <v>6.1473815267294375E-2</v>
      </c>
      <c r="BK893" s="130">
        <f t="shared" ref="BK893" si="17391">C893/C901</f>
        <v>8.9957035445757255E-2</v>
      </c>
      <c r="BL893" s="131">
        <f t="shared" ref="BL893" si="17392">D893/D901</f>
        <v>4.2369121561668145E-2</v>
      </c>
      <c r="BM893" s="132">
        <f t="shared" ref="BM893" si="17393">E893/E901</f>
        <v>8.2073434125269976E-2</v>
      </c>
      <c r="BN893" s="129">
        <f t="shared" ref="BN893" si="17394">F893/F901</f>
        <v>3.3059044319330155E-2</v>
      </c>
      <c r="BO893" s="130">
        <f t="shared" ref="BO893" si="17395">G893/G901</f>
        <v>0.11593388960205392</v>
      </c>
      <c r="BP893" s="131">
        <f t="shared" ref="BP893" si="17396">H893/H901</f>
        <v>6.1372269705603041E-2</v>
      </c>
      <c r="BQ893" s="132">
        <f t="shared" ref="BQ893" si="17397">I893/I901</f>
        <v>9.0853556950074965E-2</v>
      </c>
      <c r="BR893" s="129">
        <f t="shared" ref="BR893" si="17398">J893/J901</f>
        <v>8.4055181264035939E-2</v>
      </c>
      <c r="BS893" s="130">
        <f t="shared" ref="BS893" si="17399">K893/K901</f>
        <v>2.3743977976600137E-2</v>
      </c>
      <c r="BT893" s="131">
        <f t="shared" ref="BT893" si="17400">L893/L901</f>
        <v>0.10297955632883862</v>
      </c>
      <c r="BU893" s="129">
        <f t="shared" ref="BU893" si="17401">M893/M901</f>
        <v>3.3733303146932306E-2</v>
      </c>
      <c r="BV893" s="133">
        <f t="shared" ref="BV893" si="17402">N893/N901</f>
        <v>7.96419289633266E-2</v>
      </c>
      <c r="BW893" s="134">
        <f t="shared" ref="BW893" si="17403">O893/O901</f>
        <v>5.2918195809163016E-2</v>
      </c>
      <c r="BX893" s="129">
        <f t="shared" ref="BX893" si="17404">P893/P901</f>
        <v>5.8464428269546842E-2</v>
      </c>
      <c r="BY893" s="130">
        <f t="shared" ref="BY893" si="17405">Q893/Q901</f>
        <v>7.1362617068988263E-2</v>
      </c>
      <c r="BZ893" s="131">
        <f t="shared" ref="BZ893" si="17406">R893/R901</f>
        <v>5.6955780787514572E-2</v>
      </c>
      <c r="CA893" s="132">
        <f t="shared" ref="CA893" si="17407">S893/S901</f>
        <v>7.2297297297297294E-2</v>
      </c>
      <c r="CB893" s="129">
        <f t="shared" ref="CB893" si="17408">T893/T901</f>
        <v>5.4424594931449938E-2</v>
      </c>
      <c r="CC893" s="130">
        <f t="shared" ref="CC893" si="17409">U893/U901</f>
        <v>1.8535681186283594E-2</v>
      </c>
      <c r="CD893" s="131">
        <f t="shared" ref="CD893" si="17410">V893/V901</f>
        <v>9.2187345281711061E-2</v>
      </c>
      <c r="CE893" s="132">
        <f t="shared" ref="CE893" si="17411">W893/W901</f>
        <v>4.9464217374665137E-2</v>
      </c>
      <c r="CF893" s="129">
        <f t="shared" ref="CF893" si="17412">X893/X901</f>
        <v>7.4224374918183011E-2</v>
      </c>
      <c r="CG893" s="130">
        <f t="shared" ref="CG893" si="17413">Y893/Y901</f>
        <v>5.5508653440270159E-2</v>
      </c>
      <c r="CH893" s="131">
        <f t="shared" ref="CH893" si="17414">Z893/Z901</f>
        <v>5.9674946335479914E-2</v>
      </c>
      <c r="CI893" s="129">
        <f t="shared" ref="CI893" si="17415">AA893/AA901</f>
        <v>6.1795909438915018E-2</v>
      </c>
      <c r="CJ893" s="135">
        <f t="shared" ref="CJ893" si="17416">AB893/AB901</f>
        <v>6.5736962468050761E-2</v>
      </c>
      <c r="CK893" s="136">
        <f t="shared" ref="CK893" si="17417">AC893/AC901</f>
        <v>7.0481679703581726E-2</v>
      </c>
    </row>
    <row r="894" spans="1:89" x14ac:dyDescent="0.15">
      <c r="A894" s="137" t="s">
        <v>33</v>
      </c>
      <c r="B894" s="206">
        <v>757</v>
      </c>
      <c r="C894" s="190">
        <v>941</v>
      </c>
      <c r="D894" s="191">
        <v>160</v>
      </c>
      <c r="E894" s="192">
        <v>411</v>
      </c>
      <c r="F894" s="189">
        <v>472</v>
      </c>
      <c r="G894" s="193">
        <v>991</v>
      </c>
      <c r="H894" s="191">
        <v>856</v>
      </c>
      <c r="I894" s="192">
        <v>1207</v>
      </c>
      <c r="J894" s="189">
        <v>231</v>
      </c>
      <c r="K894" s="190">
        <v>52</v>
      </c>
      <c r="L894" s="191">
        <v>686</v>
      </c>
      <c r="M894" s="189">
        <v>302</v>
      </c>
      <c r="N894" s="194">
        <v>1262</v>
      </c>
      <c r="O894" s="207">
        <v>852</v>
      </c>
      <c r="P894" s="189">
        <v>358</v>
      </c>
      <c r="Q894" s="190">
        <v>496</v>
      </c>
      <c r="R894" s="191">
        <v>426</v>
      </c>
      <c r="S894" s="192">
        <v>673</v>
      </c>
      <c r="T894" s="189">
        <v>91</v>
      </c>
      <c r="U894" s="193">
        <v>69</v>
      </c>
      <c r="V894" s="191">
        <v>817</v>
      </c>
      <c r="W894" s="208">
        <v>416</v>
      </c>
      <c r="X894" s="189">
        <v>287</v>
      </c>
      <c r="Y894" s="193">
        <v>279</v>
      </c>
      <c r="Z894" s="191">
        <v>639</v>
      </c>
      <c r="AA894" s="189">
        <v>896</v>
      </c>
      <c r="AB894" s="172">
        <v>7042</v>
      </c>
      <c r="AC894" s="173">
        <f t="shared" si="16981"/>
        <v>7585</v>
      </c>
      <c r="BI894" s="137" t="s">
        <v>33</v>
      </c>
      <c r="BJ894" s="129">
        <f>B894/B901</f>
        <v>5.8905921718154231E-2</v>
      </c>
      <c r="BK894" s="130">
        <f t="shared" ref="BK894" si="17418">C894/C901</f>
        <v>6.3171321160042967E-2</v>
      </c>
      <c r="BL894" s="131">
        <f t="shared" ref="BL894" si="17419">D894/D901</f>
        <v>3.5492457852706299E-2</v>
      </c>
      <c r="BM894" s="132">
        <f t="shared" ref="BM894" si="17420">E894/E901</f>
        <v>6.8283768067785341E-2</v>
      </c>
      <c r="BN894" s="129">
        <f t="shared" ref="BN894" si="17421">F894/F901</f>
        <v>3.4069582791973439E-2</v>
      </c>
      <c r="BO894" s="130">
        <f t="shared" ref="BO894" si="17422">G894/G901</f>
        <v>7.9508985879332472E-2</v>
      </c>
      <c r="BP894" s="131">
        <f t="shared" ref="BP894" si="17423">H894/H901</f>
        <v>5.0807217473884142E-2</v>
      </c>
      <c r="BQ894" s="132">
        <f t="shared" ref="BQ894" si="17424">I894/I901</f>
        <v>6.7029488532237461E-2</v>
      </c>
      <c r="BR894" s="129">
        <f t="shared" ref="BR894" si="17425">J894/J901</f>
        <v>7.4109720885466801E-2</v>
      </c>
      <c r="BS894" s="130">
        <f t="shared" ref="BS894" si="17426">K894/K901</f>
        <v>1.7894012388162423E-2</v>
      </c>
      <c r="BT894" s="131">
        <f t="shared" ref="BT894" si="17427">L894/L901</f>
        <v>7.4597651152675082E-2</v>
      </c>
      <c r="BU894" s="129">
        <f t="shared" ref="BU894" si="17428">M894/M901</f>
        <v>3.4186099162327371E-2</v>
      </c>
      <c r="BV894" s="133">
        <f t="shared" ref="BV894" si="17429">N894/N901</f>
        <v>7.2884781980941379E-2</v>
      </c>
      <c r="BW894" s="134">
        <f t="shared" ref="BW894" si="17430">O894/O901</f>
        <v>5.0432106073162071E-2</v>
      </c>
      <c r="BX894" s="129">
        <f t="shared" ref="BX894" si="17431">P894/P901</f>
        <v>4.2028645221883071E-2</v>
      </c>
      <c r="BY894" s="130">
        <f t="shared" ref="BY894" si="17432">Q894/Q901</f>
        <v>6.5426724706503098E-2</v>
      </c>
      <c r="BZ894" s="131">
        <f t="shared" ref="BZ894" si="17433">R894/R901</f>
        <v>3.8209704906269619E-2</v>
      </c>
      <c r="CA894" s="132">
        <f t="shared" ref="CA894" si="17434">S894/S901</f>
        <v>6.4961389961389962E-2</v>
      </c>
      <c r="CB894" s="129">
        <f t="shared" ref="CB894" si="17435">T894/T901</f>
        <v>3.7806398005816366E-2</v>
      </c>
      <c r="CC894" s="130">
        <f t="shared" ref="CC894" si="17436">U894/U901</f>
        <v>3.19740500463392E-2</v>
      </c>
      <c r="CD894" s="131">
        <f t="shared" ref="CD894" si="17437">V894/V901</f>
        <v>8.0899098920685211E-2</v>
      </c>
      <c r="CE894" s="132">
        <f t="shared" ref="CE894" si="17438">W894/W901</f>
        <v>3.9800995024875621E-2</v>
      </c>
      <c r="CF894" s="129">
        <f t="shared" ref="CF894" si="17439">X894/X901</f>
        <v>3.757036261290745E-2</v>
      </c>
      <c r="CG894" s="130">
        <f t="shared" ref="CG894" si="17440">Y894/Y901</f>
        <v>5.8885605740818914E-2</v>
      </c>
      <c r="CH894" s="131">
        <f t="shared" ref="CH894" si="17441">Z894/Z901</f>
        <v>3.9190432382704692E-2</v>
      </c>
      <c r="CI894" s="129">
        <f t="shared" ref="CI894" si="17442">AA894/AA901</f>
        <v>4.8999234386962701E-2</v>
      </c>
      <c r="CJ894" s="135">
        <f t="shared" ref="CJ894" si="17443">AB894/AB901</f>
        <v>5.2628432207823268E-2</v>
      </c>
      <c r="CK894" s="136">
        <f t="shared" ref="CK894" si="17444">AC894/AC901</f>
        <v>5.6776076948987612E-2</v>
      </c>
    </row>
    <row r="895" spans="1:89" x14ac:dyDescent="0.15">
      <c r="A895" s="146" t="s">
        <v>34</v>
      </c>
      <c r="B895" s="203">
        <v>335</v>
      </c>
      <c r="C895" s="197">
        <v>539</v>
      </c>
      <c r="D895" s="198">
        <v>85</v>
      </c>
      <c r="E895" s="199">
        <v>287</v>
      </c>
      <c r="F895" s="196">
        <v>210</v>
      </c>
      <c r="G895" s="200">
        <v>728</v>
      </c>
      <c r="H895" s="198">
        <v>415</v>
      </c>
      <c r="I895" s="199">
        <v>733</v>
      </c>
      <c r="J895" s="196">
        <v>123</v>
      </c>
      <c r="K895" s="197">
        <v>40</v>
      </c>
      <c r="L895" s="198">
        <v>468</v>
      </c>
      <c r="M895" s="196">
        <v>193</v>
      </c>
      <c r="N895" s="201">
        <v>540</v>
      </c>
      <c r="O895" s="204">
        <v>678</v>
      </c>
      <c r="P895" s="196">
        <v>254</v>
      </c>
      <c r="Q895" s="197">
        <v>403</v>
      </c>
      <c r="R895" s="198">
        <v>364</v>
      </c>
      <c r="S895" s="199">
        <v>523</v>
      </c>
      <c r="T895" s="196">
        <v>66</v>
      </c>
      <c r="U895" s="200">
        <v>84</v>
      </c>
      <c r="V895" s="198">
        <v>724</v>
      </c>
      <c r="W895" s="205">
        <v>347</v>
      </c>
      <c r="X895" s="196">
        <v>174</v>
      </c>
      <c r="Y895" s="200">
        <v>276</v>
      </c>
      <c r="Z895" s="198">
        <v>527</v>
      </c>
      <c r="AA895" s="196">
        <v>714</v>
      </c>
      <c r="AB895" s="172">
        <v>4285</v>
      </c>
      <c r="AC895" s="173">
        <f t="shared" si="16981"/>
        <v>5545</v>
      </c>
      <c r="BI895" s="146" t="s">
        <v>34</v>
      </c>
      <c r="BJ895" s="129">
        <f>B895/B901</f>
        <v>2.6068010271574196E-2</v>
      </c>
      <c r="BK895" s="130">
        <f t="shared" ref="BK895" si="17445">C895/C901</f>
        <v>3.6184210526315791E-2</v>
      </c>
      <c r="BL895" s="131">
        <f t="shared" ref="BL895" si="17446">D895/D901</f>
        <v>1.8855368234250221E-2</v>
      </c>
      <c r="BM895" s="132">
        <f t="shared" ref="BM895" si="17447">E895/E901</f>
        <v>4.7682339259013128E-2</v>
      </c>
      <c r="BN895" s="129">
        <f t="shared" ref="BN895" si="17448">F895/F901</f>
        <v>1.5158077089649198E-2</v>
      </c>
      <c r="BO895" s="130">
        <f t="shared" ref="BO895" si="17449">G895/G901</f>
        <v>5.8408215661103977E-2</v>
      </c>
      <c r="BP895" s="131">
        <f t="shared" ref="BP895" si="17450">H895/H901</f>
        <v>2.4632003798670466E-2</v>
      </c>
      <c r="BQ895" s="132">
        <f t="shared" ref="BQ895" si="17451">I895/I901</f>
        <v>4.0706391958682732E-2</v>
      </c>
      <c r="BR895" s="129">
        <f t="shared" ref="BR895" si="17452">J895/J901</f>
        <v>3.9461020211742061E-2</v>
      </c>
      <c r="BS895" s="130">
        <f t="shared" ref="BS895" si="17453">K895/K901</f>
        <v>1.3764624913971095E-2</v>
      </c>
      <c r="BT895" s="131">
        <f t="shared" ref="BT895" si="17454">L895/L901</f>
        <v>5.0891692040017401E-2</v>
      </c>
      <c r="BU895" s="129">
        <f t="shared" ref="BU895" si="17455">M895/M901</f>
        <v>2.1847407742811863E-2</v>
      </c>
      <c r="BV895" s="133">
        <f t="shared" ref="BV895" si="17456">N895/N901</f>
        <v>3.1186832226393301E-2</v>
      </c>
      <c r="BW895" s="134">
        <f t="shared" ref="BW895" si="17457">O895/O901</f>
        <v>4.013259145258672E-2</v>
      </c>
      <c r="BX895" s="129">
        <f t="shared" ref="BX895" si="17458">P895/P901</f>
        <v>2.98192063864757E-2</v>
      </c>
      <c r="BY895" s="130">
        <f t="shared" ref="BY895" si="17459">Q895/Q901</f>
        <v>5.3159213824033769E-2</v>
      </c>
      <c r="BZ895" s="131">
        <f t="shared" ref="BZ895" si="17460">R895/R901</f>
        <v>3.2648668041976858E-2</v>
      </c>
      <c r="CA895" s="132">
        <f t="shared" ref="CA895" si="17461">S895/S901</f>
        <v>5.0482625482625484E-2</v>
      </c>
      <c r="CB895" s="129">
        <f t="shared" ref="CB895" si="17462">T895/T901</f>
        <v>2.7420024927295387E-2</v>
      </c>
      <c r="CC895" s="130">
        <f t="shared" ref="CC895" si="17463">U895/U901</f>
        <v>3.8924930491195553E-2</v>
      </c>
      <c r="CD895" s="131">
        <f t="shared" ref="CD895" si="17464">V895/V901</f>
        <v>7.1690266363006239E-2</v>
      </c>
      <c r="CE895" s="132">
        <f t="shared" ref="CE895" si="17465">W895/W901</f>
        <v>3.319938767699962E-2</v>
      </c>
      <c r="CF895" s="129">
        <f t="shared" ref="CF895" si="17466">X895/X901</f>
        <v>2.2777850503992669E-2</v>
      </c>
      <c r="CG895" s="130">
        <f t="shared" ref="CG895" si="17467">Y895/Y901</f>
        <v>5.8252427184466021E-2</v>
      </c>
      <c r="CH895" s="131">
        <f t="shared" ref="CH895" si="17468">Z895/Z901</f>
        <v>3.2321373811714196E-2</v>
      </c>
      <c r="CI895" s="129">
        <f t="shared" ref="CI895" si="17469">AA895/AA901</f>
        <v>3.9046264902110904E-2</v>
      </c>
      <c r="CJ895" s="135">
        <f t="shared" ref="CJ895" si="17470">AB895/AB901</f>
        <v>3.2023975008594531E-2</v>
      </c>
      <c r="CK895" s="136">
        <f t="shared" ref="CK895" si="17471">AC895/AC901</f>
        <v>4.1506044387888769E-2</v>
      </c>
    </row>
    <row r="896" spans="1:89" x14ac:dyDescent="0.15">
      <c r="A896" s="137" t="s">
        <v>35</v>
      </c>
      <c r="B896" s="206">
        <v>0</v>
      </c>
      <c r="C896" s="190">
        <v>271</v>
      </c>
      <c r="D896" s="191">
        <v>4</v>
      </c>
      <c r="E896" s="192">
        <v>190</v>
      </c>
      <c r="F896" s="189">
        <v>7</v>
      </c>
      <c r="G896" s="193">
        <v>352</v>
      </c>
      <c r="H896" s="191">
        <v>65</v>
      </c>
      <c r="I896" s="192">
        <v>371</v>
      </c>
      <c r="J896" s="189">
        <v>16</v>
      </c>
      <c r="K896" s="190">
        <v>27</v>
      </c>
      <c r="L896" s="191">
        <v>336</v>
      </c>
      <c r="M896" s="189">
        <v>35</v>
      </c>
      <c r="N896" s="194">
        <v>152</v>
      </c>
      <c r="O896" s="207">
        <v>133</v>
      </c>
      <c r="P896" s="189">
        <v>35</v>
      </c>
      <c r="Q896" s="190">
        <v>63</v>
      </c>
      <c r="R896" s="191">
        <v>69</v>
      </c>
      <c r="S896" s="192">
        <v>37</v>
      </c>
      <c r="T896" s="189">
        <v>6</v>
      </c>
      <c r="U896" s="193">
        <v>10</v>
      </c>
      <c r="V896" s="191">
        <v>75</v>
      </c>
      <c r="W896" s="208">
        <v>25</v>
      </c>
      <c r="X896" s="189">
        <v>18</v>
      </c>
      <c r="Y896" s="193">
        <v>30</v>
      </c>
      <c r="Z896" s="191">
        <v>57</v>
      </c>
      <c r="AA896" s="189">
        <v>100</v>
      </c>
      <c r="AB896" s="172">
        <v>840</v>
      </c>
      <c r="AC896" s="173">
        <f t="shared" si="16981"/>
        <v>1644</v>
      </c>
      <c r="BI896" s="137" t="s">
        <v>35</v>
      </c>
      <c r="BJ896" s="129">
        <f>B896/B901</f>
        <v>0</v>
      </c>
      <c r="BK896" s="130">
        <f t="shared" ref="BK896" si="17472">C896/C901</f>
        <v>1.819280343716434E-2</v>
      </c>
      <c r="BL896" s="131">
        <f t="shared" ref="BL896" si="17473">D896/D901</f>
        <v>8.8731144631765753E-4</v>
      </c>
      <c r="BM896" s="132">
        <f t="shared" ref="BM896" si="17474">E896/E901</f>
        <v>3.1566705432796147E-2</v>
      </c>
      <c r="BN896" s="129">
        <f t="shared" ref="BN896" si="17475">F896/F901</f>
        <v>5.0526923632163991E-4</v>
      </c>
      <c r="BO896" s="130">
        <f t="shared" ref="BO896" si="17476">G896/G901</f>
        <v>2.8241335044929396E-2</v>
      </c>
      <c r="BP896" s="131">
        <f t="shared" ref="BP896" si="17477">H896/H901</f>
        <v>3.8580246913580245E-3</v>
      </c>
      <c r="BQ896" s="132">
        <f t="shared" ref="BQ896" si="17478">I896/I901</f>
        <v>2.060309879491309E-2</v>
      </c>
      <c r="BR896" s="129">
        <f t="shared" ref="BR896" si="17479">J896/J901</f>
        <v>5.1331408405518126E-3</v>
      </c>
      <c r="BS896" s="130">
        <f t="shared" ref="BS896" si="17480">K896/K901</f>
        <v>9.2911218169304879E-3</v>
      </c>
      <c r="BT896" s="131">
        <f t="shared" ref="BT896" si="17481">L896/L901</f>
        <v>3.6537625054371463E-2</v>
      </c>
      <c r="BU896" s="129">
        <f t="shared" ref="BU896" si="17482">M896/M901</f>
        <v>3.9619651347068147E-3</v>
      </c>
      <c r="BV896" s="133">
        <f t="shared" ref="BV896" si="17483">N896/N901</f>
        <v>8.7785157377995963E-3</v>
      </c>
      <c r="BW896" s="134">
        <f t="shared" ref="BW896" si="17484">O896/O901</f>
        <v>7.872617497336332E-3</v>
      </c>
      <c r="BX896" s="129">
        <f t="shared" ref="BX896" si="17485">P896/P901</f>
        <v>4.1089457619159428E-3</v>
      </c>
      <c r="BY896" s="130">
        <f t="shared" ref="BY896" si="17486">Q896/Q901</f>
        <v>8.3102493074792248E-3</v>
      </c>
      <c r="BZ896" s="131">
        <f t="shared" ref="BZ896" si="17487">R896/R901</f>
        <v>6.1888958651000088E-3</v>
      </c>
      <c r="CA896" s="132">
        <f t="shared" ref="CA896" si="17488">S896/S901</f>
        <v>3.5714285714285713E-3</v>
      </c>
      <c r="CB896" s="129">
        <f t="shared" ref="CB896" si="17489">T896/T901</f>
        <v>2.4927295388450354E-3</v>
      </c>
      <c r="CC896" s="130">
        <f t="shared" ref="CC896" si="17490">U896/U901</f>
        <v>4.6339202965708986E-3</v>
      </c>
      <c r="CD896" s="131">
        <f t="shared" ref="CD896" si="17491">V896/V901</f>
        <v>7.4264778690959505E-3</v>
      </c>
      <c r="CE896" s="132">
        <f t="shared" ref="CE896" si="17492">W896/W901</f>
        <v>2.391886720244929E-3</v>
      </c>
      <c r="CF896" s="129">
        <f t="shared" ref="CF896" si="17493">X896/X901</f>
        <v>2.3563293624820005E-3</v>
      </c>
      <c r="CG896" s="130">
        <f t="shared" ref="CG896" si="17494">Y896/Y901</f>
        <v>6.3317855635289149E-3</v>
      </c>
      <c r="CH896" s="131">
        <f t="shared" ref="CH896" si="17495">Z896/Z901</f>
        <v>3.4958601655933762E-3</v>
      </c>
      <c r="CI896" s="129">
        <f t="shared" ref="CI896" si="17496">AA896/AA901</f>
        <v>5.4686645521163733E-3</v>
      </c>
      <c r="CJ896" s="135">
        <f t="shared" ref="CJ896" si="17497">AB896/AB901</f>
        <v>6.2777453925832926E-3</v>
      </c>
      <c r="CK896" s="136">
        <f t="shared" ref="CK896" si="17498">AC896/AC901</f>
        <v>1.2305849769826715E-2</v>
      </c>
    </row>
    <row r="897" spans="1:89" x14ac:dyDescent="0.15">
      <c r="A897" s="146" t="s">
        <v>36</v>
      </c>
      <c r="B897" s="203">
        <v>0</v>
      </c>
      <c r="C897" s="197">
        <v>30</v>
      </c>
      <c r="D897" s="198">
        <v>0</v>
      </c>
      <c r="E897" s="199">
        <v>3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v>0</v>
      </c>
      <c r="AC897" s="173">
        <f t="shared" si="16981"/>
        <v>33</v>
      </c>
      <c r="BI897" s="146" t="s">
        <v>36</v>
      </c>
      <c r="BJ897" s="129">
        <f>B897/B901</f>
        <v>0</v>
      </c>
      <c r="BK897" s="130">
        <f t="shared" ref="BK897" si="17499">C897/C901</f>
        <v>2.0139634801288938E-3</v>
      </c>
      <c r="BL897" s="131">
        <f t="shared" ref="BL897" si="17500">D897/D901</f>
        <v>0</v>
      </c>
      <c r="BM897" s="132">
        <f t="shared" ref="BM897" si="17501">E897/E901</f>
        <v>4.9842166472836022E-4</v>
      </c>
      <c r="BN897" s="129">
        <f t="shared" ref="BN897" si="17502">F897/F901</f>
        <v>0</v>
      </c>
      <c r="BO897" s="130">
        <f t="shared" ref="BO897" si="17503">G897/G901</f>
        <v>0</v>
      </c>
      <c r="BP897" s="131">
        <f t="shared" ref="BP897" si="17504">H897/H901</f>
        <v>0</v>
      </c>
      <c r="BQ897" s="132">
        <f t="shared" ref="BQ897" si="17505">I897/I901</f>
        <v>0</v>
      </c>
      <c r="BR897" s="129">
        <f t="shared" ref="BR897" si="17506">J897/J901</f>
        <v>0</v>
      </c>
      <c r="BS897" s="130">
        <f t="shared" ref="BS897" si="17507">K897/K901</f>
        <v>0</v>
      </c>
      <c r="BT897" s="131">
        <f t="shared" ref="BT897" si="17508">L897/L901</f>
        <v>0</v>
      </c>
      <c r="BU897" s="129">
        <f t="shared" ref="BU897" si="17509">M897/M901</f>
        <v>0</v>
      </c>
      <c r="BV897" s="133">
        <f t="shared" ref="BV897" si="17510">N897/N901</f>
        <v>0</v>
      </c>
      <c r="BW897" s="134">
        <f t="shared" ref="BW897" si="17511">O897/O901</f>
        <v>0</v>
      </c>
      <c r="BX897" s="129">
        <f t="shared" ref="BX897" si="17512">P897/P901</f>
        <v>0</v>
      </c>
      <c r="BY897" s="130">
        <f t="shared" ref="BY897" si="17513">Q897/Q901</f>
        <v>0</v>
      </c>
      <c r="BZ897" s="131">
        <f t="shared" ref="BZ897" si="17514">R897/R901</f>
        <v>0</v>
      </c>
      <c r="CA897" s="132">
        <f t="shared" ref="CA897" si="17515">S897/S901</f>
        <v>0</v>
      </c>
      <c r="CB897" s="129">
        <f t="shared" ref="CB897" si="17516">T897/T901</f>
        <v>0</v>
      </c>
      <c r="CC897" s="130">
        <f t="shared" ref="CC897" si="17517">U897/U901</f>
        <v>0</v>
      </c>
      <c r="CD897" s="131">
        <f t="shared" ref="CD897" si="17518">V897/V901</f>
        <v>0</v>
      </c>
      <c r="CE897" s="132">
        <f t="shared" ref="CE897" si="17519">W897/W901</f>
        <v>0</v>
      </c>
      <c r="CF897" s="129">
        <f t="shared" ref="CF897" si="17520">X897/X901</f>
        <v>0</v>
      </c>
      <c r="CG897" s="130">
        <f t="shared" ref="CG897" si="17521">Y897/Y901</f>
        <v>0</v>
      </c>
      <c r="CH897" s="131">
        <f t="shared" ref="CH897" si="17522">Z897/Z901</f>
        <v>0</v>
      </c>
      <c r="CI897" s="129">
        <f t="shared" ref="CI897" si="17523">AA897/AA901</f>
        <v>0</v>
      </c>
      <c r="CJ897" s="135">
        <f t="shared" ref="CJ897" si="17524">AB897/AB901</f>
        <v>0</v>
      </c>
      <c r="CK897" s="136">
        <f t="shared" ref="CK897" si="17525">AC897/AC901</f>
        <v>2.4701523260601068E-4</v>
      </c>
    </row>
    <row r="898" spans="1:89" x14ac:dyDescent="0.15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ref="AB898:AB900" si="17526">SUM(B898,D898,F898,H898,J898,L898,N898,P898,R898,T898,V898,X898,Z898)</f>
        <v>0</v>
      </c>
      <c r="AC898" s="173">
        <f t="shared" si="16981"/>
        <v>0</v>
      </c>
      <c r="BI898" s="137" t="s">
        <v>37</v>
      </c>
      <c r="BJ898" s="129">
        <f>B898/B901</f>
        <v>0</v>
      </c>
      <c r="BK898" s="130">
        <f t="shared" ref="BK898" si="17527">C898/C901</f>
        <v>0</v>
      </c>
      <c r="BL898" s="131">
        <f t="shared" ref="BL898" si="17528">D898/D901</f>
        <v>0</v>
      </c>
      <c r="BM898" s="132">
        <f t="shared" ref="BM898" si="17529">E898/E901</f>
        <v>0</v>
      </c>
      <c r="BN898" s="129">
        <f t="shared" ref="BN898" si="17530">F898/F901</f>
        <v>0</v>
      </c>
      <c r="BO898" s="130">
        <f t="shared" ref="BO898" si="17531">G898/G901</f>
        <v>0</v>
      </c>
      <c r="BP898" s="131">
        <f t="shared" ref="BP898" si="17532">H898/H901</f>
        <v>0</v>
      </c>
      <c r="BQ898" s="132">
        <f t="shared" ref="BQ898" si="17533">I898/I901</f>
        <v>0</v>
      </c>
      <c r="BR898" s="129">
        <f t="shared" ref="BR898" si="17534">J898/J901</f>
        <v>0</v>
      </c>
      <c r="BS898" s="130">
        <f t="shared" ref="BS898" si="17535">K898/K901</f>
        <v>0</v>
      </c>
      <c r="BT898" s="131">
        <f t="shared" ref="BT898" si="17536">L898/L901</f>
        <v>0</v>
      </c>
      <c r="BU898" s="129">
        <f t="shared" ref="BU898" si="17537">M898/M901</f>
        <v>0</v>
      </c>
      <c r="BV898" s="133">
        <f t="shared" ref="BV898" si="17538">N898/N901</f>
        <v>0</v>
      </c>
      <c r="BW898" s="134">
        <f t="shared" ref="BW898" si="17539">O898/O901</f>
        <v>0</v>
      </c>
      <c r="BX898" s="129">
        <f t="shared" ref="BX898" si="17540">P898/P901</f>
        <v>0</v>
      </c>
      <c r="BY898" s="130">
        <f t="shared" ref="BY898" si="17541">Q898/Q901</f>
        <v>0</v>
      </c>
      <c r="BZ898" s="131">
        <f t="shared" ref="BZ898" si="17542">R898/R901</f>
        <v>0</v>
      </c>
      <c r="CA898" s="132">
        <f t="shared" ref="CA898" si="17543">S898/S901</f>
        <v>0</v>
      </c>
      <c r="CB898" s="129">
        <f t="shared" ref="CB898" si="17544">T898/T901</f>
        <v>0</v>
      </c>
      <c r="CC898" s="130">
        <f t="shared" ref="CC898" si="17545">U898/U901</f>
        <v>0</v>
      </c>
      <c r="CD898" s="131">
        <f t="shared" ref="CD898" si="17546">V898/V901</f>
        <v>0</v>
      </c>
      <c r="CE898" s="132">
        <f t="shared" ref="CE898" si="17547">W898/W901</f>
        <v>0</v>
      </c>
      <c r="CF898" s="129">
        <f t="shared" ref="CF898" si="17548">X898/X901</f>
        <v>0</v>
      </c>
      <c r="CG898" s="130">
        <f t="shared" ref="CG898" si="17549">Y898/Y901</f>
        <v>0</v>
      </c>
      <c r="CH898" s="131">
        <f t="shared" ref="CH898" si="17550">Z898/Z901</f>
        <v>0</v>
      </c>
      <c r="CI898" s="129">
        <f t="shared" ref="CI898" si="17551">AA898/AA901</f>
        <v>0</v>
      </c>
      <c r="CJ898" s="135">
        <f t="shared" ref="CJ898" si="17552">AB898/AB901</f>
        <v>0</v>
      </c>
      <c r="CK898" s="136">
        <f t="shared" ref="CK898" si="17553">AC898/AC901</f>
        <v>0</v>
      </c>
    </row>
    <row r="899" spans="1:89" x14ac:dyDescent="0.15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>
        <f t="shared" si="17526"/>
        <v>0</v>
      </c>
      <c r="AC899" s="173">
        <f t="shared" si="16981"/>
        <v>0</v>
      </c>
      <c r="BI899" s="146" t="s">
        <v>38</v>
      </c>
      <c r="BJ899" s="129">
        <f>B899/B901</f>
        <v>0</v>
      </c>
      <c r="BK899" s="130">
        <f t="shared" ref="BK899" si="17554">C899/C901</f>
        <v>0</v>
      </c>
      <c r="BL899" s="131">
        <f t="shared" ref="BL899" si="17555">D899/D901</f>
        <v>0</v>
      </c>
      <c r="BM899" s="132">
        <f t="shared" ref="BM899" si="17556">E899/E901</f>
        <v>0</v>
      </c>
      <c r="BN899" s="129">
        <f t="shared" ref="BN899" si="17557">F899/F901</f>
        <v>0</v>
      </c>
      <c r="BO899" s="130">
        <f t="shared" ref="BO899" si="17558">G899/G901</f>
        <v>0</v>
      </c>
      <c r="BP899" s="131">
        <f t="shared" ref="BP899" si="17559">H899/H901</f>
        <v>0</v>
      </c>
      <c r="BQ899" s="132">
        <f t="shared" ref="BQ899" si="17560">I899/I901</f>
        <v>0</v>
      </c>
      <c r="BR899" s="129">
        <f t="shared" ref="BR899" si="17561">J899/J901</f>
        <v>0</v>
      </c>
      <c r="BS899" s="130">
        <f t="shared" ref="BS899" si="17562">K899/K901</f>
        <v>0</v>
      </c>
      <c r="BT899" s="131">
        <f t="shared" ref="BT899" si="17563">L899/L901</f>
        <v>0</v>
      </c>
      <c r="BU899" s="129">
        <f t="shared" ref="BU899" si="17564">M899/M901</f>
        <v>0</v>
      </c>
      <c r="BV899" s="133">
        <f t="shared" ref="BV899" si="17565">N899/N901</f>
        <v>0</v>
      </c>
      <c r="BW899" s="134">
        <f t="shared" ref="BW899" si="17566">O899/O901</f>
        <v>0</v>
      </c>
      <c r="BX899" s="129">
        <f t="shared" ref="BX899" si="17567">P899/P901</f>
        <v>0</v>
      </c>
      <c r="BY899" s="130">
        <f t="shared" ref="BY899" si="17568">Q899/Q901</f>
        <v>0</v>
      </c>
      <c r="BZ899" s="131">
        <f t="shared" ref="BZ899" si="17569">R899/R901</f>
        <v>0</v>
      </c>
      <c r="CA899" s="132">
        <f t="shared" ref="CA899" si="17570">S899/S901</f>
        <v>0</v>
      </c>
      <c r="CB899" s="129">
        <f t="shared" ref="CB899" si="17571">T899/T901</f>
        <v>0</v>
      </c>
      <c r="CC899" s="130">
        <f t="shared" ref="CC899" si="17572">U899/U901</f>
        <v>0</v>
      </c>
      <c r="CD899" s="131">
        <f t="shared" ref="CD899" si="17573">V899/V901</f>
        <v>0</v>
      </c>
      <c r="CE899" s="132">
        <f t="shared" ref="CE899" si="17574">W899/W901</f>
        <v>0</v>
      </c>
      <c r="CF899" s="129">
        <f t="shared" ref="CF899" si="17575">X899/X901</f>
        <v>0</v>
      </c>
      <c r="CG899" s="130">
        <f t="shared" ref="CG899" si="17576">Y899/Y901</f>
        <v>0</v>
      </c>
      <c r="CH899" s="131">
        <f t="shared" ref="CH899" si="17577">Z899/Z901</f>
        <v>0</v>
      </c>
      <c r="CI899" s="129">
        <f t="shared" ref="CI899" si="17578">AA899/AA901</f>
        <v>0</v>
      </c>
      <c r="CJ899" s="135">
        <f t="shared" ref="CJ899" si="17579">AB899/AB901</f>
        <v>0</v>
      </c>
      <c r="CK899" s="136">
        <f t="shared" ref="CK899" si="17580">AC899/AC901</f>
        <v>0</v>
      </c>
    </row>
    <row r="900" spans="1:89" ht="14" thickBot="1" x14ac:dyDescent="0.2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>
        <f t="shared" si="17526"/>
        <v>0</v>
      </c>
      <c r="AC900" s="173">
        <f t="shared" si="16981"/>
        <v>0</v>
      </c>
      <c r="BI900" s="137" t="s">
        <v>39</v>
      </c>
      <c r="BJ900" s="129">
        <f>B900/B901</f>
        <v>0</v>
      </c>
      <c r="BK900" s="130">
        <f t="shared" ref="BK900" si="17581">C900/C901</f>
        <v>0</v>
      </c>
      <c r="BL900" s="131">
        <f t="shared" ref="BL900" si="17582">D900/D901</f>
        <v>0</v>
      </c>
      <c r="BM900" s="132">
        <f t="shared" ref="BM900" si="17583">E900/E901</f>
        <v>0</v>
      </c>
      <c r="BN900" s="129">
        <f t="shared" ref="BN900" si="17584">F900/F901</f>
        <v>0</v>
      </c>
      <c r="BO900" s="130">
        <f t="shared" ref="BO900" si="17585">G900/G901</f>
        <v>0</v>
      </c>
      <c r="BP900" s="131">
        <f t="shared" ref="BP900" si="17586">H900/H901</f>
        <v>0</v>
      </c>
      <c r="BQ900" s="132">
        <f t="shared" ref="BQ900" si="17587">I900/I901</f>
        <v>0</v>
      </c>
      <c r="BR900" s="129">
        <f t="shared" ref="BR900" si="17588">J900/J901</f>
        <v>0</v>
      </c>
      <c r="BS900" s="130">
        <f t="shared" ref="BS900" si="17589">K900/K901</f>
        <v>0</v>
      </c>
      <c r="BT900" s="131">
        <f t="shared" ref="BT900" si="17590">L900/L901</f>
        <v>0</v>
      </c>
      <c r="BU900" s="129">
        <f t="shared" ref="BU900" si="17591">M900/M901</f>
        <v>0</v>
      </c>
      <c r="BV900" s="133">
        <f t="shared" ref="BV900" si="17592">N900/N901</f>
        <v>0</v>
      </c>
      <c r="BW900" s="134">
        <f t="shared" ref="BW900" si="17593">O900/O901</f>
        <v>0</v>
      </c>
      <c r="BX900" s="129">
        <f t="shared" ref="BX900" si="17594">P900/P901</f>
        <v>0</v>
      </c>
      <c r="BY900" s="130">
        <f t="shared" ref="BY900" si="17595">Q900/Q901</f>
        <v>0</v>
      </c>
      <c r="BZ900" s="131">
        <f t="shared" ref="BZ900" si="17596">R900/R901</f>
        <v>0</v>
      </c>
      <c r="CA900" s="132">
        <f t="shared" ref="CA900" si="17597">S900/S901</f>
        <v>0</v>
      </c>
      <c r="CB900" s="129">
        <f t="shared" ref="CB900" si="17598">T900/T901</f>
        <v>0</v>
      </c>
      <c r="CC900" s="130">
        <f t="shared" ref="CC900" si="17599">U900/U901</f>
        <v>0</v>
      </c>
      <c r="CD900" s="131">
        <f t="shared" ref="CD900" si="17600">V900/V901</f>
        <v>0</v>
      </c>
      <c r="CE900" s="132">
        <f t="shared" ref="CE900" si="17601">W900/W901</f>
        <v>0</v>
      </c>
      <c r="CF900" s="129">
        <f t="shared" ref="CF900" si="17602">X900/X901</f>
        <v>0</v>
      </c>
      <c r="CG900" s="130">
        <f t="shared" ref="CG900" si="17603">Y900/Y901</f>
        <v>0</v>
      </c>
      <c r="CH900" s="131">
        <f t="shared" ref="CH900" si="17604">Z900/Z901</f>
        <v>0</v>
      </c>
      <c r="CI900" s="129">
        <f t="shared" ref="CI900" si="17605">AA900/AA901</f>
        <v>0</v>
      </c>
      <c r="CJ900" s="135">
        <f t="shared" ref="CJ900" si="17606">AB900/AB901</f>
        <v>0</v>
      </c>
      <c r="CK900" s="136">
        <f t="shared" ref="CK900" si="17607">AC900/AC901</f>
        <v>0</v>
      </c>
    </row>
    <row r="901" spans="1:89" ht="15" thickTop="1" thickBot="1" x14ac:dyDescent="0.2">
      <c r="A901" s="269" t="s">
        <v>13</v>
      </c>
      <c r="B901" s="20">
        <f t="shared" ref="B901:AA901" si="17608">SUM(B878:B900)</f>
        <v>12851</v>
      </c>
      <c r="C901" s="21">
        <f t="shared" si="17608"/>
        <v>14896</v>
      </c>
      <c r="D901" s="20">
        <f t="shared" si="17608"/>
        <v>4508</v>
      </c>
      <c r="E901" s="21">
        <f t="shared" si="17608"/>
        <v>6019</v>
      </c>
      <c r="F901" s="20">
        <f t="shared" si="17608"/>
        <v>13854</v>
      </c>
      <c r="G901" s="21">
        <f t="shared" si="17608"/>
        <v>12464</v>
      </c>
      <c r="H901" s="20">
        <f t="shared" si="17608"/>
        <v>16848</v>
      </c>
      <c r="I901" s="21">
        <f t="shared" si="17608"/>
        <v>18007</v>
      </c>
      <c r="J901" s="20">
        <f t="shared" si="17608"/>
        <v>3117</v>
      </c>
      <c r="K901" s="21">
        <f t="shared" si="17608"/>
        <v>2906</v>
      </c>
      <c r="L901" s="20">
        <f t="shared" si="17608"/>
        <v>9196</v>
      </c>
      <c r="M901" s="21">
        <f t="shared" si="17608"/>
        <v>8834</v>
      </c>
      <c r="N901" s="20">
        <f t="shared" si="17608"/>
        <v>17315</v>
      </c>
      <c r="O901" s="21">
        <f t="shared" si="17608"/>
        <v>16894</v>
      </c>
      <c r="P901" s="20">
        <f t="shared" si="17608"/>
        <v>8518</v>
      </c>
      <c r="Q901" s="21">
        <f t="shared" si="17608"/>
        <v>7581</v>
      </c>
      <c r="R901" s="20">
        <f t="shared" si="17608"/>
        <v>11149</v>
      </c>
      <c r="S901" s="21">
        <f t="shared" si="17608"/>
        <v>10360</v>
      </c>
      <c r="T901" s="20">
        <f t="shared" si="17608"/>
        <v>2407</v>
      </c>
      <c r="U901" s="21">
        <f t="shared" si="17608"/>
        <v>2158</v>
      </c>
      <c r="V901" s="20">
        <f t="shared" si="17608"/>
        <v>10099</v>
      </c>
      <c r="W901" s="21">
        <f t="shared" si="17608"/>
        <v>10452</v>
      </c>
      <c r="X901" s="20">
        <f t="shared" si="17608"/>
        <v>7639</v>
      </c>
      <c r="Y901" s="21">
        <f t="shared" si="17608"/>
        <v>4738</v>
      </c>
      <c r="Z901" s="20">
        <f t="shared" si="17608"/>
        <v>16305</v>
      </c>
      <c r="AA901" s="21">
        <f t="shared" si="17608"/>
        <v>18286</v>
      </c>
      <c r="AB901" s="174">
        <f t="shared" ref="AB901:AC901" si="17609">SUM(AB877:AB900)</f>
        <v>133806</v>
      </c>
      <c r="AC901" s="175">
        <f t="shared" si="17609"/>
        <v>133595</v>
      </c>
      <c r="BI901" s="269" t="s">
        <v>13</v>
      </c>
      <c r="BJ901" s="155">
        <f>SUM(BJ877:BJ900)</f>
        <v>1</v>
      </c>
      <c r="BK901" s="156">
        <f t="shared" ref="BK901:CK901" si="17610">SUM(BK877:BK900)</f>
        <v>1.0000000000000002</v>
      </c>
      <c r="BL901" s="155">
        <f t="shared" si="17610"/>
        <v>1</v>
      </c>
      <c r="BM901" s="156">
        <f t="shared" si="17610"/>
        <v>1.0000000000000002</v>
      </c>
      <c r="BN901" s="155">
        <f t="shared" si="17610"/>
        <v>1.0000000000000002</v>
      </c>
      <c r="BO901" s="156">
        <f t="shared" si="17610"/>
        <v>1.0000000000000002</v>
      </c>
      <c r="BP901" s="155">
        <f t="shared" si="17610"/>
        <v>0.99999999999999989</v>
      </c>
      <c r="BQ901" s="156">
        <f t="shared" si="17610"/>
        <v>0.99999999999999989</v>
      </c>
      <c r="BR901" s="155">
        <f t="shared" si="17610"/>
        <v>0.99999999999999989</v>
      </c>
      <c r="BS901" s="156">
        <f t="shared" si="17610"/>
        <v>1.0000000000000002</v>
      </c>
      <c r="BT901" s="155">
        <f t="shared" si="17610"/>
        <v>0.99999999999999989</v>
      </c>
      <c r="BU901" s="156">
        <f t="shared" si="17610"/>
        <v>1.0000000000000004</v>
      </c>
      <c r="BV901" s="155">
        <f t="shared" si="17610"/>
        <v>1</v>
      </c>
      <c r="BW901" s="156">
        <f t="shared" si="17610"/>
        <v>0.99999999999999989</v>
      </c>
      <c r="BX901" s="155">
        <f t="shared" si="17610"/>
        <v>0.99999999999999989</v>
      </c>
      <c r="BY901" s="156">
        <f t="shared" si="17610"/>
        <v>1</v>
      </c>
      <c r="BZ901" s="155">
        <f t="shared" si="17610"/>
        <v>1</v>
      </c>
      <c r="CA901" s="156">
        <f t="shared" si="17610"/>
        <v>1</v>
      </c>
      <c r="CB901" s="155">
        <f t="shared" si="17610"/>
        <v>1</v>
      </c>
      <c r="CC901" s="156">
        <f t="shared" si="17610"/>
        <v>0.99999999999999989</v>
      </c>
      <c r="CD901" s="155">
        <f t="shared" si="17610"/>
        <v>1</v>
      </c>
      <c r="CE901" s="156">
        <f t="shared" si="17610"/>
        <v>1</v>
      </c>
      <c r="CF901" s="155">
        <f t="shared" si="17610"/>
        <v>1</v>
      </c>
      <c r="CG901" s="156">
        <f t="shared" si="17610"/>
        <v>0.99999999999999989</v>
      </c>
      <c r="CH901" s="155">
        <f t="shared" si="17610"/>
        <v>1</v>
      </c>
      <c r="CI901" s="156">
        <f t="shared" si="17610"/>
        <v>1</v>
      </c>
      <c r="CJ901" s="155">
        <f t="shared" si="17610"/>
        <v>1</v>
      </c>
      <c r="CK901" s="156">
        <f t="shared" si="17610"/>
        <v>1</v>
      </c>
    </row>
    <row r="902" spans="1:89" ht="14" thickTop="1" x14ac:dyDescent="0.15">
      <c r="A902" s="187"/>
    </row>
    <row r="904" spans="1:89" x14ac:dyDescent="0.15">
      <c r="A904" s="296">
        <f>+A873+1</f>
        <v>44195</v>
      </c>
      <c r="B904" s="296"/>
      <c r="C904" s="296"/>
      <c r="D904" s="296"/>
      <c r="BI904" s="301">
        <f>+BI842+2</f>
        <v>44195</v>
      </c>
      <c r="BJ904" s="301"/>
      <c r="BK904" s="301"/>
      <c r="BL904" s="301"/>
    </row>
    <row r="905" spans="1:89" ht="14" thickBot="1" x14ac:dyDescent="0.2">
      <c r="AE905" s="272" t="s">
        <v>84</v>
      </c>
    </row>
    <row r="906" spans="1:89" ht="15" thickTop="1" thickBot="1" x14ac:dyDescent="0.2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 x14ac:dyDescent="0.2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 x14ac:dyDescent="0.15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0</v>
      </c>
      <c r="AG908" s="186">
        <f t="shared" ref="AG908:AV910" si="17611">SUMIF($A$9:$A$32,$AE908,C$908:C$931)</f>
        <v>210</v>
      </c>
      <c r="AH908" s="127">
        <f t="shared" si="17611"/>
        <v>1</v>
      </c>
      <c r="AI908" s="180">
        <f t="shared" si="17611"/>
        <v>58</v>
      </c>
      <c r="AJ908" s="126">
        <f t="shared" si="17611"/>
        <v>8</v>
      </c>
      <c r="AK908" s="128">
        <f t="shared" si="17611"/>
        <v>160</v>
      </c>
      <c r="AL908" s="127">
        <f t="shared" si="17611"/>
        <v>0</v>
      </c>
      <c r="AM908" s="180">
        <f t="shared" si="17611"/>
        <v>172</v>
      </c>
      <c r="AN908" s="126">
        <f t="shared" si="17611"/>
        <v>0</v>
      </c>
      <c r="AO908" s="128">
        <f t="shared" si="17611"/>
        <v>28</v>
      </c>
      <c r="AP908" s="127">
        <f t="shared" si="17611"/>
        <v>2</v>
      </c>
      <c r="AQ908" s="126">
        <f t="shared" si="17611"/>
        <v>81</v>
      </c>
      <c r="AR908" s="179">
        <f t="shared" si="17611"/>
        <v>5</v>
      </c>
      <c r="AS908" s="181">
        <f t="shared" si="17611"/>
        <v>163</v>
      </c>
      <c r="AT908" s="126">
        <f t="shared" si="17611"/>
        <v>1</v>
      </c>
      <c r="AU908" s="128">
        <f t="shared" si="17611"/>
        <v>67</v>
      </c>
      <c r="AV908" s="127">
        <f t="shared" si="17611"/>
        <v>3</v>
      </c>
      <c r="AW908" s="180">
        <f t="shared" ref="AW908:BG910" si="17612">SUMIF($A$9:$A$32,$AE908,S$908:S$931)</f>
        <v>75</v>
      </c>
      <c r="AX908" s="126">
        <f t="shared" si="17612"/>
        <v>1</v>
      </c>
      <c r="AY908" s="128">
        <f t="shared" si="17612"/>
        <v>26</v>
      </c>
      <c r="AZ908" s="127">
        <f t="shared" si="17612"/>
        <v>3</v>
      </c>
      <c r="BA908" s="180">
        <f t="shared" si="17612"/>
        <v>107</v>
      </c>
      <c r="BB908" s="126">
        <f t="shared" si="17612"/>
        <v>0</v>
      </c>
      <c r="BC908" s="128">
        <f t="shared" si="17612"/>
        <v>79</v>
      </c>
      <c r="BD908" s="184">
        <f t="shared" si="17612"/>
        <v>5</v>
      </c>
      <c r="BE908" s="185">
        <f t="shared" si="17612"/>
        <v>424</v>
      </c>
      <c r="BF908" s="170">
        <f t="shared" si="17612"/>
        <v>29</v>
      </c>
      <c r="BG908" s="171">
        <f t="shared" si="17612"/>
        <v>1650</v>
      </c>
      <c r="BI908" s="125" t="s">
        <v>16</v>
      </c>
      <c r="BJ908" s="129">
        <f>B908/B932</f>
        <v>0</v>
      </c>
      <c r="BK908" s="130">
        <f t="shared" ref="BK908" si="17613">C908/C932</f>
        <v>0</v>
      </c>
      <c r="BL908" s="131">
        <f t="shared" ref="BL908" si="17614">D908/D932</f>
        <v>0</v>
      </c>
      <c r="BM908" s="132">
        <f t="shared" ref="BM908" si="17615">E908/E932</f>
        <v>0</v>
      </c>
      <c r="BN908" s="129">
        <f t="shared" ref="BN908" si="17616">F908/F932</f>
        <v>0</v>
      </c>
      <c r="BO908" s="130">
        <f t="shared" ref="BO908" si="17617">G908/G932</f>
        <v>0</v>
      </c>
      <c r="BP908" s="131">
        <f t="shared" ref="BP908" si="17618">H908/H932</f>
        <v>0</v>
      </c>
      <c r="BQ908" s="132">
        <f t="shared" ref="BQ908" si="17619">I908/I932</f>
        <v>0</v>
      </c>
      <c r="BR908" s="129">
        <f t="shared" ref="BR908" si="17620">J908/J932</f>
        <v>0</v>
      </c>
      <c r="BS908" s="130">
        <f t="shared" ref="BS908" si="17621">K908/K932</f>
        <v>0</v>
      </c>
      <c r="BT908" s="131">
        <f t="shared" ref="BT908" si="17622">L908/L932</f>
        <v>0</v>
      </c>
      <c r="BU908" s="129">
        <f t="shared" ref="BU908" si="17623">M908/M932</f>
        <v>0</v>
      </c>
      <c r="BV908" s="133">
        <f t="shared" ref="BV908" si="17624">N908/N932</f>
        <v>0</v>
      </c>
      <c r="BW908" s="134">
        <f t="shared" ref="BW908" si="17625">O908/O932</f>
        <v>0</v>
      </c>
      <c r="BX908" s="129">
        <f t="shared" ref="BX908" si="17626">P908/P932</f>
        <v>0</v>
      </c>
      <c r="BY908" s="130">
        <f t="shared" ref="BY908" si="17627">Q908/Q932</f>
        <v>0</v>
      </c>
      <c r="BZ908" s="131">
        <f t="shared" ref="BZ908" si="17628">R908/R932</f>
        <v>0</v>
      </c>
      <c r="CA908" s="132">
        <f t="shared" ref="CA908" si="17629">S908/S932</f>
        <v>0</v>
      </c>
      <c r="CB908" s="129">
        <f t="shared" ref="CB908" si="17630">T908/T932</f>
        <v>0</v>
      </c>
      <c r="CC908" s="130">
        <f t="shared" ref="CC908" si="17631">U908/U932</f>
        <v>0</v>
      </c>
      <c r="CD908" s="131">
        <f t="shared" ref="CD908" si="17632">V908/V932</f>
        <v>0</v>
      </c>
      <c r="CE908" s="132">
        <f t="shared" ref="CE908" si="17633">W908/W932</f>
        <v>0</v>
      </c>
      <c r="CF908" s="129">
        <f t="shared" ref="CF908" si="17634">X908/X932</f>
        <v>0</v>
      </c>
      <c r="CG908" s="130">
        <f t="shared" ref="CG908" si="17635">Y908/Y932</f>
        <v>0</v>
      </c>
      <c r="CH908" s="131">
        <f t="shared" ref="CH908" si="17636">Z908/Z932</f>
        <v>0</v>
      </c>
      <c r="CI908" s="129">
        <f t="shared" ref="CI908" si="17637">AA908/AA932</f>
        <v>0</v>
      </c>
      <c r="CJ908" s="135">
        <f t="shared" ref="CJ908" si="17638">AB908/AB932</f>
        <v>0</v>
      </c>
      <c r="CK908" s="136">
        <f t="shared" ref="CK908" si="17639">AC908/AC932</f>
        <v>0</v>
      </c>
    </row>
    <row r="909" spans="1:89" x14ac:dyDescent="0.15">
      <c r="A909" s="137" t="s">
        <v>17</v>
      </c>
      <c r="B909" s="189">
        <v>72</v>
      </c>
      <c r="C909" s="190">
        <v>0</v>
      </c>
      <c r="D909" s="191">
        <v>28</v>
      </c>
      <c r="E909" s="192">
        <v>0</v>
      </c>
      <c r="F909" s="189">
        <v>151</v>
      </c>
      <c r="G909" s="193">
        <v>1</v>
      </c>
      <c r="H909" s="191">
        <v>106</v>
      </c>
      <c r="I909" s="192">
        <v>9</v>
      </c>
      <c r="J909" s="189">
        <v>6</v>
      </c>
      <c r="K909" s="193">
        <v>1</v>
      </c>
      <c r="L909" s="191">
        <v>9</v>
      </c>
      <c r="M909" s="189">
        <v>26</v>
      </c>
      <c r="N909" s="194">
        <v>37</v>
      </c>
      <c r="O909" s="195">
        <v>33</v>
      </c>
      <c r="P909" s="189">
        <v>29</v>
      </c>
      <c r="Q909" s="193">
        <v>15</v>
      </c>
      <c r="R909" s="191">
        <v>7</v>
      </c>
      <c r="S909" s="192">
        <v>19</v>
      </c>
      <c r="T909" s="189">
        <v>1</v>
      </c>
      <c r="U909" s="193">
        <v>0</v>
      </c>
      <c r="V909" s="191">
        <v>0</v>
      </c>
      <c r="W909" s="192">
        <v>0</v>
      </c>
      <c r="X909" s="189">
        <v>3</v>
      </c>
      <c r="Y909" s="193">
        <v>0</v>
      </c>
      <c r="Z909" s="191">
        <v>0</v>
      </c>
      <c r="AA909" s="189">
        <v>0</v>
      </c>
      <c r="AB909" s="170">
        <f t="shared" ref="AB909:AB930" si="17640">B909+D909+F909+H909+J909+L909+N909+P909+R909+T909+V909+X909+Z909</f>
        <v>449</v>
      </c>
      <c r="AC909" s="173">
        <f t="shared" ref="AC909:AC931" si="17641">SUM(C909,E909,G909,I909,K909,M909,O909,Q909,S909,U909,W909,Y909,AA909)</f>
        <v>104</v>
      </c>
      <c r="AE909" s="277" t="str">
        <f>$AE$10</f>
        <v>08:00 - 08:59</v>
      </c>
      <c r="AF909" s="126">
        <f>SUMIF($A$9:$A$32,$AE909,B$908:B$931)</f>
        <v>0</v>
      </c>
      <c r="AG909" s="190">
        <f t="shared" si="17611"/>
        <v>0</v>
      </c>
      <c r="AH909" s="191">
        <f t="shared" si="17611"/>
        <v>1</v>
      </c>
      <c r="AI909" s="192">
        <f t="shared" si="17611"/>
        <v>0</v>
      </c>
      <c r="AJ909" s="278">
        <f t="shared" si="17611"/>
        <v>0</v>
      </c>
      <c r="AK909" s="193">
        <f t="shared" si="17611"/>
        <v>0</v>
      </c>
      <c r="AL909" s="191">
        <f t="shared" si="17611"/>
        <v>1</v>
      </c>
      <c r="AM909" s="192">
        <f t="shared" si="17611"/>
        <v>1</v>
      </c>
      <c r="AN909" s="278">
        <f t="shared" si="17611"/>
        <v>0</v>
      </c>
      <c r="AO909" s="193">
        <f t="shared" si="17611"/>
        <v>0</v>
      </c>
      <c r="AP909" s="191">
        <f t="shared" si="17611"/>
        <v>1</v>
      </c>
      <c r="AQ909" s="278">
        <f t="shared" si="17611"/>
        <v>0</v>
      </c>
      <c r="AR909" s="194">
        <f t="shared" si="17611"/>
        <v>0</v>
      </c>
      <c r="AS909" s="195">
        <f t="shared" si="17611"/>
        <v>1</v>
      </c>
      <c r="AT909" s="278">
        <f t="shared" si="17611"/>
        <v>1</v>
      </c>
      <c r="AU909" s="193">
        <f t="shared" si="17611"/>
        <v>1</v>
      </c>
      <c r="AV909" s="191">
        <f t="shared" si="17611"/>
        <v>0</v>
      </c>
      <c r="AW909" s="192">
        <f t="shared" si="17612"/>
        <v>0</v>
      </c>
      <c r="AX909" s="278">
        <f t="shared" si="17612"/>
        <v>0</v>
      </c>
      <c r="AY909" s="193">
        <f t="shared" si="17612"/>
        <v>0</v>
      </c>
      <c r="AZ909" s="191">
        <f t="shared" si="17612"/>
        <v>0</v>
      </c>
      <c r="BA909" s="192">
        <f t="shared" si="17612"/>
        <v>0</v>
      </c>
      <c r="BB909" s="278">
        <f t="shared" si="17612"/>
        <v>2</v>
      </c>
      <c r="BC909" s="193">
        <f t="shared" si="17612"/>
        <v>1</v>
      </c>
      <c r="BD909" s="191">
        <f t="shared" si="17612"/>
        <v>1</v>
      </c>
      <c r="BE909" s="278">
        <f t="shared" si="17612"/>
        <v>0</v>
      </c>
      <c r="BF909" s="172">
        <f t="shared" si="17612"/>
        <v>7</v>
      </c>
      <c r="BG909" s="173">
        <f t="shared" si="17612"/>
        <v>4</v>
      </c>
      <c r="BI909" s="137" t="s">
        <v>17</v>
      </c>
      <c r="BJ909" s="129">
        <f>B909/B932</f>
        <v>1.0075566750629723E-2</v>
      </c>
      <c r="BK909" s="130">
        <f t="shared" ref="BK909" si="17642">C909/C932</f>
        <v>0</v>
      </c>
      <c r="BL909" s="131">
        <f t="shared" ref="BL909" si="17643">D909/D932</f>
        <v>1.3114754098360656E-2</v>
      </c>
      <c r="BM909" s="132">
        <f t="shared" ref="BM909" si="17644">E909/E932</f>
        <v>0</v>
      </c>
      <c r="BN909" s="129">
        <f t="shared" ref="BN909" si="17645">F909/F932</f>
        <v>2.035863556694081E-2</v>
      </c>
      <c r="BO909" s="130">
        <f t="shared" ref="BO909" si="17646">G909/G932</f>
        <v>1.4532771399505885E-4</v>
      </c>
      <c r="BP909" s="131">
        <f t="shared" ref="BP909" si="17647">H909/H932</f>
        <v>1.0281280310378274E-2</v>
      </c>
      <c r="BQ909" s="132">
        <f t="shared" ref="BQ909" si="17648">I909/I932</f>
        <v>8.2184275408638484E-4</v>
      </c>
      <c r="BR909" s="129">
        <f t="shared" ref="BR909" si="17649">J909/J932</f>
        <v>4.559270516717325E-3</v>
      </c>
      <c r="BS909" s="130">
        <f t="shared" ref="BS909" si="17650">K909/K932</f>
        <v>8.81057268722467E-4</v>
      </c>
      <c r="BT909" s="131">
        <f t="shared" ref="BT909" si="17651">L909/L932</f>
        <v>2.1546564519990424E-3</v>
      </c>
      <c r="BU909" s="129">
        <f t="shared" ref="BU909" si="17652">M909/M932</f>
        <v>6.0171256653552422E-3</v>
      </c>
      <c r="BV909" s="133">
        <f t="shared" ref="BV909" si="17653">N909/N932</f>
        <v>3.838174273858921E-3</v>
      </c>
      <c r="BW909" s="134">
        <f t="shared" ref="BW909" si="17654">O909/O932</f>
        <v>3.6954087346024638E-3</v>
      </c>
      <c r="BX909" s="129">
        <f t="shared" ref="BX909" si="17655">P909/P932</f>
        <v>5.9474979491386379E-3</v>
      </c>
      <c r="BY909" s="130">
        <f t="shared" ref="BY909" si="17656">Q909/Q932</f>
        <v>4.0398599515216807E-3</v>
      </c>
      <c r="BZ909" s="131">
        <f t="shared" ref="BZ909" si="17657">R909/R932</f>
        <v>1.0227936879018118E-3</v>
      </c>
      <c r="CA909" s="132">
        <f t="shared" ref="CA909" si="17658">S909/S932</f>
        <v>3.2345931222335718E-3</v>
      </c>
      <c r="CB909" s="129">
        <f t="shared" ref="CB909" si="17659">T909/T932</f>
        <v>1.3966480446927375E-3</v>
      </c>
      <c r="CC909" s="130">
        <f t="shared" ref="CC909" si="17660">U909/U932</f>
        <v>0</v>
      </c>
      <c r="CD909" s="131">
        <f t="shared" ref="CD909" si="17661">V909/V932</f>
        <v>0</v>
      </c>
      <c r="CE909" s="132">
        <f t="shared" ref="CE909" si="17662">W909/W932</f>
        <v>0</v>
      </c>
      <c r="CF909" s="129">
        <f t="shared" ref="CF909" si="17663">X909/X932</f>
        <v>7.8308535630383712E-4</v>
      </c>
      <c r="CG909" s="130">
        <f t="shared" ref="CG909" si="17664">Y909/Y932</f>
        <v>0</v>
      </c>
      <c r="CH909" s="131">
        <f t="shared" ref="CH909" si="17665">Z909/Z932</f>
        <v>0</v>
      </c>
      <c r="CI909" s="129">
        <f t="shared" ref="CI909" si="17666">AA909/AA932</f>
        <v>0</v>
      </c>
      <c r="CJ909" s="135">
        <f t="shared" ref="CJ909" si="17667">AB909/AB932</f>
        <v>6.0241772100948577E-3</v>
      </c>
      <c r="CK909" s="136">
        <f t="shared" ref="CK909" si="17668">AC909/AC932</f>
        <v>1.3991658818781111E-3</v>
      </c>
    </row>
    <row r="910" spans="1:89" ht="14" thickBot="1" x14ac:dyDescent="0.2">
      <c r="A910" s="146" t="s">
        <v>18</v>
      </c>
      <c r="B910" s="196">
        <v>283</v>
      </c>
      <c r="C910" s="197">
        <v>80</v>
      </c>
      <c r="D910" s="198">
        <v>90</v>
      </c>
      <c r="E910" s="199">
        <v>28</v>
      </c>
      <c r="F910" s="196">
        <v>495</v>
      </c>
      <c r="G910" s="200">
        <v>133</v>
      </c>
      <c r="H910" s="198">
        <v>391</v>
      </c>
      <c r="I910" s="199">
        <v>216</v>
      </c>
      <c r="J910" s="196">
        <v>36</v>
      </c>
      <c r="K910" s="200">
        <v>38</v>
      </c>
      <c r="L910" s="198">
        <v>102</v>
      </c>
      <c r="M910" s="196">
        <v>167</v>
      </c>
      <c r="N910" s="201">
        <v>358</v>
      </c>
      <c r="O910" s="202">
        <v>373</v>
      </c>
      <c r="P910" s="196">
        <v>199</v>
      </c>
      <c r="Q910" s="200">
        <v>190</v>
      </c>
      <c r="R910" s="198">
        <v>213</v>
      </c>
      <c r="S910" s="199">
        <v>142</v>
      </c>
      <c r="T910" s="196">
        <v>28</v>
      </c>
      <c r="U910" s="200">
        <v>59</v>
      </c>
      <c r="V910" s="198">
        <v>89</v>
      </c>
      <c r="W910" s="199">
        <v>249</v>
      </c>
      <c r="X910" s="196">
        <v>209</v>
      </c>
      <c r="Y910" s="200">
        <v>89</v>
      </c>
      <c r="Z910" s="198">
        <v>320</v>
      </c>
      <c r="AA910" s="196">
        <v>370</v>
      </c>
      <c r="AB910" s="170">
        <f t="shared" si="17640"/>
        <v>2813</v>
      </c>
      <c r="AC910" s="173">
        <f t="shared" si="17641"/>
        <v>2134</v>
      </c>
      <c r="AE910" s="275">
        <f>$AE$11</f>
        <v>0</v>
      </c>
      <c r="AF910" s="126">
        <f>SUMIF($A$9:$A$32,$AE910,B$908:B$931)</f>
        <v>0</v>
      </c>
      <c r="AG910" s="197">
        <f t="shared" si="17611"/>
        <v>0</v>
      </c>
      <c r="AH910" s="198">
        <f t="shared" si="17611"/>
        <v>0</v>
      </c>
      <c r="AI910" s="199">
        <f t="shared" si="17611"/>
        <v>0</v>
      </c>
      <c r="AJ910" s="196">
        <f t="shared" si="17611"/>
        <v>0</v>
      </c>
      <c r="AK910" s="200">
        <f t="shared" si="17611"/>
        <v>0</v>
      </c>
      <c r="AL910" s="198">
        <f t="shared" si="17611"/>
        <v>0</v>
      </c>
      <c r="AM910" s="199">
        <f t="shared" si="17611"/>
        <v>0</v>
      </c>
      <c r="AN910" s="196">
        <f t="shared" si="17611"/>
        <v>0</v>
      </c>
      <c r="AO910" s="200">
        <f t="shared" si="17611"/>
        <v>0</v>
      </c>
      <c r="AP910" s="198">
        <f t="shared" si="17611"/>
        <v>0</v>
      </c>
      <c r="AQ910" s="196">
        <f t="shared" si="17611"/>
        <v>0</v>
      </c>
      <c r="AR910" s="201">
        <f t="shared" si="17611"/>
        <v>0</v>
      </c>
      <c r="AS910" s="202">
        <f t="shared" si="17611"/>
        <v>0</v>
      </c>
      <c r="AT910" s="196">
        <f t="shared" si="17611"/>
        <v>0</v>
      </c>
      <c r="AU910" s="200">
        <f t="shared" si="17611"/>
        <v>0</v>
      </c>
      <c r="AV910" s="198">
        <f t="shared" si="17611"/>
        <v>0</v>
      </c>
      <c r="AW910" s="199">
        <f t="shared" si="17612"/>
        <v>0</v>
      </c>
      <c r="AX910" s="196">
        <f t="shared" si="17612"/>
        <v>0</v>
      </c>
      <c r="AY910" s="200">
        <f t="shared" si="17612"/>
        <v>0</v>
      </c>
      <c r="AZ910" s="198">
        <f t="shared" si="17612"/>
        <v>0</v>
      </c>
      <c r="BA910" s="199">
        <f t="shared" si="17612"/>
        <v>0</v>
      </c>
      <c r="BB910" s="196">
        <f t="shared" si="17612"/>
        <v>0</v>
      </c>
      <c r="BC910" s="200">
        <f t="shared" si="17612"/>
        <v>0</v>
      </c>
      <c r="BD910" s="198">
        <f t="shared" si="17612"/>
        <v>0</v>
      </c>
      <c r="BE910" s="196">
        <f t="shared" si="17612"/>
        <v>0</v>
      </c>
      <c r="BF910" s="172">
        <f t="shared" si="17612"/>
        <v>0</v>
      </c>
      <c r="BG910" s="173">
        <f t="shared" si="17612"/>
        <v>0</v>
      </c>
      <c r="BI910" s="146" t="s">
        <v>18</v>
      </c>
      <c r="BJ910" s="129">
        <f>B910/B932</f>
        <v>3.9602574867058496E-2</v>
      </c>
      <c r="BK910" s="130">
        <f t="shared" ref="BK910" si="17669">C910/C932</f>
        <v>8.7556090620553792E-3</v>
      </c>
      <c r="BL910" s="131">
        <f t="shared" ref="BL910" si="17670">D910/D932</f>
        <v>4.2154566744730677E-2</v>
      </c>
      <c r="BM910" s="132">
        <f t="shared" ref="BM910" si="17671">E910/E932</f>
        <v>8.4848484848484857E-3</v>
      </c>
      <c r="BN910" s="129">
        <f t="shared" ref="BN910" si="17672">F910/F932</f>
        <v>6.6738573547256305E-2</v>
      </c>
      <c r="BO910" s="130">
        <f t="shared" ref="BO910" si="17673">G910/G932</f>
        <v>1.9328585961342827E-2</v>
      </c>
      <c r="BP910" s="131">
        <f t="shared" ref="BP910" si="17674">H910/H932</f>
        <v>3.792434529582929E-2</v>
      </c>
      <c r="BQ910" s="132">
        <f t="shared" ref="BQ910" si="17675">I910/I932</f>
        <v>1.9724226098073235E-2</v>
      </c>
      <c r="BR910" s="129">
        <f t="shared" ref="BR910" si="17676">J910/J932</f>
        <v>2.7355623100303952E-2</v>
      </c>
      <c r="BS910" s="130">
        <f t="shared" ref="BS910" si="17677">K910/K932</f>
        <v>3.3480176211453744E-2</v>
      </c>
      <c r="BT910" s="131">
        <f t="shared" ref="BT910" si="17678">L910/L932</f>
        <v>2.441943978932248E-2</v>
      </c>
      <c r="BU910" s="129">
        <f t="shared" ref="BU910" si="17679">M910/M932</f>
        <v>3.8648461004397131E-2</v>
      </c>
      <c r="BV910" s="133">
        <f t="shared" ref="BV910" si="17680">N910/N932</f>
        <v>3.7136929460580913E-2</v>
      </c>
      <c r="BW910" s="134">
        <f t="shared" ref="BW910" si="17681">O910/O932</f>
        <v>4.1769316909294515E-2</v>
      </c>
      <c r="BX910" s="129">
        <f t="shared" ref="BX910" si="17682">P910/P932</f>
        <v>4.0812141099261692E-2</v>
      </c>
      <c r="BY910" s="130">
        <f t="shared" ref="BY910" si="17683">Q910/Q932</f>
        <v>5.1171559385941284E-2</v>
      </c>
      <c r="BZ910" s="131">
        <f t="shared" ref="BZ910" si="17684">R910/R932</f>
        <v>3.1122150789012273E-2</v>
      </c>
      <c r="CA910" s="132">
        <f t="shared" ref="CA910" si="17685">S910/S932</f>
        <v>2.417432754511406E-2</v>
      </c>
      <c r="CB910" s="129">
        <f t="shared" ref="CB910" si="17686">T910/T932</f>
        <v>3.9106145251396648E-2</v>
      </c>
      <c r="CC910" s="130">
        <f t="shared" ref="CC910" si="17687">U910/U932</f>
        <v>8.6637298091042578E-2</v>
      </c>
      <c r="CD910" s="131">
        <f t="shared" ref="CD910" si="17688">V910/V932</f>
        <v>1.4833333333333334E-2</v>
      </c>
      <c r="CE910" s="132">
        <f t="shared" ref="CE910" si="17689">W910/W932</f>
        <v>4.117063492063492E-2</v>
      </c>
      <c r="CF910" s="129">
        <f t="shared" ref="CF910" si="17690">X910/X932</f>
        <v>5.4554946489167318E-2</v>
      </c>
      <c r="CG910" s="130">
        <f t="shared" ref="CG910" si="17691">Y910/Y932</f>
        <v>4.4059405940594057E-2</v>
      </c>
      <c r="CH910" s="131">
        <f t="shared" ref="CH910" si="17692">Z910/Z932</f>
        <v>3.1604938271604939E-2</v>
      </c>
      <c r="CI910" s="129">
        <f t="shared" ref="CI910" si="17693">AA910/AA932</f>
        <v>3.2630743451803508E-2</v>
      </c>
      <c r="CJ910" s="135">
        <f t="shared" ref="CJ910" si="17694">AB910/AB932</f>
        <v>3.7741671474380477E-2</v>
      </c>
      <c r="CK910" s="136">
        <f t="shared" ref="CK910" si="17695">AC910/AC932</f>
        <v>2.8709807614691243E-2</v>
      </c>
    </row>
    <row r="911" spans="1:89" ht="15" thickTop="1" thickBot="1" x14ac:dyDescent="0.2">
      <c r="A911" s="137" t="s">
        <v>19</v>
      </c>
      <c r="B911" s="189">
        <v>386</v>
      </c>
      <c r="C911" s="190">
        <v>354</v>
      </c>
      <c r="D911" s="191">
        <v>155</v>
      </c>
      <c r="E911" s="192">
        <v>168</v>
      </c>
      <c r="F911" s="189">
        <v>649</v>
      </c>
      <c r="G911" s="193">
        <v>353</v>
      </c>
      <c r="H911" s="191">
        <v>579</v>
      </c>
      <c r="I911" s="192">
        <v>536</v>
      </c>
      <c r="J911" s="189">
        <v>44</v>
      </c>
      <c r="K911" s="193">
        <v>62</v>
      </c>
      <c r="L911" s="191">
        <v>212</v>
      </c>
      <c r="M911" s="189">
        <v>260</v>
      </c>
      <c r="N911" s="194">
        <v>706</v>
      </c>
      <c r="O911" s="195">
        <v>606</v>
      </c>
      <c r="P911" s="189">
        <v>319</v>
      </c>
      <c r="Q911" s="193">
        <v>219</v>
      </c>
      <c r="R911" s="191">
        <v>371</v>
      </c>
      <c r="S911" s="192">
        <v>349</v>
      </c>
      <c r="T911" s="189">
        <v>71</v>
      </c>
      <c r="U911" s="193">
        <v>79</v>
      </c>
      <c r="V911" s="191">
        <v>290</v>
      </c>
      <c r="W911" s="192">
        <v>287</v>
      </c>
      <c r="X911" s="189">
        <v>333</v>
      </c>
      <c r="Y911" s="193">
        <v>167</v>
      </c>
      <c r="Z911" s="191">
        <v>501</v>
      </c>
      <c r="AA911" s="189">
        <v>543</v>
      </c>
      <c r="AB911" s="170">
        <f t="shared" si="17640"/>
        <v>4616</v>
      </c>
      <c r="AC911" s="173">
        <f t="shared" si="17641"/>
        <v>3983</v>
      </c>
      <c r="AE911" s="269" t="s">
        <v>13</v>
      </c>
      <c r="AF911" s="20">
        <f t="shared" ref="AF911:BG911" si="17696">SUM(AF908:AF910)</f>
        <v>0</v>
      </c>
      <c r="AG911" s="21">
        <f t="shared" si="17696"/>
        <v>210</v>
      </c>
      <c r="AH911" s="20">
        <f t="shared" si="17696"/>
        <v>2</v>
      </c>
      <c r="AI911" s="21">
        <f t="shared" si="17696"/>
        <v>58</v>
      </c>
      <c r="AJ911" s="20">
        <f t="shared" si="17696"/>
        <v>8</v>
      </c>
      <c r="AK911" s="21">
        <f t="shared" si="17696"/>
        <v>160</v>
      </c>
      <c r="AL911" s="20">
        <f t="shared" si="17696"/>
        <v>1</v>
      </c>
      <c r="AM911" s="21">
        <f t="shared" si="17696"/>
        <v>173</v>
      </c>
      <c r="AN911" s="20">
        <f t="shared" si="17696"/>
        <v>0</v>
      </c>
      <c r="AO911" s="21">
        <f t="shared" si="17696"/>
        <v>28</v>
      </c>
      <c r="AP911" s="20">
        <f t="shared" si="17696"/>
        <v>3</v>
      </c>
      <c r="AQ911" s="21">
        <f t="shared" si="17696"/>
        <v>81</v>
      </c>
      <c r="AR911" s="20">
        <f t="shared" si="17696"/>
        <v>5</v>
      </c>
      <c r="AS911" s="21">
        <f t="shared" si="17696"/>
        <v>164</v>
      </c>
      <c r="AT911" s="20">
        <f t="shared" si="17696"/>
        <v>2</v>
      </c>
      <c r="AU911" s="21">
        <f t="shared" si="17696"/>
        <v>68</v>
      </c>
      <c r="AV911" s="20">
        <f t="shared" si="17696"/>
        <v>3</v>
      </c>
      <c r="AW911" s="21">
        <f t="shared" si="17696"/>
        <v>75</v>
      </c>
      <c r="AX911" s="20">
        <f t="shared" si="17696"/>
        <v>1</v>
      </c>
      <c r="AY911" s="21">
        <f t="shared" si="17696"/>
        <v>26</v>
      </c>
      <c r="AZ911" s="20">
        <f t="shared" si="17696"/>
        <v>3</v>
      </c>
      <c r="BA911" s="21">
        <f t="shared" si="17696"/>
        <v>107</v>
      </c>
      <c r="BB911" s="20">
        <f t="shared" si="17696"/>
        <v>2</v>
      </c>
      <c r="BC911" s="21">
        <f t="shared" si="17696"/>
        <v>80</v>
      </c>
      <c r="BD911" s="20">
        <f t="shared" si="17696"/>
        <v>6</v>
      </c>
      <c r="BE911" s="21">
        <f t="shared" si="17696"/>
        <v>424</v>
      </c>
      <c r="BF911" s="174">
        <f t="shared" si="17696"/>
        <v>36</v>
      </c>
      <c r="BG911" s="175">
        <f t="shared" si="17696"/>
        <v>1654</v>
      </c>
      <c r="BI911" s="137" t="s">
        <v>19</v>
      </c>
      <c r="BJ911" s="129">
        <f>B911/B932</f>
        <v>5.401623285754268E-2</v>
      </c>
      <c r="BK911" s="130">
        <f t="shared" ref="BK911" si="17697">C911/C932</f>
        <v>3.8743570099595052E-2</v>
      </c>
      <c r="BL911" s="131">
        <f t="shared" ref="BL911" si="17698">D911/D932</f>
        <v>7.2599531615925056E-2</v>
      </c>
      <c r="BM911" s="132">
        <f t="shared" ref="BM911" si="17699">E911/E932</f>
        <v>5.0909090909090911E-2</v>
      </c>
      <c r="BN911" s="129">
        <f t="shared" ref="BN911" si="17700">F911/F932</f>
        <v>8.7501685317513817E-2</v>
      </c>
      <c r="BO911" s="130">
        <f t="shared" ref="BO911" si="17701">G911/G932</f>
        <v>5.1300683040255778E-2</v>
      </c>
      <c r="BP911" s="131">
        <f t="shared" ref="BP911" si="17702">H911/H932</f>
        <v>5.6159068865179435E-2</v>
      </c>
      <c r="BQ911" s="132">
        <f t="shared" ref="BQ911" si="17703">I911/I932</f>
        <v>4.8945301798922473E-2</v>
      </c>
      <c r="BR911" s="129">
        <f t="shared" ref="BR911" si="17704">J911/J932</f>
        <v>3.3434650455927049E-2</v>
      </c>
      <c r="BS911" s="130">
        <f t="shared" ref="BS911" si="17705">K911/K932</f>
        <v>5.462555066079295E-2</v>
      </c>
      <c r="BT911" s="131">
        <f t="shared" ref="BT911" si="17706">L911/L932</f>
        <v>5.0754129758199665E-2</v>
      </c>
      <c r="BU911" s="129">
        <f t="shared" ref="BU911" si="17707">M911/M932</f>
        <v>6.017125665355242E-2</v>
      </c>
      <c r="BV911" s="133">
        <f t="shared" ref="BV911" si="17708">N911/N932</f>
        <v>7.323651452282158E-2</v>
      </c>
      <c r="BW911" s="134">
        <f t="shared" ref="BW911" si="17709">O911/O932</f>
        <v>6.7861142217245235E-2</v>
      </c>
      <c r="BX911" s="129">
        <f t="shared" ref="BX911" si="17710">P911/P932</f>
        <v>6.5422477440525026E-2</v>
      </c>
      <c r="BY911" s="130">
        <f t="shared" ref="BY911" si="17711">Q911/Q932</f>
        <v>5.8981955292216538E-2</v>
      </c>
      <c r="BZ911" s="131">
        <f t="shared" ref="BZ911" si="17712">R911/R932</f>
        <v>5.4208065458796029E-2</v>
      </c>
      <c r="CA911" s="132">
        <f t="shared" ref="CA911" si="17713">S911/S932</f>
        <v>5.9414368403132446E-2</v>
      </c>
      <c r="CB911" s="129">
        <f t="shared" ref="CB911" si="17714">T911/T932</f>
        <v>9.9162011173184364E-2</v>
      </c>
      <c r="CC911" s="130">
        <f t="shared" ref="CC911" si="17715">U911/U932</f>
        <v>0.11600587371512482</v>
      </c>
      <c r="CD911" s="131">
        <f t="shared" ref="CD911" si="17716">V911/V932</f>
        <v>4.8333333333333332E-2</v>
      </c>
      <c r="CE911" s="132">
        <f t="shared" ref="CE911" si="17717">W911/W932</f>
        <v>4.7453703703703706E-2</v>
      </c>
      <c r="CF911" s="129">
        <f t="shared" ref="CF911" si="17718">X911/X932</f>
        <v>8.6922474549725917E-2</v>
      </c>
      <c r="CG911" s="130">
        <f t="shared" ref="CG911" si="17719">Y911/Y932</f>
        <v>8.2673267326732677E-2</v>
      </c>
      <c r="CH911" s="131">
        <f t="shared" ref="CH911" si="17720">Z911/Z932</f>
        <v>4.948148148148148E-2</v>
      </c>
      <c r="CI911" s="129">
        <f t="shared" ref="CI911" si="17721">AA911/AA932</f>
        <v>4.7887820795484613E-2</v>
      </c>
      <c r="CJ911" s="135">
        <f t="shared" ref="CJ911" si="17722">AB911/AB932</f>
        <v>6.1932298444984102E-2</v>
      </c>
      <c r="CK911" s="136">
        <f t="shared" ref="CK911" si="17723">AC911/AC932</f>
        <v>5.358536257231266E-2</v>
      </c>
    </row>
    <row r="912" spans="1:89" ht="14" thickTop="1" x14ac:dyDescent="0.15">
      <c r="A912" s="146" t="s">
        <v>20</v>
      </c>
      <c r="B912" s="196">
        <v>0</v>
      </c>
      <c r="C912" s="197">
        <v>210</v>
      </c>
      <c r="D912" s="198">
        <v>1</v>
      </c>
      <c r="E912" s="199">
        <v>58</v>
      </c>
      <c r="F912" s="196">
        <v>8</v>
      </c>
      <c r="G912" s="200">
        <v>160</v>
      </c>
      <c r="H912" s="198">
        <v>0</v>
      </c>
      <c r="I912" s="199">
        <v>172</v>
      </c>
      <c r="J912" s="196">
        <v>0</v>
      </c>
      <c r="K912" s="200">
        <v>28</v>
      </c>
      <c r="L912" s="198">
        <v>2</v>
      </c>
      <c r="M912" s="196">
        <v>81</v>
      </c>
      <c r="N912" s="201">
        <v>5</v>
      </c>
      <c r="O912" s="202">
        <v>163</v>
      </c>
      <c r="P912" s="196">
        <v>1</v>
      </c>
      <c r="Q912" s="200">
        <v>67</v>
      </c>
      <c r="R912" s="198">
        <v>3</v>
      </c>
      <c r="S912" s="199">
        <v>75</v>
      </c>
      <c r="T912" s="196">
        <v>1</v>
      </c>
      <c r="U912" s="200">
        <v>26</v>
      </c>
      <c r="V912" s="198">
        <v>3</v>
      </c>
      <c r="W912" s="199">
        <v>107</v>
      </c>
      <c r="X912" s="196">
        <v>0</v>
      </c>
      <c r="Y912" s="200">
        <v>79</v>
      </c>
      <c r="Z912" s="198">
        <v>5</v>
      </c>
      <c r="AA912" s="196">
        <v>424</v>
      </c>
      <c r="AB912" s="170">
        <f t="shared" si="17640"/>
        <v>29</v>
      </c>
      <c r="AC912" s="173">
        <f t="shared" si="17641"/>
        <v>1650</v>
      </c>
      <c r="BI912" s="146" t="s">
        <v>20</v>
      </c>
      <c r="BJ912" s="129">
        <f>B912/B932</f>
        <v>0</v>
      </c>
      <c r="BK912" s="130">
        <f t="shared" ref="BK912" si="17724">C912/C932</f>
        <v>2.2983473787895371E-2</v>
      </c>
      <c r="BL912" s="131">
        <f t="shared" ref="BL912" si="17725">D912/D932</f>
        <v>4.6838407494145199E-4</v>
      </c>
      <c r="BM912" s="132">
        <f t="shared" ref="BM912" si="17726">E912/E932</f>
        <v>1.7575757575757574E-2</v>
      </c>
      <c r="BN912" s="129">
        <f t="shared" ref="BN912" si="17727">F912/F932</f>
        <v>1.0786032088445463E-3</v>
      </c>
      <c r="BO912" s="130">
        <f t="shared" ref="BO912" si="17728">G912/G932</f>
        <v>2.3252434239209419E-2</v>
      </c>
      <c r="BP912" s="131">
        <f t="shared" ref="BP912" si="17729">H912/H932</f>
        <v>0</v>
      </c>
      <c r="BQ912" s="132">
        <f t="shared" ref="BQ912" si="17730">I912/I932</f>
        <v>1.5706328189206465E-2</v>
      </c>
      <c r="BR912" s="129">
        <f t="shared" ref="BR912" si="17731">J912/J932</f>
        <v>0</v>
      </c>
      <c r="BS912" s="130">
        <f t="shared" ref="BS912" si="17732">K912/K932</f>
        <v>2.4669603524229075E-2</v>
      </c>
      <c r="BT912" s="131">
        <f t="shared" ref="BT912" si="17733">L912/L932</f>
        <v>4.7881254488867607E-4</v>
      </c>
      <c r="BU912" s="129">
        <f t="shared" ref="BU912" si="17734">M912/M932</f>
        <v>1.8745660726683638E-2</v>
      </c>
      <c r="BV912" s="133">
        <f t="shared" ref="BV912" si="17735">N912/N932</f>
        <v>5.1867219917012448E-4</v>
      </c>
      <c r="BW912" s="134">
        <f t="shared" ref="BW912" si="17736">O912/O932</f>
        <v>1.8253079507278835E-2</v>
      </c>
      <c r="BX912" s="129">
        <f t="shared" ref="BX912" si="17737">P912/P932</f>
        <v>2.0508613617719443E-4</v>
      </c>
      <c r="BY912" s="130">
        <f t="shared" ref="BY912" si="17738">Q912/Q932</f>
        <v>1.8044707783463506E-2</v>
      </c>
      <c r="BZ912" s="131">
        <f t="shared" ref="BZ912" si="17739">R912/R932</f>
        <v>4.3834015195791935E-4</v>
      </c>
      <c r="CA912" s="132">
        <f t="shared" ref="CA912" si="17740">S912/S932</f>
        <v>1.2768130745658836E-2</v>
      </c>
      <c r="CB912" s="129">
        <f t="shared" ref="CB912" si="17741">T912/T932</f>
        <v>1.3966480446927375E-3</v>
      </c>
      <c r="CC912" s="130">
        <f t="shared" ref="CC912" si="17742">U912/U932</f>
        <v>3.81791483113069E-2</v>
      </c>
      <c r="CD912" s="131">
        <f t="shared" ref="CD912" si="17743">V912/V932</f>
        <v>5.0000000000000001E-4</v>
      </c>
      <c r="CE912" s="132">
        <f t="shared" ref="CE912" si="17744">W912/W932</f>
        <v>1.7691798941798943E-2</v>
      </c>
      <c r="CF912" s="129">
        <f t="shared" ref="CF912" si="17745">X912/X932</f>
        <v>0</v>
      </c>
      <c r="CG912" s="130">
        <f t="shared" ref="CG912" si="17746">Y912/Y932</f>
        <v>3.9108910891089109E-2</v>
      </c>
      <c r="CH912" s="131">
        <f t="shared" ref="CH912" si="17747">Z912/Z932</f>
        <v>4.9382716049382717E-4</v>
      </c>
      <c r="CI912" s="129">
        <f t="shared" ref="CI912" si="17748">AA912/AA932</f>
        <v>3.7393068171796454E-2</v>
      </c>
      <c r="CJ912" s="135">
        <f t="shared" ref="CJ912" si="17749">AB912/AB932</f>
        <v>3.8908939664309767E-4</v>
      </c>
      <c r="CK912" s="136">
        <f t="shared" ref="CK912" si="17750">AC912/AC932</f>
        <v>2.2198304856720034E-2</v>
      </c>
    </row>
    <row r="913" spans="1:89" ht="14" thickBot="1" x14ac:dyDescent="0.2">
      <c r="A913" s="137" t="s">
        <v>21</v>
      </c>
      <c r="B913" s="189">
        <v>0</v>
      </c>
      <c r="C913" s="190">
        <v>0</v>
      </c>
      <c r="D913" s="191">
        <v>1</v>
      </c>
      <c r="E913" s="192">
        <v>0</v>
      </c>
      <c r="F913" s="189">
        <v>0</v>
      </c>
      <c r="G913" s="193">
        <v>0</v>
      </c>
      <c r="H913" s="191">
        <v>1</v>
      </c>
      <c r="I913" s="192">
        <v>1</v>
      </c>
      <c r="J913" s="189">
        <v>0</v>
      </c>
      <c r="K913" s="193">
        <v>0</v>
      </c>
      <c r="L913" s="191">
        <v>1</v>
      </c>
      <c r="M913" s="189">
        <v>0</v>
      </c>
      <c r="N913" s="194">
        <v>0</v>
      </c>
      <c r="O913" s="195">
        <v>1</v>
      </c>
      <c r="P913" s="189">
        <v>1</v>
      </c>
      <c r="Q913" s="193">
        <v>1</v>
      </c>
      <c r="R913" s="191">
        <v>0</v>
      </c>
      <c r="S913" s="192">
        <v>0</v>
      </c>
      <c r="T913" s="189">
        <v>0</v>
      </c>
      <c r="U913" s="193">
        <v>0</v>
      </c>
      <c r="V913" s="191">
        <v>0</v>
      </c>
      <c r="W913" s="192">
        <v>0</v>
      </c>
      <c r="X913" s="189">
        <v>2</v>
      </c>
      <c r="Y913" s="193">
        <v>1</v>
      </c>
      <c r="Z913" s="191">
        <v>1</v>
      </c>
      <c r="AA913" s="189">
        <v>0</v>
      </c>
      <c r="AB913" s="170">
        <f t="shared" si="17640"/>
        <v>7</v>
      </c>
      <c r="AC913" s="173">
        <f t="shared" si="17641"/>
        <v>4</v>
      </c>
      <c r="AE913" s="272" t="s">
        <v>85</v>
      </c>
      <c r="BI913" s="137" t="s">
        <v>21</v>
      </c>
      <c r="BJ913" s="129">
        <f>B913/B932</f>
        <v>0</v>
      </c>
      <c r="BK913" s="130">
        <f t="shared" ref="BK913" si="17751">C913/C932</f>
        <v>0</v>
      </c>
      <c r="BL913" s="131">
        <f t="shared" ref="BL913" si="17752">D913/D932</f>
        <v>4.6838407494145199E-4</v>
      </c>
      <c r="BM913" s="132">
        <f t="shared" ref="BM913" si="17753">E913/E932</f>
        <v>0</v>
      </c>
      <c r="BN913" s="129">
        <f t="shared" ref="BN913" si="17754">F913/F932</f>
        <v>0</v>
      </c>
      <c r="BO913" s="130">
        <f t="shared" ref="BO913" si="17755">G913/G932</f>
        <v>0</v>
      </c>
      <c r="BP913" s="131">
        <f t="shared" ref="BP913" si="17756">H913/H932</f>
        <v>9.699321047526673E-5</v>
      </c>
      <c r="BQ913" s="132">
        <f t="shared" ref="BQ913" si="17757">I913/I932</f>
        <v>9.1315861565153872E-5</v>
      </c>
      <c r="BR913" s="129">
        <f t="shared" ref="BR913" si="17758">J913/J932</f>
        <v>0</v>
      </c>
      <c r="BS913" s="130">
        <f t="shared" ref="BS913" si="17759">K913/K932</f>
        <v>0</v>
      </c>
      <c r="BT913" s="131">
        <f t="shared" ref="BT913" si="17760">L913/L932</f>
        <v>2.3940627244433804E-4</v>
      </c>
      <c r="BU913" s="129">
        <f t="shared" ref="BU913" si="17761">M913/M932</f>
        <v>0</v>
      </c>
      <c r="BV913" s="133">
        <f t="shared" ref="BV913" si="17762">N913/N932</f>
        <v>0</v>
      </c>
      <c r="BW913" s="134">
        <f t="shared" ref="BW913" si="17763">O913/O932</f>
        <v>1.1198208286674133E-4</v>
      </c>
      <c r="BX913" s="129">
        <f t="shared" ref="BX913" si="17764">P913/P932</f>
        <v>2.0508613617719443E-4</v>
      </c>
      <c r="BY913" s="130">
        <f t="shared" ref="BY913" si="17765">Q913/Q932</f>
        <v>2.6932399676811203E-4</v>
      </c>
      <c r="BZ913" s="131">
        <f t="shared" ref="BZ913" si="17766">R913/R932</f>
        <v>0</v>
      </c>
      <c r="CA913" s="132">
        <f t="shared" ref="CA913" si="17767">S913/S932</f>
        <v>0</v>
      </c>
      <c r="CB913" s="129">
        <f t="shared" ref="CB913" si="17768">T913/T932</f>
        <v>0</v>
      </c>
      <c r="CC913" s="130">
        <f t="shared" ref="CC913" si="17769">U913/U932</f>
        <v>0</v>
      </c>
      <c r="CD913" s="131">
        <f t="shared" ref="CD913" si="17770">V913/V932</f>
        <v>0</v>
      </c>
      <c r="CE913" s="132">
        <f t="shared" ref="CE913" si="17771">W913/W932</f>
        <v>0</v>
      </c>
      <c r="CF913" s="129">
        <f t="shared" ref="CF913" si="17772">X913/X932</f>
        <v>5.2205690420255811E-4</v>
      </c>
      <c r="CG913" s="130">
        <f t="shared" ref="CG913" si="17773">Y913/Y932</f>
        <v>4.9504950495049506E-4</v>
      </c>
      <c r="CH913" s="131">
        <f t="shared" ref="CH913" si="17774">Z913/Z932</f>
        <v>9.8765432098765426E-5</v>
      </c>
      <c r="CI913" s="129">
        <f t="shared" ref="CI913" si="17775">AA913/AA932</f>
        <v>0</v>
      </c>
      <c r="CJ913" s="135">
        <f t="shared" ref="CJ913" si="17776">AB913/AB932</f>
        <v>9.3918130224195987E-5</v>
      </c>
      <c r="CK913" s="136">
        <f t="shared" ref="CK913" si="17777">AC913/AC932</f>
        <v>5.3814072379927352E-5</v>
      </c>
    </row>
    <row r="914" spans="1:89" ht="15" thickTop="1" thickBot="1" x14ac:dyDescent="0.2">
      <c r="A914" s="146" t="s">
        <v>22</v>
      </c>
      <c r="B914" s="196">
        <v>677</v>
      </c>
      <c r="C914" s="197">
        <v>511</v>
      </c>
      <c r="D914" s="198">
        <v>250</v>
      </c>
      <c r="E914" s="199">
        <v>136</v>
      </c>
      <c r="F914" s="196">
        <v>904</v>
      </c>
      <c r="G914" s="200">
        <v>305</v>
      </c>
      <c r="H914" s="198">
        <v>961</v>
      </c>
      <c r="I914" s="199">
        <v>629</v>
      </c>
      <c r="J914" s="196">
        <v>106</v>
      </c>
      <c r="K914" s="200">
        <v>195</v>
      </c>
      <c r="L914" s="198">
        <v>185</v>
      </c>
      <c r="M914" s="196">
        <v>550</v>
      </c>
      <c r="N914" s="201">
        <v>776</v>
      </c>
      <c r="O914" s="202">
        <v>715</v>
      </c>
      <c r="P914" s="196">
        <v>502</v>
      </c>
      <c r="Q914" s="200">
        <v>211</v>
      </c>
      <c r="R914" s="198">
        <v>742</v>
      </c>
      <c r="S914" s="199">
        <v>360</v>
      </c>
      <c r="T914" s="196">
        <v>85</v>
      </c>
      <c r="U914" s="200">
        <v>42</v>
      </c>
      <c r="V914" s="198">
        <v>353</v>
      </c>
      <c r="W914" s="199">
        <v>443</v>
      </c>
      <c r="X914" s="196">
        <v>389</v>
      </c>
      <c r="Y914" s="200">
        <v>115</v>
      </c>
      <c r="Z914" s="198">
        <v>865</v>
      </c>
      <c r="AA914" s="196">
        <v>564</v>
      </c>
      <c r="AB914" s="170">
        <f t="shared" si="17640"/>
        <v>6795</v>
      </c>
      <c r="AC914" s="173">
        <f t="shared" si="17641"/>
        <v>4776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>
        <f>B914/B932</f>
        <v>9.4738315141337806E-2</v>
      </c>
      <c r="BK914" s="130">
        <f t="shared" ref="BK914" si="17778">C914/C932</f>
        <v>5.5926452883878736E-2</v>
      </c>
      <c r="BL914" s="131">
        <f t="shared" ref="BL914" si="17779">D914/D932</f>
        <v>0.117096018735363</v>
      </c>
      <c r="BM914" s="132">
        <f t="shared" ref="BM914" si="17780">E914/E932</f>
        <v>4.1212121212121214E-2</v>
      </c>
      <c r="BN914" s="129">
        <f t="shared" ref="BN914" si="17781">F914/F932</f>
        <v>0.12188216259943373</v>
      </c>
      <c r="BO914" s="130">
        <f t="shared" ref="BO914" si="17782">G914/G932</f>
        <v>4.4324952768492951E-2</v>
      </c>
      <c r="BP914" s="131">
        <f t="shared" ref="BP914" si="17783">H914/H932</f>
        <v>9.3210475266731332E-2</v>
      </c>
      <c r="BQ914" s="132">
        <f t="shared" ref="BQ914" si="17784">I914/I932</f>
        <v>5.7437676924481783E-2</v>
      </c>
      <c r="BR914" s="129">
        <f t="shared" ref="BR914" si="17785">J914/J932</f>
        <v>8.0547112462006076E-2</v>
      </c>
      <c r="BS914" s="130">
        <f t="shared" ref="BS914" si="17786">K914/K932</f>
        <v>0.17180616740088106</v>
      </c>
      <c r="BT914" s="131">
        <f t="shared" ref="BT914" si="17787">L914/L932</f>
        <v>4.4290160402202537E-2</v>
      </c>
      <c r="BU914" s="129">
        <f t="shared" ref="BU914" si="17788">M914/M932</f>
        <v>0.12728535061328397</v>
      </c>
      <c r="BV914" s="133">
        <f t="shared" ref="BV914" si="17789">N914/N932</f>
        <v>8.0497925311203325E-2</v>
      </c>
      <c r="BW914" s="134">
        <f t="shared" ref="BW914" si="17790">O914/O932</f>
        <v>8.0067189249720047E-2</v>
      </c>
      <c r="BX914" s="129">
        <f t="shared" ref="BX914" si="17791">P914/P932</f>
        <v>0.1029532403609516</v>
      </c>
      <c r="BY914" s="130">
        <f t="shared" ref="BY914" si="17792">Q914/Q932</f>
        <v>5.6827363318071637E-2</v>
      </c>
      <c r="BZ914" s="131">
        <f t="shared" ref="BZ914" si="17793">R914/R932</f>
        <v>0.10841613091759206</v>
      </c>
      <c r="CA914" s="132">
        <f t="shared" ref="CA914" si="17794">S914/S932</f>
        <v>6.1287027579162413E-2</v>
      </c>
      <c r="CB914" s="129">
        <f t="shared" ref="CB914" si="17795">T914/T932</f>
        <v>0.11871508379888268</v>
      </c>
      <c r="CC914" s="130">
        <f t="shared" ref="CC914" si="17796">U914/U932</f>
        <v>6.1674008810572688E-2</v>
      </c>
      <c r="CD914" s="131">
        <f t="shared" ref="CD914" si="17797">V914/V932</f>
        <v>5.8833333333333335E-2</v>
      </c>
      <c r="CE914" s="132">
        <f t="shared" ref="CE914" si="17798">W914/W932</f>
        <v>7.3247354497354492E-2</v>
      </c>
      <c r="CF914" s="129">
        <f t="shared" ref="CF914" si="17799">X914/X932</f>
        <v>0.10154006786739754</v>
      </c>
      <c r="CG914" s="130">
        <f t="shared" ref="CG914" si="17800">Y914/Y932</f>
        <v>5.6930693069306933E-2</v>
      </c>
      <c r="CH914" s="131">
        <f t="shared" ref="CH914" si="17801">Z914/Z932</f>
        <v>8.5432098765432105E-2</v>
      </c>
      <c r="CI914" s="129">
        <f t="shared" ref="CI914" si="17802">AA914/AA932</f>
        <v>4.9739835964370753E-2</v>
      </c>
      <c r="CJ914" s="135">
        <f t="shared" ref="CJ914" si="17803">AB914/AB932</f>
        <v>9.1167670696201686E-2</v>
      </c>
      <c r="CK914" s="136">
        <f t="shared" ref="CK914" si="17804">AC914/AC932</f>
        <v>6.4254002421633261E-2</v>
      </c>
    </row>
    <row r="915" spans="1:89" ht="15" thickTop="1" thickBot="1" x14ac:dyDescent="0.2">
      <c r="A915" s="137" t="s">
        <v>23</v>
      </c>
      <c r="B915" s="189">
        <v>599</v>
      </c>
      <c r="C915" s="190">
        <v>804</v>
      </c>
      <c r="D915" s="191">
        <v>173</v>
      </c>
      <c r="E915" s="192">
        <v>239</v>
      </c>
      <c r="F915" s="189">
        <v>802</v>
      </c>
      <c r="G915" s="193">
        <v>351</v>
      </c>
      <c r="H915" s="191">
        <v>954</v>
      </c>
      <c r="I915" s="192">
        <v>852</v>
      </c>
      <c r="J915" s="189">
        <v>82</v>
      </c>
      <c r="K915" s="193">
        <v>169</v>
      </c>
      <c r="L915" s="191">
        <v>171</v>
      </c>
      <c r="M915" s="189">
        <v>439</v>
      </c>
      <c r="N915" s="194">
        <v>666</v>
      </c>
      <c r="O915" s="195">
        <v>936</v>
      </c>
      <c r="P915" s="189">
        <v>426</v>
      </c>
      <c r="Q915" s="193">
        <v>251</v>
      </c>
      <c r="R915" s="191">
        <v>659</v>
      </c>
      <c r="S915" s="192">
        <v>433</v>
      </c>
      <c r="T915" s="189">
        <v>42</v>
      </c>
      <c r="U915" s="193">
        <v>48</v>
      </c>
      <c r="V915" s="191">
        <v>357</v>
      </c>
      <c r="W915" s="192">
        <v>711</v>
      </c>
      <c r="X915" s="189">
        <v>353</v>
      </c>
      <c r="Y915" s="193">
        <v>153</v>
      </c>
      <c r="Z915" s="191">
        <v>905</v>
      </c>
      <c r="AA915" s="189">
        <v>865</v>
      </c>
      <c r="AB915" s="170">
        <f t="shared" si="17640"/>
        <v>6189</v>
      </c>
      <c r="AC915" s="173">
        <f t="shared" si="17641"/>
        <v>6251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8.3823117828155616E-2</v>
      </c>
      <c r="BK915" s="130">
        <f t="shared" ref="BK915" si="17805">C915/C932</f>
        <v>8.7993871073656554E-2</v>
      </c>
      <c r="BL915" s="131">
        <f t="shared" ref="BL915" si="17806">D915/D932</f>
        <v>8.103044496487119E-2</v>
      </c>
      <c r="BM915" s="132">
        <f t="shared" ref="BM915" si="17807">E915/E932</f>
        <v>7.2424242424242419E-2</v>
      </c>
      <c r="BN915" s="129">
        <f t="shared" ref="BN915" si="17808">F915/F932</f>
        <v>0.10812997168666577</v>
      </c>
      <c r="BO915" s="130">
        <f t="shared" ref="BO915" si="17809">G915/G932</f>
        <v>5.1010027612265661E-2</v>
      </c>
      <c r="BP915" s="131">
        <f t="shared" ref="BP915" si="17810">H915/H932</f>
        <v>9.2531522793404458E-2</v>
      </c>
      <c r="BQ915" s="132">
        <f t="shared" ref="BQ915" si="17811">I915/I932</f>
        <v>7.7801114053511089E-2</v>
      </c>
      <c r="BR915" s="129">
        <f t="shared" ref="BR915" si="17812">J915/J932</f>
        <v>6.231003039513678E-2</v>
      </c>
      <c r="BS915" s="130">
        <f t="shared" ref="BS915" si="17813">K915/K932</f>
        <v>0.14889867841409693</v>
      </c>
      <c r="BT915" s="131">
        <f t="shared" ref="BT915" si="17814">L915/L932</f>
        <v>4.0938472587981806E-2</v>
      </c>
      <c r="BU915" s="129">
        <f t="shared" ref="BU915" si="17815">M915/M932</f>
        <v>0.1015968525804212</v>
      </c>
      <c r="BV915" s="133">
        <f t="shared" ref="BV915" si="17816">N915/N932</f>
        <v>6.9087136929460585E-2</v>
      </c>
      <c r="BW915" s="134">
        <f t="shared" ref="BW915" si="17817">O915/O932</f>
        <v>0.10481522956326987</v>
      </c>
      <c r="BX915" s="129">
        <f t="shared" ref="BX915" si="17818">P915/P932</f>
        <v>8.7366694011484822E-2</v>
      </c>
      <c r="BY915" s="130">
        <f t="shared" ref="BY915" si="17819">Q915/Q932</f>
        <v>6.7600323188796121E-2</v>
      </c>
      <c r="BZ915" s="131">
        <f t="shared" ref="BZ915" si="17820">R915/R932</f>
        <v>9.6288720046756288E-2</v>
      </c>
      <c r="CA915" s="132">
        <f t="shared" ref="CA915" si="17821">S915/S932</f>
        <v>7.371467483827035E-2</v>
      </c>
      <c r="CB915" s="129">
        <f t="shared" ref="CB915" si="17822">T915/T932</f>
        <v>5.8659217877094973E-2</v>
      </c>
      <c r="CC915" s="130">
        <f t="shared" ref="CC915" si="17823">U915/U932</f>
        <v>7.0484581497797363E-2</v>
      </c>
      <c r="CD915" s="131">
        <f t="shared" ref="CD915" si="17824">V915/V932</f>
        <v>5.9499999999999997E-2</v>
      </c>
      <c r="CE915" s="132">
        <f t="shared" ref="CE915" si="17825">W915/W932</f>
        <v>0.11755952380952381</v>
      </c>
      <c r="CF915" s="129">
        <f t="shared" ref="CF915" si="17826">X915/X932</f>
        <v>9.2143043591751503E-2</v>
      </c>
      <c r="CG915" s="130">
        <f t="shared" ref="CG915" si="17827">Y915/Y932</f>
        <v>7.574257425742574E-2</v>
      </c>
      <c r="CH915" s="131">
        <f t="shared" ref="CH915" si="17828">Z915/Z932</f>
        <v>8.9382716049382721E-2</v>
      </c>
      <c r="CI915" s="129">
        <f t="shared" ref="CI915" si="17829">AA915/AA932</f>
        <v>7.6285386718405498E-2</v>
      </c>
      <c r="CJ915" s="135">
        <f t="shared" ref="CJ915" si="17830">AB915/AB932</f>
        <v>8.3037043993935578E-2</v>
      </c>
      <c r="CK915" s="136">
        <f t="shared" ref="CK915" si="17831">AC915/AC932</f>
        <v>8.4097941611731467E-2</v>
      </c>
    </row>
    <row r="916" spans="1:89" ht="14" thickTop="1" x14ac:dyDescent="0.15">
      <c r="A916" s="146" t="s">
        <v>24</v>
      </c>
      <c r="B916" s="203">
        <v>619</v>
      </c>
      <c r="C916" s="197">
        <v>736</v>
      </c>
      <c r="D916" s="198">
        <v>163</v>
      </c>
      <c r="E916" s="199">
        <v>227</v>
      </c>
      <c r="F916" s="196">
        <v>708</v>
      </c>
      <c r="G916" s="200">
        <v>394</v>
      </c>
      <c r="H916" s="198">
        <v>903</v>
      </c>
      <c r="I916" s="199">
        <v>828</v>
      </c>
      <c r="J916" s="196">
        <v>81</v>
      </c>
      <c r="K916" s="200">
        <v>107</v>
      </c>
      <c r="L916" s="198">
        <v>198</v>
      </c>
      <c r="M916" s="196">
        <v>452</v>
      </c>
      <c r="N916" s="201">
        <v>685</v>
      </c>
      <c r="O916" s="204">
        <v>782</v>
      </c>
      <c r="P916" s="196">
        <v>413</v>
      </c>
      <c r="Q916" s="200">
        <v>245</v>
      </c>
      <c r="R916" s="198">
        <v>593</v>
      </c>
      <c r="S916" s="199">
        <v>426</v>
      </c>
      <c r="T916" s="196">
        <v>80</v>
      </c>
      <c r="U916" s="200">
        <v>45</v>
      </c>
      <c r="V916" s="198">
        <v>381</v>
      </c>
      <c r="W916" s="205">
        <v>605</v>
      </c>
      <c r="X916" s="196">
        <v>258</v>
      </c>
      <c r="Y916" s="200">
        <v>132</v>
      </c>
      <c r="Z916" s="198">
        <v>884</v>
      </c>
      <c r="AA916" s="196">
        <v>1055</v>
      </c>
      <c r="AB916" s="170">
        <f t="shared" si="17640"/>
        <v>5966</v>
      </c>
      <c r="AC916" s="173">
        <f t="shared" si="17641"/>
        <v>6034</v>
      </c>
      <c r="AE916" s="275" t="str">
        <f>$AE$17</f>
        <v>17:00 - 17:59</v>
      </c>
      <c r="AF916" s="126">
        <f t="shared" ref="AF916:AU918" si="17832">SUMIF($A$9:$A$32,$AE916,B$908:B$931)</f>
        <v>1</v>
      </c>
      <c r="AG916" s="186">
        <f t="shared" si="17832"/>
        <v>332</v>
      </c>
      <c r="AH916" s="127">
        <f t="shared" si="17832"/>
        <v>2</v>
      </c>
      <c r="AI916" s="180">
        <f t="shared" si="17832"/>
        <v>125</v>
      </c>
      <c r="AJ916" s="126">
        <f t="shared" si="17832"/>
        <v>1</v>
      </c>
      <c r="AK916" s="128">
        <f t="shared" si="17832"/>
        <v>256</v>
      </c>
      <c r="AL916" s="127">
        <f t="shared" si="17832"/>
        <v>5</v>
      </c>
      <c r="AM916" s="180">
        <f t="shared" si="17832"/>
        <v>372</v>
      </c>
      <c r="AN916" s="126">
        <f t="shared" si="17832"/>
        <v>1</v>
      </c>
      <c r="AO916" s="128">
        <f t="shared" si="17832"/>
        <v>12</v>
      </c>
      <c r="AP916" s="127">
        <f t="shared" si="17832"/>
        <v>0</v>
      </c>
      <c r="AQ916" s="126">
        <f t="shared" si="17832"/>
        <v>41</v>
      </c>
      <c r="AR916" s="179">
        <f t="shared" si="17832"/>
        <v>4</v>
      </c>
      <c r="AS916" s="181">
        <f t="shared" si="17832"/>
        <v>166</v>
      </c>
      <c r="AT916" s="126">
        <f t="shared" si="17832"/>
        <v>0</v>
      </c>
      <c r="AU916" s="128">
        <f t="shared" si="17832"/>
        <v>88</v>
      </c>
      <c r="AV916" s="127">
        <f t="shared" ref="AP916:BE918" si="17833">SUMIF($A$9:$A$32,$AE916,R$908:R$931)</f>
        <v>1</v>
      </c>
      <c r="AW916" s="180">
        <f t="shared" si="17833"/>
        <v>208</v>
      </c>
      <c r="AX916" s="126">
        <f t="shared" si="17833"/>
        <v>0</v>
      </c>
      <c r="AY916" s="128">
        <f t="shared" si="17833"/>
        <v>20</v>
      </c>
      <c r="AZ916" s="127">
        <f t="shared" si="17833"/>
        <v>2</v>
      </c>
      <c r="BA916" s="180">
        <f t="shared" si="17833"/>
        <v>237</v>
      </c>
      <c r="BB916" s="126">
        <f t="shared" si="17833"/>
        <v>1</v>
      </c>
      <c r="BC916" s="128">
        <f t="shared" si="17833"/>
        <v>83</v>
      </c>
      <c r="BD916" s="184">
        <f t="shared" si="17833"/>
        <v>3</v>
      </c>
      <c r="BE916" s="185">
        <f t="shared" si="17833"/>
        <v>620</v>
      </c>
      <c r="BF916" s="170">
        <f>AF916+AH916+AJ916+AL916+AN916+AP916+AR916+AT916+AV916+AX916+AZ916+BB916+BD916</f>
        <v>21</v>
      </c>
      <c r="BG916" s="171">
        <f>AG916+AI916+AK916+AM916+AO916+AQ916+AS916+AU916+AW916+AY916+BA916+BC916+BE916</f>
        <v>2560</v>
      </c>
      <c r="BI916" s="146" t="s">
        <v>24</v>
      </c>
      <c r="BJ916" s="129">
        <f>B916/B932</f>
        <v>8.6621886369997195E-2</v>
      </c>
      <c r="BK916" s="130">
        <f t="shared" ref="BK916" si="17834">C916/C932</f>
        <v>8.0551603370909483E-2</v>
      </c>
      <c r="BL916" s="131">
        <f t="shared" ref="BL916" si="17835">D916/D932</f>
        <v>7.6346604215456679E-2</v>
      </c>
      <c r="BM916" s="132">
        <f t="shared" ref="BM916" si="17836">E916/E932</f>
        <v>6.8787878787878787E-2</v>
      </c>
      <c r="BN916" s="129">
        <f t="shared" ref="BN916" si="17837">F916/F932</f>
        <v>9.5456383982742352E-2</v>
      </c>
      <c r="BO916" s="130">
        <f t="shared" ref="BO916" si="17838">G916/G932</f>
        <v>5.725911931405319E-2</v>
      </c>
      <c r="BP916" s="131">
        <f t="shared" ref="BP916" si="17839">H916/H932</f>
        <v>8.7584869059165862E-2</v>
      </c>
      <c r="BQ916" s="132">
        <f t="shared" ref="BQ916" si="17840">I916/I932</f>
        <v>7.5609533375947405E-2</v>
      </c>
      <c r="BR916" s="129">
        <f t="shared" ref="BR916" si="17841">J916/J932</f>
        <v>6.1550151975683892E-2</v>
      </c>
      <c r="BS916" s="130">
        <f t="shared" ref="BS916" si="17842">K916/K932</f>
        <v>9.4273127753303959E-2</v>
      </c>
      <c r="BT916" s="131">
        <f t="shared" ref="BT916" si="17843">L916/L932</f>
        <v>4.7402441943978933E-2</v>
      </c>
      <c r="BU916" s="129">
        <f t="shared" ref="BU916" si="17844">M916/M932</f>
        <v>0.10460541541309883</v>
      </c>
      <c r="BV916" s="133">
        <f t="shared" ref="BV916" si="17845">N916/N932</f>
        <v>7.1058091286307051E-2</v>
      </c>
      <c r="BW916" s="134">
        <f t="shared" ref="BW916" si="17846">O916/O932</f>
        <v>8.7569988801791718E-2</v>
      </c>
      <c r="BX916" s="129">
        <f t="shared" ref="BX916" si="17847">P916/P932</f>
        <v>8.4700574241181298E-2</v>
      </c>
      <c r="BY916" s="130">
        <f t="shared" ref="BY916" si="17848">Q916/Q932</f>
        <v>6.5984379208187449E-2</v>
      </c>
      <c r="BZ916" s="131">
        <f t="shared" ref="BZ916" si="17849">R916/R932</f>
        <v>8.6645236703682058E-2</v>
      </c>
      <c r="CA916" s="132">
        <f t="shared" ref="CA916" si="17850">S916/S932</f>
        <v>7.2522982635342181E-2</v>
      </c>
      <c r="CB916" s="129">
        <f t="shared" ref="CB916" si="17851">T916/T932</f>
        <v>0.11173184357541899</v>
      </c>
      <c r="CC916" s="130">
        <f t="shared" ref="CC916" si="17852">U916/U932</f>
        <v>6.6079295154185022E-2</v>
      </c>
      <c r="CD916" s="131">
        <f t="shared" ref="CD916" si="17853">V916/V932</f>
        <v>6.3500000000000001E-2</v>
      </c>
      <c r="CE916" s="132">
        <f t="shared" ref="CE916" si="17854">W916/W932</f>
        <v>0.10003306878306878</v>
      </c>
      <c r="CF916" s="129">
        <f t="shared" ref="CF916" si="17855">X916/X932</f>
        <v>6.7345340642129992E-2</v>
      </c>
      <c r="CG916" s="130">
        <f t="shared" ref="CG916" si="17856">Y916/Y932</f>
        <v>6.5346534653465349E-2</v>
      </c>
      <c r="CH916" s="131">
        <f t="shared" ref="CH916" si="17857">Z916/Z932</f>
        <v>8.7308641975308646E-2</v>
      </c>
      <c r="CI916" s="129">
        <f t="shared" ref="CI916" si="17858">AA916/AA932</f>
        <v>9.3041714436899195E-2</v>
      </c>
      <c r="CJ916" s="135">
        <f t="shared" ref="CJ916" si="17859">AB916/AB932</f>
        <v>8.0045080702507612E-2</v>
      </c>
      <c r="CK916" s="136">
        <f t="shared" ref="CK916" si="17860">AC916/AC932</f>
        <v>8.1178528185120405E-2</v>
      </c>
    </row>
    <row r="917" spans="1:89" x14ac:dyDescent="0.15">
      <c r="A917" s="137" t="s">
        <v>25</v>
      </c>
      <c r="B917" s="206">
        <v>576</v>
      </c>
      <c r="C917" s="190">
        <v>807</v>
      </c>
      <c r="D917" s="191">
        <v>152</v>
      </c>
      <c r="E917" s="192">
        <v>226</v>
      </c>
      <c r="F917" s="189">
        <v>676</v>
      </c>
      <c r="G917" s="193">
        <v>356</v>
      </c>
      <c r="H917" s="191">
        <v>855</v>
      </c>
      <c r="I917" s="192">
        <v>849</v>
      </c>
      <c r="J917" s="189">
        <v>82</v>
      </c>
      <c r="K917" s="190">
        <v>95</v>
      </c>
      <c r="L917" s="191">
        <v>171</v>
      </c>
      <c r="M917" s="189">
        <v>501</v>
      </c>
      <c r="N917" s="194">
        <v>697</v>
      </c>
      <c r="O917" s="207">
        <v>677</v>
      </c>
      <c r="P917" s="189">
        <v>414</v>
      </c>
      <c r="Q917" s="190">
        <v>244</v>
      </c>
      <c r="R917" s="191">
        <v>619</v>
      </c>
      <c r="S917" s="192">
        <v>465</v>
      </c>
      <c r="T917" s="198">
        <v>51</v>
      </c>
      <c r="U917" s="189">
        <v>48</v>
      </c>
      <c r="V917" s="191">
        <v>427</v>
      </c>
      <c r="W917" s="208">
        <v>525</v>
      </c>
      <c r="X917" s="189">
        <v>288</v>
      </c>
      <c r="Y917" s="193">
        <v>127</v>
      </c>
      <c r="Z917" s="191">
        <v>875</v>
      </c>
      <c r="AA917" s="189">
        <v>1039</v>
      </c>
      <c r="AB917" s="170">
        <f t="shared" si="17640"/>
        <v>5883</v>
      </c>
      <c r="AC917" s="173">
        <f t="shared" si="17641"/>
        <v>5959</v>
      </c>
      <c r="AE917" s="277" t="str">
        <f>$AE$18</f>
        <v>18:00 - 18:59</v>
      </c>
      <c r="AF917" s="126">
        <f t="shared" si="17832"/>
        <v>0</v>
      </c>
      <c r="AG917" s="190">
        <f t="shared" si="17832"/>
        <v>0</v>
      </c>
      <c r="AH917" s="191">
        <f t="shared" si="17832"/>
        <v>0</v>
      </c>
      <c r="AI917" s="192">
        <f t="shared" si="17832"/>
        <v>0</v>
      </c>
      <c r="AJ917" s="278">
        <f t="shared" si="17832"/>
        <v>0</v>
      </c>
      <c r="AK917" s="193">
        <f t="shared" si="17832"/>
        <v>1</v>
      </c>
      <c r="AL917" s="191">
        <f t="shared" si="17832"/>
        <v>0</v>
      </c>
      <c r="AM917" s="192">
        <f t="shared" si="17832"/>
        <v>1</v>
      </c>
      <c r="AN917" s="278">
        <f t="shared" si="17832"/>
        <v>1</v>
      </c>
      <c r="AO917" s="193">
        <f t="shared" si="17832"/>
        <v>0</v>
      </c>
      <c r="AP917" s="191">
        <f t="shared" si="17833"/>
        <v>0</v>
      </c>
      <c r="AQ917" s="278">
        <f t="shared" si="17833"/>
        <v>2</v>
      </c>
      <c r="AR917" s="194">
        <f t="shared" si="17833"/>
        <v>5</v>
      </c>
      <c r="AS917" s="195">
        <f t="shared" si="17833"/>
        <v>0</v>
      </c>
      <c r="AT917" s="278">
        <f t="shared" si="17833"/>
        <v>0</v>
      </c>
      <c r="AU917" s="193">
        <f t="shared" si="17833"/>
        <v>1</v>
      </c>
      <c r="AV917" s="191">
        <f t="shared" si="17833"/>
        <v>0</v>
      </c>
      <c r="AW917" s="192">
        <f t="shared" si="17833"/>
        <v>1</v>
      </c>
      <c r="AX917" s="278">
        <f t="shared" si="17833"/>
        <v>0</v>
      </c>
      <c r="AY917" s="193">
        <f t="shared" si="17833"/>
        <v>0</v>
      </c>
      <c r="AZ917" s="191">
        <f t="shared" si="17833"/>
        <v>1</v>
      </c>
      <c r="BA917" s="192">
        <f t="shared" si="17833"/>
        <v>0</v>
      </c>
      <c r="BB917" s="278">
        <f t="shared" si="17833"/>
        <v>2</v>
      </c>
      <c r="BC917" s="193">
        <f t="shared" si="17833"/>
        <v>0</v>
      </c>
      <c r="BD917" s="191">
        <f t="shared" si="17833"/>
        <v>0</v>
      </c>
      <c r="BE917" s="278">
        <f t="shared" si="17833"/>
        <v>2</v>
      </c>
      <c r="BF917" s="172">
        <f>SUM(AF917,AH917,AJ917,AL917,AN917,AP917,AR917,AT917,AV917,AX917,AZ917,BB917,BD917)</f>
        <v>9</v>
      </c>
      <c r="BG917" s="173">
        <f>SUM(AG917,AI917,AK917,AM917,AO917,AQ917,AS917,AU917,AW917,AY917,BA917,BC917,BE917)</f>
        <v>8</v>
      </c>
      <c r="BI917" s="137" t="s">
        <v>25</v>
      </c>
      <c r="BJ917" s="129">
        <f>B917/B932</f>
        <v>8.0604534005037781E-2</v>
      </c>
      <c r="BK917" s="130">
        <f t="shared" ref="BK917" si="17861">C917/C932</f>
        <v>8.8322206413483637E-2</v>
      </c>
      <c r="BL917" s="131">
        <f t="shared" ref="BL917" si="17862">D917/D932</f>
        <v>7.1194379391100709E-2</v>
      </c>
      <c r="BM917" s="132">
        <f t="shared" ref="BM917" si="17863">E917/E932</f>
        <v>6.8484848484848482E-2</v>
      </c>
      <c r="BN917" s="129">
        <f t="shared" ref="BN917" si="17864">F917/F932</f>
        <v>9.1141971147364165E-2</v>
      </c>
      <c r="BO917" s="130">
        <f t="shared" ref="BO917" si="17865">G917/G932</f>
        <v>5.1736666182240952E-2</v>
      </c>
      <c r="BP917" s="131">
        <f t="shared" ref="BP917" si="17866">H917/H932</f>
        <v>8.292919495635305E-2</v>
      </c>
      <c r="BQ917" s="132">
        <f t="shared" ref="BQ917" si="17867">I917/I932</f>
        <v>7.7527166468815634E-2</v>
      </c>
      <c r="BR917" s="129">
        <f t="shared" ref="BR917" si="17868">J917/J932</f>
        <v>6.231003039513678E-2</v>
      </c>
      <c r="BS917" s="130">
        <f t="shared" ref="BS917" si="17869">K917/K932</f>
        <v>8.3700440528634359E-2</v>
      </c>
      <c r="BT917" s="131">
        <f t="shared" ref="BT917" si="17870">L917/L932</f>
        <v>4.0938472587981806E-2</v>
      </c>
      <c r="BU917" s="129">
        <f t="shared" ref="BU917" si="17871">M917/M932</f>
        <v>0.11594538301319139</v>
      </c>
      <c r="BV917" s="133">
        <f t="shared" ref="BV917" si="17872">N917/N932</f>
        <v>7.230290456431536E-2</v>
      </c>
      <c r="BW917" s="134">
        <f t="shared" ref="BW917" si="17873">O917/O932</f>
        <v>7.5811870100783871E-2</v>
      </c>
      <c r="BX917" s="129">
        <f t="shared" ref="BX917" si="17874">P917/P932</f>
        <v>8.4905660377358486E-2</v>
      </c>
      <c r="BY917" s="130">
        <f t="shared" ref="BY917" si="17875">Q917/Q932</f>
        <v>6.5715055211419335E-2</v>
      </c>
      <c r="BZ917" s="131">
        <f t="shared" ref="BZ917" si="17876">R917/R932</f>
        <v>9.0444184687317353E-2</v>
      </c>
      <c r="CA917" s="132">
        <f t="shared" ref="CA917" si="17877">S917/S932</f>
        <v>7.9162410623084781E-2</v>
      </c>
      <c r="CB917" s="129">
        <f t="shared" ref="CB917" si="17878">T917/T932</f>
        <v>7.1229050279329603E-2</v>
      </c>
      <c r="CC917" s="130">
        <f t="shared" ref="CC917" si="17879">U917/U932</f>
        <v>7.0484581497797363E-2</v>
      </c>
      <c r="CD917" s="131">
        <f t="shared" ref="CD917" si="17880">V917/V932</f>
        <v>7.116666666666667E-2</v>
      </c>
      <c r="CE917" s="132">
        <f t="shared" ref="CE917" si="17881">W917/W932</f>
        <v>8.6805555555555552E-2</v>
      </c>
      <c r="CF917" s="129">
        <f t="shared" ref="CF917" si="17882">X917/X932</f>
        <v>7.517619420516837E-2</v>
      </c>
      <c r="CG917" s="130">
        <f t="shared" ref="CG917" si="17883">Y917/Y932</f>
        <v>6.2871287128712872E-2</v>
      </c>
      <c r="CH917" s="131">
        <f t="shared" ref="CH917" si="17884">Z917/Z932</f>
        <v>8.6419753086419748E-2</v>
      </c>
      <c r="CI917" s="129">
        <f t="shared" ref="CI917" si="17885">AA917/AA932</f>
        <v>9.1630655260604987E-2</v>
      </c>
      <c r="CJ917" s="135">
        <f t="shared" ref="CJ917" si="17886">AB917/AB932</f>
        <v>7.8931480015563577E-2</v>
      </c>
      <c r="CK917" s="136">
        <f t="shared" ref="CK917" si="17887">AC917/AC932</f>
        <v>8.0169514327996766E-2</v>
      </c>
    </row>
    <row r="918" spans="1:89" ht="14" thickBot="1" x14ac:dyDescent="0.2">
      <c r="A918" s="146" t="s">
        <v>26</v>
      </c>
      <c r="B918" s="203">
        <v>565</v>
      </c>
      <c r="C918" s="197">
        <v>797</v>
      </c>
      <c r="D918" s="198">
        <v>173</v>
      </c>
      <c r="E918" s="199">
        <v>277</v>
      </c>
      <c r="F918" s="196">
        <v>572</v>
      </c>
      <c r="G918" s="200">
        <v>400</v>
      </c>
      <c r="H918" s="198">
        <v>816</v>
      </c>
      <c r="I918" s="199">
        <v>883</v>
      </c>
      <c r="J918" s="196">
        <v>72</v>
      </c>
      <c r="K918" s="197">
        <v>72</v>
      </c>
      <c r="L918" s="198">
        <v>226</v>
      </c>
      <c r="M918" s="196">
        <v>337</v>
      </c>
      <c r="N918" s="201">
        <v>709</v>
      </c>
      <c r="O918" s="204">
        <v>615</v>
      </c>
      <c r="P918" s="196">
        <v>402</v>
      </c>
      <c r="Q918" s="197">
        <v>251</v>
      </c>
      <c r="R918" s="198">
        <v>640</v>
      </c>
      <c r="S918" s="199">
        <v>427</v>
      </c>
      <c r="T918" s="196">
        <v>40</v>
      </c>
      <c r="U918" s="200">
        <v>30</v>
      </c>
      <c r="V918" s="198">
        <v>448</v>
      </c>
      <c r="W918" s="205">
        <v>508</v>
      </c>
      <c r="X918" s="196">
        <v>337</v>
      </c>
      <c r="Y918" s="200">
        <v>120</v>
      </c>
      <c r="Z918" s="198">
        <v>900</v>
      </c>
      <c r="AA918" s="196">
        <v>1087</v>
      </c>
      <c r="AB918" s="170">
        <f t="shared" si="17640"/>
        <v>5900</v>
      </c>
      <c r="AC918" s="173">
        <f t="shared" si="17641"/>
        <v>5804</v>
      </c>
      <c r="AE918" s="275">
        <f>$AE$19</f>
        <v>0</v>
      </c>
      <c r="AF918" s="126">
        <f t="shared" si="17832"/>
        <v>0</v>
      </c>
      <c r="AG918" s="197">
        <f t="shared" si="17832"/>
        <v>0</v>
      </c>
      <c r="AH918" s="198">
        <f t="shared" si="17832"/>
        <v>0</v>
      </c>
      <c r="AI918" s="199">
        <f t="shared" si="17832"/>
        <v>0</v>
      </c>
      <c r="AJ918" s="196">
        <f t="shared" si="17832"/>
        <v>0</v>
      </c>
      <c r="AK918" s="200">
        <f t="shared" si="17832"/>
        <v>0</v>
      </c>
      <c r="AL918" s="198">
        <f t="shared" si="17832"/>
        <v>0</v>
      </c>
      <c r="AM918" s="199">
        <f t="shared" si="17832"/>
        <v>0</v>
      </c>
      <c r="AN918" s="196">
        <f t="shared" si="17832"/>
        <v>0</v>
      </c>
      <c r="AO918" s="200">
        <f t="shared" si="17832"/>
        <v>0</v>
      </c>
      <c r="AP918" s="198">
        <f t="shared" si="17833"/>
        <v>0</v>
      </c>
      <c r="AQ918" s="196">
        <f t="shared" si="17833"/>
        <v>0</v>
      </c>
      <c r="AR918" s="201">
        <f t="shared" si="17833"/>
        <v>0</v>
      </c>
      <c r="AS918" s="202">
        <f t="shared" si="17833"/>
        <v>0</v>
      </c>
      <c r="AT918" s="196">
        <f t="shared" si="17833"/>
        <v>0</v>
      </c>
      <c r="AU918" s="200">
        <f t="shared" si="17833"/>
        <v>0</v>
      </c>
      <c r="AV918" s="198">
        <f t="shared" si="17833"/>
        <v>0</v>
      </c>
      <c r="AW918" s="199">
        <f t="shared" si="17833"/>
        <v>0</v>
      </c>
      <c r="AX918" s="196">
        <f t="shared" si="17833"/>
        <v>0</v>
      </c>
      <c r="AY918" s="200">
        <f t="shared" si="17833"/>
        <v>0</v>
      </c>
      <c r="AZ918" s="198">
        <f t="shared" si="17833"/>
        <v>0</v>
      </c>
      <c r="BA918" s="199">
        <f t="shared" si="17833"/>
        <v>0</v>
      </c>
      <c r="BB918" s="196">
        <f t="shared" si="17833"/>
        <v>0</v>
      </c>
      <c r="BC918" s="200">
        <f t="shared" si="17833"/>
        <v>0</v>
      </c>
      <c r="BD918" s="198">
        <f t="shared" si="17833"/>
        <v>0</v>
      </c>
      <c r="BE918" s="196">
        <f t="shared" si="17833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7.9065211307024916E-2</v>
      </c>
      <c r="BK918" s="130">
        <f t="shared" ref="BK918" si="17888">C918/C932</f>
        <v>8.722775528072671E-2</v>
      </c>
      <c r="BL918" s="131">
        <f t="shared" ref="BL918" si="17889">D918/D932</f>
        <v>8.103044496487119E-2</v>
      </c>
      <c r="BM918" s="132">
        <f t="shared" ref="BM918" si="17890">E918/E932</f>
        <v>8.3939393939393939E-2</v>
      </c>
      <c r="BN918" s="129">
        <f t="shared" ref="BN918" si="17891">F918/F932</f>
        <v>7.7120129432385068E-2</v>
      </c>
      <c r="BO918" s="130">
        <f t="shared" ref="BO918" si="17892">G918/G932</f>
        <v>5.8131085598023546E-2</v>
      </c>
      <c r="BP918" s="131">
        <f t="shared" ref="BP918" si="17893">H918/H932</f>
        <v>7.9146459747817657E-2</v>
      </c>
      <c r="BQ918" s="132">
        <f t="shared" ref="BQ918" si="17894">I918/I932</f>
        <v>8.0631905762030859E-2</v>
      </c>
      <c r="BR918" s="129">
        <f t="shared" ref="BR918" si="17895">J918/J932</f>
        <v>5.4711246200607903E-2</v>
      </c>
      <c r="BS918" s="130">
        <f t="shared" ref="BS918" si="17896">K918/K932</f>
        <v>6.3436123348017626E-2</v>
      </c>
      <c r="BT918" s="131">
        <f t="shared" ref="BT918" si="17897">L918/L932</f>
        <v>5.4105817572420396E-2</v>
      </c>
      <c r="BU918" s="129">
        <f t="shared" ref="BU918" si="17898">M918/M932</f>
        <v>7.7991205739412178E-2</v>
      </c>
      <c r="BV918" s="133">
        <f t="shared" ref="BV918" si="17899">N918/N932</f>
        <v>7.3547717842323654E-2</v>
      </c>
      <c r="BW918" s="134">
        <f t="shared" ref="BW918" si="17900">O918/O932</f>
        <v>6.8868980963045917E-2</v>
      </c>
      <c r="BX918" s="129">
        <f t="shared" ref="BX918" si="17901">P918/P932</f>
        <v>8.2444626743232163E-2</v>
      </c>
      <c r="BY918" s="130">
        <f t="shared" ref="BY918" si="17902">Q918/Q932</f>
        <v>6.7600323188796121E-2</v>
      </c>
      <c r="BZ918" s="131">
        <f t="shared" ref="BZ918" si="17903">R918/R932</f>
        <v>9.3512565751022791E-2</v>
      </c>
      <c r="CA918" s="132">
        <f t="shared" ref="CA918" si="17904">S918/S932</f>
        <v>7.2693224378617638E-2</v>
      </c>
      <c r="CB918" s="129">
        <f t="shared" ref="CB918" si="17905">T918/T932</f>
        <v>5.5865921787709494E-2</v>
      </c>
      <c r="CC918" s="130">
        <f t="shared" ref="CC918" si="17906">U918/U932</f>
        <v>4.405286343612335E-2</v>
      </c>
      <c r="CD918" s="131">
        <f t="shared" ref="CD918" si="17907">V918/V932</f>
        <v>7.4666666666666673E-2</v>
      </c>
      <c r="CE918" s="132">
        <f t="shared" ref="CE918" si="17908">W918/W932</f>
        <v>8.3994708994708997E-2</v>
      </c>
      <c r="CF918" s="129">
        <f t="shared" ref="CF918" si="17909">X918/X932</f>
        <v>8.7966588358131037E-2</v>
      </c>
      <c r="CG918" s="130">
        <f t="shared" ref="CG918" si="17910">Y918/Y932</f>
        <v>5.9405940594059403E-2</v>
      </c>
      <c r="CH918" s="131">
        <f t="shared" ref="CH918" si="17911">Z918/Z932</f>
        <v>8.8888888888888892E-2</v>
      </c>
      <c r="CI918" s="129">
        <f t="shared" ref="CI918" si="17912">AA918/AA932</f>
        <v>9.586383278948761E-2</v>
      </c>
      <c r="CJ918" s="135">
        <f t="shared" ref="CJ918" si="17913">AB918/AB932</f>
        <v>7.9159566903250905E-2</v>
      </c>
      <c r="CK918" s="136">
        <f t="shared" ref="CK918" si="17914">AC918/AC932</f>
        <v>7.8084219023274587E-2</v>
      </c>
    </row>
    <row r="919" spans="1:89" ht="15" thickTop="1" thickBot="1" x14ac:dyDescent="0.2">
      <c r="A919" s="137" t="s">
        <v>27</v>
      </c>
      <c r="B919" s="206">
        <v>560</v>
      </c>
      <c r="C919" s="190">
        <v>750</v>
      </c>
      <c r="D919" s="191">
        <v>234</v>
      </c>
      <c r="E919" s="192">
        <v>238</v>
      </c>
      <c r="F919" s="189">
        <v>457</v>
      </c>
      <c r="G919" s="193">
        <v>454</v>
      </c>
      <c r="H919" s="191">
        <v>794</v>
      </c>
      <c r="I919" s="192">
        <v>902</v>
      </c>
      <c r="J919" s="189">
        <v>59</v>
      </c>
      <c r="K919" s="190">
        <v>89</v>
      </c>
      <c r="L919" s="191">
        <v>304</v>
      </c>
      <c r="M919" s="189">
        <v>316</v>
      </c>
      <c r="N919" s="194">
        <v>756</v>
      </c>
      <c r="O919" s="207">
        <v>618</v>
      </c>
      <c r="P919" s="189">
        <v>437</v>
      </c>
      <c r="Q919" s="190">
        <v>244</v>
      </c>
      <c r="R919" s="191">
        <v>645</v>
      </c>
      <c r="S919" s="192">
        <v>488</v>
      </c>
      <c r="T919" s="189">
        <v>41</v>
      </c>
      <c r="U919" s="193">
        <v>47</v>
      </c>
      <c r="V919" s="191">
        <v>490</v>
      </c>
      <c r="W919" s="208">
        <v>489</v>
      </c>
      <c r="X919" s="189">
        <v>343</v>
      </c>
      <c r="Y919" s="193">
        <v>146</v>
      </c>
      <c r="Z919" s="191">
        <v>940</v>
      </c>
      <c r="AA919" s="189">
        <v>923</v>
      </c>
      <c r="AB919" s="170">
        <f t="shared" si="17640"/>
        <v>6060</v>
      </c>
      <c r="AC919" s="173">
        <f t="shared" si="17641"/>
        <v>5704</v>
      </c>
      <c r="AE919" s="269" t="s">
        <v>13</v>
      </c>
      <c r="AF919" s="20">
        <f t="shared" ref="AF919:BG919" si="17915">SUM(AF916:AF918)</f>
        <v>1</v>
      </c>
      <c r="AG919" s="21">
        <f t="shared" si="17915"/>
        <v>332</v>
      </c>
      <c r="AH919" s="20">
        <f t="shared" si="17915"/>
        <v>2</v>
      </c>
      <c r="AI919" s="21">
        <f t="shared" si="17915"/>
        <v>125</v>
      </c>
      <c r="AJ919" s="20">
        <f t="shared" si="17915"/>
        <v>1</v>
      </c>
      <c r="AK919" s="21">
        <f t="shared" si="17915"/>
        <v>257</v>
      </c>
      <c r="AL919" s="20">
        <f t="shared" si="17915"/>
        <v>5</v>
      </c>
      <c r="AM919" s="21">
        <f t="shared" si="17915"/>
        <v>373</v>
      </c>
      <c r="AN919" s="20">
        <f t="shared" si="17915"/>
        <v>2</v>
      </c>
      <c r="AO919" s="21">
        <f t="shared" si="17915"/>
        <v>12</v>
      </c>
      <c r="AP919" s="20">
        <f t="shared" si="17915"/>
        <v>0</v>
      </c>
      <c r="AQ919" s="21">
        <f t="shared" si="17915"/>
        <v>43</v>
      </c>
      <c r="AR919" s="20">
        <f t="shared" si="17915"/>
        <v>9</v>
      </c>
      <c r="AS919" s="21">
        <f t="shared" si="17915"/>
        <v>166</v>
      </c>
      <c r="AT919" s="20">
        <f t="shared" si="17915"/>
        <v>0</v>
      </c>
      <c r="AU919" s="21">
        <f t="shared" si="17915"/>
        <v>89</v>
      </c>
      <c r="AV919" s="20">
        <f t="shared" si="17915"/>
        <v>1</v>
      </c>
      <c r="AW919" s="21">
        <f t="shared" si="17915"/>
        <v>209</v>
      </c>
      <c r="AX919" s="20">
        <f t="shared" si="17915"/>
        <v>0</v>
      </c>
      <c r="AY919" s="21">
        <f t="shared" si="17915"/>
        <v>20</v>
      </c>
      <c r="AZ919" s="20">
        <f t="shared" si="17915"/>
        <v>3</v>
      </c>
      <c r="BA919" s="21">
        <f t="shared" si="17915"/>
        <v>237</v>
      </c>
      <c r="BB919" s="20">
        <f t="shared" si="17915"/>
        <v>3</v>
      </c>
      <c r="BC919" s="21">
        <f t="shared" si="17915"/>
        <v>83</v>
      </c>
      <c r="BD919" s="20">
        <f t="shared" si="17915"/>
        <v>3</v>
      </c>
      <c r="BE919" s="21">
        <f t="shared" si="17915"/>
        <v>622</v>
      </c>
      <c r="BF919" s="174">
        <f t="shared" si="17915"/>
        <v>30</v>
      </c>
      <c r="BG919" s="175">
        <f t="shared" si="17915"/>
        <v>2568</v>
      </c>
      <c r="BI919" s="137" t="s">
        <v>27</v>
      </c>
      <c r="BJ919" s="129">
        <f>B919/B932</f>
        <v>7.8365519171564507E-2</v>
      </c>
      <c r="BK919" s="130">
        <f t="shared" ref="BK919" si="17916">C919/C932</f>
        <v>8.2083834956769186E-2</v>
      </c>
      <c r="BL919" s="131">
        <f t="shared" ref="BL919" si="17917">D919/D932</f>
        <v>0.10960187353629977</v>
      </c>
      <c r="BM919" s="132">
        <f t="shared" ref="BM919" si="17918">E919/E932</f>
        <v>7.2121212121212128E-2</v>
      </c>
      <c r="BN919" s="129">
        <f t="shared" ref="BN919" si="17919">F919/F932</f>
        <v>6.1615208305244709E-2</v>
      </c>
      <c r="BO919" s="130">
        <f t="shared" ref="BO919" si="17920">G919/G932</f>
        <v>6.5978782153756715E-2</v>
      </c>
      <c r="BP919" s="131">
        <f t="shared" ref="BP919" si="17921">H919/H932</f>
        <v>7.7012609117361783E-2</v>
      </c>
      <c r="BQ919" s="132">
        <f t="shared" ref="BQ919" si="17922">I919/I932</f>
        <v>8.2366907131768793E-2</v>
      </c>
      <c r="BR919" s="129">
        <f t="shared" ref="BR919" si="17923">J919/J932</f>
        <v>4.4832826747720364E-2</v>
      </c>
      <c r="BS919" s="130">
        <f t="shared" ref="BS919" si="17924">K919/K932</f>
        <v>7.8414096916299553E-2</v>
      </c>
      <c r="BT919" s="131">
        <f t="shared" ref="BT919" si="17925">L919/L932</f>
        <v>7.2779506823078766E-2</v>
      </c>
      <c r="BU919" s="129">
        <f t="shared" ref="BU919" si="17926">M919/M932</f>
        <v>7.3131219625086785E-2</v>
      </c>
      <c r="BV919" s="133">
        <f t="shared" ref="BV919" si="17927">N919/N932</f>
        <v>7.8423236514522821E-2</v>
      </c>
      <c r="BW919" s="134">
        <f t="shared" ref="BW919" si="17928">O919/O932</f>
        <v>6.9204927211646131E-2</v>
      </c>
      <c r="BX919" s="129">
        <f t="shared" ref="BX919" si="17929">P919/P932</f>
        <v>8.9622641509433956E-2</v>
      </c>
      <c r="BY919" s="130">
        <f t="shared" ref="BY919" si="17930">Q919/Q932</f>
        <v>6.5715055211419335E-2</v>
      </c>
      <c r="BZ919" s="131">
        <f t="shared" ref="BZ919" si="17931">R919/R932</f>
        <v>9.4243132670952662E-2</v>
      </c>
      <c r="CA919" s="132">
        <f t="shared" ref="CA919" si="17932">S919/S932</f>
        <v>8.3077970718420158E-2</v>
      </c>
      <c r="CB919" s="129">
        <f t="shared" ref="CB919" si="17933">T919/T932</f>
        <v>5.7262569832402237E-2</v>
      </c>
      <c r="CC919" s="130">
        <f t="shared" ref="CC919" si="17934">U919/U932</f>
        <v>6.901615271659324E-2</v>
      </c>
      <c r="CD919" s="131">
        <f t="shared" ref="CD919" si="17935">V919/V932</f>
        <v>8.1666666666666665E-2</v>
      </c>
      <c r="CE919" s="132">
        <f t="shared" ref="CE919" si="17936">W919/W932</f>
        <v>8.0853174603174607E-2</v>
      </c>
      <c r="CF919" s="129">
        <f t="shared" ref="CF919" si="17937">X919/X932</f>
        <v>8.953275907073871E-2</v>
      </c>
      <c r="CG919" s="130">
        <f t="shared" ref="CG919" si="17938">Y919/Y932</f>
        <v>7.2277227722772272E-2</v>
      </c>
      <c r="CH919" s="131">
        <f t="shared" ref="CH919" si="17939">Z919/Z932</f>
        <v>9.2839506172839509E-2</v>
      </c>
      <c r="CI919" s="129">
        <f t="shared" ref="CI919" si="17940">AA919/AA932</f>
        <v>8.1400476232471999E-2</v>
      </c>
      <c r="CJ919" s="135">
        <f t="shared" ref="CJ919" si="17941">AB919/AB932</f>
        <v>8.1306267022661097E-2</v>
      </c>
      <c r="CK919" s="136">
        <f t="shared" ref="CK919" si="17942">AC919/AC932</f>
        <v>7.6738867213776402E-2</v>
      </c>
    </row>
    <row r="920" spans="1:89" ht="14" thickTop="1" x14ac:dyDescent="0.15">
      <c r="A920" s="146" t="s">
        <v>28</v>
      </c>
      <c r="B920" s="203">
        <v>597</v>
      </c>
      <c r="C920" s="197">
        <v>853</v>
      </c>
      <c r="D920" s="198">
        <v>208</v>
      </c>
      <c r="E920" s="199">
        <v>337</v>
      </c>
      <c r="F920" s="196">
        <v>494</v>
      </c>
      <c r="G920" s="200">
        <v>668</v>
      </c>
      <c r="H920" s="198">
        <v>907</v>
      </c>
      <c r="I920" s="199">
        <v>1020</v>
      </c>
      <c r="J920" s="196">
        <v>105</v>
      </c>
      <c r="K920" s="197">
        <v>58</v>
      </c>
      <c r="L920" s="198">
        <v>445</v>
      </c>
      <c r="M920" s="196">
        <v>259</v>
      </c>
      <c r="N920" s="201">
        <v>873</v>
      </c>
      <c r="O920" s="204">
        <v>658</v>
      </c>
      <c r="P920" s="196">
        <v>518</v>
      </c>
      <c r="Q920" s="197">
        <v>276</v>
      </c>
      <c r="R920" s="198">
        <v>545</v>
      </c>
      <c r="S920" s="199">
        <v>553</v>
      </c>
      <c r="T920" s="196">
        <v>82</v>
      </c>
      <c r="U920" s="200">
        <v>31</v>
      </c>
      <c r="V920" s="198">
        <v>635</v>
      </c>
      <c r="W920" s="205">
        <v>487</v>
      </c>
      <c r="X920" s="196">
        <v>372</v>
      </c>
      <c r="Y920" s="200">
        <v>97</v>
      </c>
      <c r="Z920" s="198">
        <v>990</v>
      </c>
      <c r="AA920" s="196">
        <v>984</v>
      </c>
      <c r="AB920" s="170">
        <f t="shared" si="17640"/>
        <v>6771</v>
      </c>
      <c r="AC920" s="173">
        <f t="shared" si="17641"/>
        <v>6281</v>
      </c>
      <c r="BI920" s="146" t="s">
        <v>28</v>
      </c>
      <c r="BJ920" s="129">
        <f>B920/B932</f>
        <v>8.354324097397145E-2</v>
      </c>
      <c r="BK920" s="130">
        <f t="shared" ref="BK920" si="17943">C920/C932</f>
        <v>9.335668162416548E-2</v>
      </c>
      <c r="BL920" s="131">
        <f t="shared" ref="BL920" si="17944">D920/D932</f>
        <v>9.7423887587822014E-2</v>
      </c>
      <c r="BM920" s="132">
        <f t="shared" ref="BM920" si="17945">E920/E932</f>
        <v>0.10212121212121213</v>
      </c>
      <c r="BN920" s="129">
        <f t="shared" ref="BN920" si="17946">F920/F932</f>
        <v>6.6603748146150735E-2</v>
      </c>
      <c r="BO920" s="130">
        <f t="shared" ref="BO920" si="17947">G920/G932</f>
        <v>9.7078912948699317E-2</v>
      </c>
      <c r="BP920" s="131">
        <f t="shared" ref="BP920" si="17948">H920/H932</f>
        <v>8.7972841901066925E-2</v>
      </c>
      <c r="BQ920" s="132">
        <f t="shared" ref="BQ920" si="17949">I920/I932</f>
        <v>9.3142178796456948E-2</v>
      </c>
      <c r="BR920" s="129">
        <f t="shared" ref="BR920" si="17950">J920/J932</f>
        <v>7.9787234042553196E-2</v>
      </c>
      <c r="BS920" s="130">
        <f t="shared" ref="BS920" si="17951">K920/K932</f>
        <v>5.1101321585903081E-2</v>
      </c>
      <c r="BT920" s="131">
        <f t="shared" ref="BT920" si="17952">L920/L932</f>
        <v>0.10653579123773042</v>
      </c>
      <c r="BU920" s="129">
        <f t="shared" ref="BU920" si="17953">M920/M932</f>
        <v>5.9939828743346447E-2</v>
      </c>
      <c r="BV920" s="133">
        <f t="shared" ref="BV920" si="17954">N920/N932</f>
        <v>9.0560165975103732E-2</v>
      </c>
      <c r="BW920" s="134">
        <f t="shared" ref="BW920" si="17955">O920/O932</f>
        <v>7.3684210526315783E-2</v>
      </c>
      <c r="BX920" s="129">
        <f t="shared" ref="BX920" si="17956">P920/P932</f>
        <v>0.1062346185397867</v>
      </c>
      <c r="BY920" s="130">
        <f t="shared" ref="BY920" si="17957">Q920/Q932</f>
        <v>7.4333423107998925E-2</v>
      </c>
      <c r="BZ920" s="131">
        <f t="shared" ref="BZ920" si="17958">R920/R932</f>
        <v>7.9631794272355352E-2</v>
      </c>
      <c r="CA920" s="132">
        <f t="shared" ref="CA920" si="17959">S920/S932</f>
        <v>9.4143684031324476E-2</v>
      </c>
      <c r="CB920" s="129">
        <f t="shared" ref="CB920" si="17960">T920/T932</f>
        <v>0.11452513966480447</v>
      </c>
      <c r="CC920" s="130">
        <f t="shared" ref="CC920" si="17961">U920/U932</f>
        <v>4.552129221732746E-2</v>
      </c>
      <c r="CD920" s="131">
        <f t="shared" ref="CD920" si="17962">V920/V932</f>
        <v>0.10583333333333333</v>
      </c>
      <c r="CE920" s="132">
        <f t="shared" ref="CE920" si="17963">W920/W932</f>
        <v>8.0522486772486773E-2</v>
      </c>
      <c r="CF920" s="129">
        <f t="shared" ref="CF920" si="17964">X920/X932</f>
        <v>9.7102584181675805E-2</v>
      </c>
      <c r="CG920" s="130">
        <f t="shared" ref="CG920" si="17965">Y920/Y932</f>
        <v>4.8019801980198021E-2</v>
      </c>
      <c r="CH920" s="131">
        <f t="shared" ref="CH920" si="17966">Z920/Z932</f>
        <v>9.7777777777777783E-2</v>
      </c>
      <c r="CI920" s="129">
        <f t="shared" ref="CI920" si="17967">AA920/AA932</f>
        <v>8.6780139342093665E-2</v>
      </c>
      <c r="CJ920" s="135">
        <f t="shared" ref="CJ920" si="17968">AB920/AB932</f>
        <v>9.0845665678290152E-2</v>
      </c>
      <c r="CK920" s="136">
        <f t="shared" ref="CK920" si="17969">AC920/AC932</f>
        <v>8.4501547154580928E-2</v>
      </c>
    </row>
    <row r="921" spans="1:89" x14ac:dyDescent="0.15">
      <c r="A921" s="137" t="s">
        <v>29</v>
      </c>
      <c r="B921" s="206">
        <v>596</v>
      </c>
      <c r="C921" s="190">
        <v>980</v>
      </c>
      <c r="D921" s="191">
        <v>193</v>
      </c>
      <c r="E921" s="192">
        <v>350</v>
      </c>
      <c r="F921" s="189">
        <v>499</v>
      </c>
      <c r="G921" s="193">
        <v>767</v>
      </c>
      <c r="H921" s="191">
        <v>939</v>
      </c>
      <c r="I921" s="192">
        <v>1030</v>
      </c>
      <c r="J921" s="189">
        <v>131</v>
      </c>
      <c r="K921" s="190">
        <v>66</v>
      </c>
      <c r="L921" s="191">
        <v>393</v>
      </c>
      <c r="M921" s="189">
        <v>310</v>
      </c>
      <c r="N921" s="194">
        <v>913</v>
      </c>
      <c r="O921" s="207">
        <v>734</v>
      </c>
      <c r="P921" s="189">
        <v>431</v>
      </c>
      <c r="Q921" s="190">
        <v>330</v>
      </c>
      <c r="R921" s="191">
        <v>585</v>
      </c>
      <c r="S921" s="192">
        <v>536</v>
      </c>
      <c r="T921" s="189">
        <v>80</v>
      </c>
      <c r="U921" s="193">
        <v>34</v>
      </c>
      <c r="V921" s="191">
        <v>521</v>
      </c>
      <c r="W921" s="208">
        <v>511</v>
      </c>
      <c r="X921" s="189">
        <v>336</v>
      </c>
      <c r="Y921" s="193">
        <v>146</v>
      </c>
      <c r="Z921" s="191">
        <v>1091</v>
      </c>
      <c r="AA921" s="189">
        <v>993</v>
      </c>
      <c r="AB921" s="170">
        <f t="shared" si="17640"/>
        <v>6708</v>
      </c>
      <c r="AC921" s="173">
        <f t="shared" si="17641"/>
        <v>6787</v>
      </c>
      <c r="BI921" s="137" t="s">
        <v>29</v>
      </c>
      <c r="BJ921" s="129">
        <f>B921/B932</f>
        <v>8.3403302546879374E-2</v>
      </c>
      <c r="BK921" s="130">
        <f t="shared" ref="BK921" si="17970">C921/C932</f>
        <v>0.10725621101017839</v>
      </c>
      <c r="BL921" s="131">
        <f t="shared" ref="BL921" si="17971">D921/D932</f>
        <v>9.039812646370024E-2</v>
      </c>
      <c r="BM921" s="132">
        <f t="shared" ref="BM921" si="17972">E921/E932</f>
        <v>0.10606060606060606</v>
      </c>
      <c r="BN921" s="129">
        <f t="shared" ref="BN921" si="17973">F921/F932</f>
        <v>6.7277875151678573E-2</v>
      </c>
      <c r="BO921" s="130">
        <f t="shared" ref="BO921" si="17974">G921/G932</f>
        <v>0.11146635663421015</v>
      </c>
      <c r="BP921" s="131">
        <f t="shared" ref="BP921" si="17975">H921/H932</f>
        <v>9.1076624636275458E-2</v>
      </c>
      <c r="BQ921" s="132">
        <f t="shared" ref="BQ921" si="17976">I921/I932</f>
        <v>9.4055337412108489E-2</v>
      </c>
      <c r="BR921" s="129">
        <f t="shared" ref="BR921" si="17977">J921/J932</f>
        <v>9.9544072948328274E-2</v>
      </c>
      <c r="BS921" s="130">
        <f t="shared" ref="BS921" si="17978">K921/K932</f>
        <v>5.8149779735682819E-2</v>
      </c>
      <c r="BT921" s="131">
        <f t="shared" ref="BT921" si="17979">L921/L932</f>
        <v>9.4086665070624853E-2</v>
      </c>
      <c r="BU921" s="129">
        <f t="shared" ref="BU921" si="17980">M921/M932</f>
        <v>7.1742652163850965E-2</v>
      </c>
      <c r="BV921" s="133">
        <f t="shared" ref="BV921" si="17981">N921/N932</f>
        <v>9.4709543568464727E-2</v>
      </c>
      <c r="BW921" s="134">
        <f t="shared" ref="BW921" si="17982">O921/O932</f>
        <v>8.2194848824188135E-2</v>
      </c>
      <c r="BX921" s="129">
        <f t="shared" ref="BX921" si="17983">P921/P932</f>
        <v>8.8392124692370802E-2</v>
      </c>
      <c r="BY921" s="130">
        <f t="shared" ref="BY921" si="17984">Q921/Q932</f>
        <v>8.8876918933476975E-2</v>
      </c>
      <c r="BZ921" s="131">
        <f t="shared" ref="BZ921" si="17985">R921/R932</f>
        <v>8.5476329631794273E-2</v>
      </c>
      <c r="CA921" s="132">
        <f t="shared" ref="CA921" si="17986">S921/S932</f>
        <v>9.1249574395641811E-2</v>
      </c>
      <c r="CB921" s="129">
        <f t="shared" ref="CB921" si="17987">T921/T932</f>
        <v>0.11173184357541899</v>
      </c>
      <c r="CC921" s="130">
        <f t="shared" ref="CC921" si="17988">U921/U932</f>
        <v>4.9926578560939794E-2</v>
      </c>
      <c r="CD921" s="131">
        <f t="shared" ref="CD921" si="17989">V921/V932</f>
        <v>8.6833333333333332E-2</v>
      </c>
      <c r="CE921" s="132">
        <f t="shared" ref="CE921" si="17990">W921/W932</f>
        <v>8.4490740740740741E-2</v>
      </c>
      <c r="CF921" s="129">
        <f t="shared" ref="CF921" si="17991">X921/X932</f>
        <v>8.7705559906029754E-2</v>
      </c>
      <c r="CG921" s="130">
        <f t="shared" ref="CG921" si="17992">Y921/Y932</f>
        <v>7.2277227722772272E-2</v>
      </c>
      <c r="CH921" s="131">
        <f t="shared" ref="CH921" si="17993">Z921/Z932</f>
        <v>0.10775308641975309</v>
      </c>
      <c r="CI921" s="129">
        <f t="shared" ref="CI921" si="17994">AA921/AA932</f>
        <v>8.7573860128759146E-2</v>
      </c>
      <c r="CJ921" s="135">
        <f t="shared" ref="CJ921" si="17995">AB921/AB932</f>
        <v>9.0000402506272392E-2</v>
      </c>
      <c r="CK921" s="136">
        <f t="shared" ref="CK921" si="17996">AC921/AC932</f>
        <v>9.1309027310641735E-2</v>
      </c>
    </row>
    <row r="922" spans="1:89" x14ac:dyDescent="0.15">
      <c r="A922" s="146" t="s">
        <v>30</v>
      </c>
      <c r="B922" s="203">
        <v>1</v>
      </c>
      <c r="C922" s="197">
        <v>332</v>
      </c>
      <c r="D922" s="198">
        <v>2</v>
      </c>
      <c r="E922" s="199">
        <v>125</v>
      </c>
      <c r="F922" s="196">
        <v>1</v>
      </c>
      <c r="G922" s="200">
        <v>256</v>
      </c>
      <c r="H922" s="198">
        <v>5</v>
      </c>
      <c r="I922" s="199">
        <v>372</v>
      </c>
      <c r="J922" s="196">
        <v>1</v>
      </c>
      <c r="K922" s="197">
        <v>12</v>
      </c>
      <c r="L922" s="198">
        <v>0</v>
      </c>
      <c r="M922" s="196">
        <v>41</v>
      </c>
      <c r="N922" s="201">
        <v>4</v>
      </c>
      <c r="O922" s="204">
        <v>166</v>
      </c>
      <c r="P922" s="196">
        <v>0</v>
      </c>
      <c r="Q922" s="197">
        <v>88</v>
      </c>
      <c r="R922" s="198">
        <v>1</v>
      </c>
      <c r="S922" s="199">
        <v>208</v>
      </c>
      <c r="T922" s="196">
        <v>0</v>
      </c>
      <c r="U922" s="200">
        <v>20</v>
      </c>
      <c r="V922" s="198">
        <v>2</v>
      </c>
      <c r="W922" s="205">
        <v>237</v>
      </c>
      <c r="X922" s="196">
        <v>1</v>
      </c>
      <c r="Y922" s="200">
        <v>83</v>
      </c>
      <c r="Z922" s="198">
        <v>3</v>
      </c>
      <c r="AA922" s="196">
        <v>620</v>
      </c>
      <c r="AB922" s="170">
        <f t="shared" si="17640"/>
        <v>21</v>
      </c>
      <c r="AC922" s="173">
        <f t="shared" si="17641"/>
        <v>2560</v>
      </c>
      <c r="BI922" s="146" t="s">
        <v>30</v>
      </c>
      <c r="BJ922" s="129">
        <f>B922/B932</f>
        <v>1.3993842709207949E-4</v>
      </c>
      <c r="BK922" s="130">
        <f t="shared" ref="BK922" si="17997">C922/C932</f>
        <v>3.6335777607529825E-2</v>
      </c>
      <c r="BL922" s="131">
        <f t="shared" ref="BL922" si="17998">D922/D932</f>
        <v>9.3676814988290398E-4</v>
      </c>
      <c r="BM922" s="132">
        <f t="shared" ref="BM922" si="17999">E922/E932</f>
        <v>3.787878787878788E-2</v>
      </c>
      <c r="BN922" s="129">
        <f t="shared" ref="BN922" si="18000">F922/F932</f>
        <v>1.3482540110556829E-4</v>
      </c>
      <c r="BO922" s="130">
        <f t="shared" ref="BO922" si="18001">G922/G932</f>
        <v>3.7203894782735066E-2</v>
      </c>
      <c r="BP922" s="131">
        <f t="shared" ref="BP922" si="18002">H922/H932</f>
        <v>4.8496605237633366E-4</v>
      </c>
      <c r="BQ922" s="132">
        <f t="shared" ref="BQ922" si="18003">I922/I932</f>
        <v>3.3969500502237238E-2</v>
      </c>
      <c r="BR922" s="129">
        <f t="shared" ref="BR922" si="18004">J922/J932</f>
        <v>7.5987841945288754E-4</v>
      </c>
      <c r="BS922" s="130">
        <f t="shared" ref="BS922" si="18005">K922/K932</f>
        <v>1.0572687224669603E-2</v>
      </c>
      <c r="BT922" s="131">
        <f t="shared" ref="BT922" si="18006">L922/L932</f>
        <v>0</v>
      </c>
      <c r="BU922" s="129">
        <f t="shared" ref="BU922" si="18007">M922/M932</f>
        <v>9.488544318444805E-3</v>
      </c>
      <c r="BV922" s="133">
        <f t="shared" ref="BV922" si="18008">N922/N932</f>
        <v>4.1493775933609957E-4</v>
      </c>
      <c r="BW922" s="134">
        <f t="shared" ref="BW922" si="18009">O922/O932</f>
        <v>1.8589025755879059E-2</v>
      </c>
      <c r="BX922" s="129">
        <f t="shared" ref="BX922" si="18010">P922/P932</f>
        <v>0</v>
      </c>
      <c r="BY922" s="130">
        <f t="shared" ref="BY922" si="18011">Q922/Q932</f>
        <v>2.3700511715593859E-2</v>
      </c>
      <c r="BZ922" s="131">
        <f t="shared" ref="BZ922" si="18012">R922/R932</f>
        <v>1.4611338398597311E-4</v>
      </c>
      <c r="CA922" s="132">
        <f t="shared" ref="CA922" si="18013">S922/S932</f>
        <v>3.5410282601293835E-2</v>
      </c>
      <c r="CB922" s="129">
        <f t="shared" ref="CB922" si="18014">T922/T932</f>
        <v>0</v>
      </c>
      <c r="CC922" s="130">
        <f t="shared" ref="CC922" si="18015">U922/U932</f>
        <v>2.9368575624082231E-2</v>
      </c>
      <c r="CD922" s="131">
        <f t="shared" ref="CD922" si="18016">V922/V932</f>
        <v>3.3333333333333332E-4</v>
      </c>
      <c r="CE922" s="132">
        <f t="shared" ref="CE922" si="18017">W922/W932</f>
        <v>3.9186507936507936E-2</v>
      </c>
      <c r="CF922" s="129">
        <f t="shared" ref="CF922" si="18018">X922/X932</f>
        <v>2.6102845210127906E-4</v>
      </c>
      <c r="CG922" s="130">
        <f t="shared" ref="CG922" si="18019">Y922/Y932</f>
        <v>4.1089108910891091E-2</v>
      </c>
      <c r="CH922" s="131">
        <f t="shared" ref="CH922" si="18020">Z922/Z932</f>
        <v>2.9629629629629629E-4</v>
      </c>
      <c r="CI922" s="129">
        <f t="shared" ref="CI922" si="18021">AA922/AA932</f>
        <v>5.467854308140048E-2</v>
      </c>
      <c r="CJ922" s="135">
        <f t="shared" ref="CJ922" si="18022">AB922/AB932</f>
        <v>2.8175439067258798E-4</v>
      </c>
      <c r="CK922" s="136">
        <f t="shared" ref="CK922" si="18023">AC922/AC932</f>
        <v>3.4441006323153507E-2</v>
      </c>
    </row>
    <row r="923" spans="1:89" x14ac:dyDescent="0.15">
      <c r="A923" s="137" t="s">
        <v>31</v>
      </c>
      <c r="B923" s="206">
        <v>0</v>
      </c>
      <c r="C923" s="190">
        <v>0</v>
      </c>
      <c r="D923" s="191">
        <v>0</v>
      </c>
      <c r="E923" s="192">
        <v>0</v>
      </c>
      <c r="F923" s="189">
        <v>0</v>
      </c>
      <c r="G923" s="193">
        <v>1</v>
      </c>
      <c r="H923" s="191">
        <v>0</v>
      </c>
      <c r="I923" s="192">
        <v>1</v>
      </c>
      <c r="J923" s="189">
        <v>1</v>
      </c>
      <c r="K923" s="190">
        <v>0</v>
      </c>
      <c r="L923" s="191">
        <v>0</v>
      </c>
      <c r="M923" s="189">
        <v>2</v>
      </c>
      <c r="N923" s="194">
        <v>5</v>
      </c>
      <c r="O923" s="207">
        <v>0</v>
      </c>
      <c r="P923" s="189">
        <v>0</v>
      </c>
      <c r="Q923" s="190">
        <v>1</v>
      </c>
      <c r="R923" s="191">
        <v>0</v>
      </c>
      <c r="S923" s="192">
        <v>1</v>
      </c>
      <c r="T923" s="189">
        <v>0</v>
      </c>
      <c r="U923" s="193">
        <v>0</v>
      </c>
      <c r="V923" s="191">
        <v>1</v>
      </c>
      <c r="W923" s="208">
        <v>0</v>
      </c>
      <c r="X923" s="189">
        <v>2</v>
      </c>
      <c r="Y923" s="193">
        <v>0</v>
      </c>
      <c r="Z923" s="191">
        <v>0</v>
      </c>
      <c r="AA923" s="189">
        <v>2</v>
      </c>
      <c r="AB923" s="170">
        <f t="shared" si="17640"/>
        <v>9</v>
      </c>
      <c r="AC923" s="173">
        <f t="shared" si="17641"/>
        <v>8</v>
      </c>
      <c r="BI923" s="137" t="s">
        <v>31</v>
      </c>
      <c r="BJ923" s="129">
        <f>B923/B932</f>
        <v>0</v>
      </c>
      <c r="BK923" s="130">
        <f t="shared" ref="BK923" si="18024">C923/C932</f>
        <v>0</v>
      </c>
      <c r="BL923" s="131">
        <f t="shared" ref="BL923" si="18025">D923/D932</f>
        <v>0</v>
      </c>
      <c r="BM923" s="132">
        <f t="shared" ref="BM923" si="18026">E923/E932</f>
        <v>0</v>
      </c>
      <c r="BN923" s="129">
        <f t="shared" ref="BN923" si="18027">F923/F932</f>
        <v>0</v>
      </c>
      <c r="BO923" s="130">
        <f t="shared" ref="BO923" si="18028">G923/G932</f>
        <v>1.4532771399505885E-4</v>
      </c>
      <c r="BP923" s="131">
        <f t="shared" ref="BP923" si="18029">H923/H932</f>
        <v>0</v>
      </c>
      <c r="BQ923" s="132">
        <f t="shared" ref="BQ923" si="18030">I923/I932</f>
        <v>9.1315861565153872E-5</v>
      </c>
      <c r="BR923" s="129">
        <f t="shared" ref="BR923" si="18031">J923/J932</f>
        <v>7.5987841945288754E-4</v>
      </c>
      <c r="BS923" s="130">
        <f t="shared" ref="BS923" si="18032">K923/K932</f>
        <v>0</v>
      </c>
      <c r="BT923" s="131">
        <f t="shared" ref="BT923" si="18033">L923/L932</f>
        <v>0</v>
      </c>
      <c r="BU923" s="129">
        <f t="shared" ref="BU923" si="18034">M923/M932</f>
        <v>4.628558204119417E-4</v>
      </c>
      <c r="BV923" s="133">
        <f t="shared" ref="BV923" si="18035">N923/N932</f>
        <v>5.1867219917012448E-4</v>
      </c>
      <c r="BW923" s="134">
        <f t="shared" ref="BW923" si="18036">O923/O932</f>
        <v>0</v>
      </c>
      <c r="BX923" s="129">
        <f t="shared" ref="BX923" si="18037">P923/P932</f>
        <v>0</v>
      </c>
      <c r="BY923" s="130">
        <f t="shared" ref="BY923" si="18038">Q923/Q932</f>
        <v>2.6932399676811203E-4</v>
      </c>
      <c r="BZ923" s="131">
        <f t="shared" ref="BZ923" si="18039">R923/R932</f>
        <v>0</v>
      </c>
      <c r="CA923" s="132">
        <f t="shared" ref="CA923" si="18040">S923/S932</f>
        <v>1.7024174327545113E-4</v>
      </c>
      <c r="CB923" s="129">
        <f t="shared" ref="CB923" si="18041">T923/T932</f>
        <v>0</v>
      </c>
      <c r="CC923" s="130">
        <f t="shared" ref="CC923" si="18042">U923/U932</f>
        <v>0</v>
      </c>
      <c r="CD923" s="131">
        <f t="shared" ref="CD923" si="18043">V923/V932</f>
        <v>1.6666666666666666E-4</v>
      </c>
      <c r="CE923" s="132">
        <f t="shared" ref="CE923" si="18044">W923/W932</f>
        <v>0</v>
      </c>
      <c r="CF923" s="129">
        <f t="shared" ref="CF923" si="18045">X923/X932</f>
        <v>5.2205690420255811E-4</v>
      </c>
      <c r="CG923" s="130">
        <f t="shared" ref="CG923" si="18046">Y923/Y932</f>
        <v>0</v>
      </c>
      <c r="CH923" s="131">
        <f t="shared" ref="CH923" si="18047">Z923/Z932</f>
        <v>0</v>
      </c>
      <c r="CI923" s="129">
        <f t="shared" ref="CI923" si="18048">AA923/AA932</f>
        <v>1.7638239703677574E-4</v>
      </c>
      <c r="CJ923" s="135">
        <f t="shared" ref="CJ923" si="18049">AB923/AB932</f>
        <v>1.2075188171682342E-4</v>
      </c>
      <c r="CK923" s="136">
        <f t="shared" ref="CK923" si="18050">AC923/AC932</f>
        <v>1.076281447598547E-4</v>
      </c>
    </row>
    <row r="924" spans="1:89" x14ac:dyDescent="0.15">
      <c r="A924" s="146" t="s">
        <v>32</v>
      </c>
      <c r="B924" s="203">
        <v>723</v>
      </c>
      <c r="C924" s="197">
        <v>290</v>
      </c>
      <c r="D924" s="198">
        <v>134</v>
      </c>
      <c r="E924" s="199">
        <v>188</v>
      </c>
      <c r="F924" s="196">
        <v>444</v>
      </c>
      <c r="G924" s="200">
        <v>486</v>
      </c>
      <c r="H924" s="198">
        <v>863</v>
      </c>
      <c r="I924" s="199">
        <v>654</v>
      </c>
      <c r="J924" s="196">
        <v>202</v>
      </c>
      <c r="K924" s="197">
        <v>32</v>
      </c>
      <c r="L924" s="198">
        <v>585</v>
      </c>
      <c r="M924" s="196">
        <v>148</v>
      </c>
      <c r="N924" s="201">
        <v>869</v>
      </c>
      <c r="O924" s="204">
        <v>497</v>
      </c>
      <c r="P924" s="196">
        <v>316</v>
      </c>
      <c r="Q924" s="197">
        <v>291</v>
      </c>
      <c r="R924" s="198">
        <v>431</v>
      </c>
      <c r="S924" s="199">
        <v>426</v>
      </c>
      <c r="T924" s="196">
        <v>55</v>
      </c>
      <c r="U924" s="200">
        <v>31</v>
      </c>
      <c r="V924" s="198">
        <v>657</v>
      </c>
      <c r="W924" s="205">
        <v>257</v>
      </c>
      <c r="X924" s="196">
        <v>287</v>
      </c>
      <c r="Y924" s="200">
        <v>152</v>
      </c>
      <c r="Z924" s="198">
        <v>768</v>
      </c>
      <c r="AA924" s="196">
        <v>509</v>
      </c>
      <c r="AB924" s="170">
        <f t="shared" si="17640"/>
        <v>6334</v>
      </c>
      <c r="AC924" s="173">
        <f t="shared" si="17641"/>
        <v>3961</v>
      </c>
      <c r="BI924" s="146" t="s">
        <v>32</v>
      </c>
      <c r="BJ924" s="129">
        <f>B924/B932</f>
        <v>0.10117548278757346</v>
      </c>
      <c r="BK924" s="130">
        <f t="shared" ref="BK924" si="18051">C924/C932</f>
        <v>3.173908284995075E-2</v>
      </c>
      <c r="BL924" s="131">
        <f t="shared" ref="BL924" si="18052">D924/D932</f>
        <v>6.2763466042154561E-2</v>
      </c>
      <c r="BM924" s="132">
        <f t="shared" ref="BM924" si="18053">E924/E932</f>
        <v>5.6969696969696969E-2</v>
      </c>
      <c r="BN924" s="129">
        <f t="shared" ref="BN924" si="18054">F924/F932</f>
        <v>5.986247809087232E-2</v>
      </c>
      <c r="BO924" s="130">
        <f t="shared" ref="BO924" si="18055">G924/G932</f>
        <v>7.0629269001598605E-2</v>
      </c>
      <c r="BP924" s="131">
        <f t="shared" ref="BP924" si="18056">H924/H932</f>
        <v>8.370514064015519E-2</v>
      </c>
      <c r="BQ924" s="132">
        <f t="shared" ref="BQ924" si="18057">I924/I932</f>
        <v>5.9720573463610628E-2</v>
      </c>
      <c r="BR924" s="129">
        <f t="shared" ref="BR924" si="18058">J924/J932</f>
        <v>0.15349544072948329</v>
      </c>
      <c r="BS924" s="130">
        <f t="shared" ref="BS924" si="18059">K924/K932</f>
        <v>2.8193832599118944E-2</v>
      </c>
      <c r="BT924" s="131">
        <f t="shared" ref="BT924" si="18060">L924/L932</f>
        <v>0.14005266937993777</v>
      </c>
      <c r="BU924" s="129">
        <f t="shared" ref="BU924" si="18061">M924/M932</f>
        <v>3.4251330710483682E-2</v>
      </c>
      <c r="BV924" s="133">
        <f t="shared" ref="BV924" si="18062">N924/N932</f>
        <v>9.0145228215767634E-2</v>
      </c>
      <c r="BW924" s="134">
        <f t="shared" ref="BW924" si="18063">O924/O932</f>
        <v>5.5655095184770437E-2</v>
      </c>
      <c r="BX924" s="129">
        <f t="shared" ref="BX924" si="18064">P924/P932</f>
        <v>6.4807219031993435E-2</v>
      </c>
      <c r="BY924" s="130">
        <f t="shared" ref="BY924" si="18065">Q924/Q932</f>
        <v>7.8373283059520599E-2</v>
      </c>
      <c r="BZ924" s="131">
        <f t="shared" ref="BZ924" si="18066">R924/R932</f>
        <v>6.2974868497954417E-2</v>
      </c>
      <c r="CA924" s="132">
        <f t="shared" ref="CA924" si="18067">S924/S932</f>
        <v>7.2522982635342181E-2</v>
      </c>
      <c r="CB924" s="129">
        <f t="shared" ref="CB924" si="18068">T924/T932</f>
        <v>7.6815642458100561E-2</v>
      </c>
      <c r="CC924" s="130">
        <f t="shared" ref="CC924" si="18069">U924/U932</f>
        <v>4.552129221732746E-2</v>
      </c>
      <c r="CD924" s="131">
        <f t="shared" ref="CD924" si="18070">V924/V932</f>
        <v>0.1095</v>
      </c>
      <c r="CE924" s="132">
        <f t="shared" ref="CE924" si="18071">W924/W932</f>
        <v>4.2493386243386243E-2</v>
      </c>
      <c r="CF924" s="129">
        <f t="shared" ref="CF924" si="18072">X924/X932</f>
        <v>7.4915165753067087E-2</v>
      </c>
      <c r="CG924" s="130">
        <f t="shared" ref="CG924" si="18073">Y924/Y932</f>
        <v>7.5247524752475245E-2</v>
      </c>
      <c r="CH924" s="131">
        <f t="shared" ref="CH924" si="18074">Z924/Z932</f>
        <v>7.5851851851851851E-2</v>
      </c>
      <c r="CI924" s="129">
        <f t="shared" ref="CI924" si="18075">AA924/AA932</f>
        <v>4.4889320045859424E-2</v>
      </c>
      <c r="CJ924" s="135">
        <f t="shared" ref="CJ924" si="18076">AB924/AB932</f>
        <v>8.4982490977151062E-2</v>
      </c>
      <c r="CK924" s="136">
        <f t="shared" ref="CK924" si="18077">AC924/AC932</f>
        <v>5.3289385174223061E-2</v>
      </c>
    </row>
    <row r="925" spans="1:89" x14ac:dyDescent="0.15">
      <c r="A925" s="137" t="s">
        <v>33</v>
      </c>
      <c r="B925" s="206">
        <v>582</v>
      </c>
      <c r="C925" s="190">
        <v>828</v>
      </c>
      <c r="D925" s="191">
        <v>109</v>
      </c>
      <c r="E925" s="192">
        <v>324</v>
      </c>
      <c r="F925" s="189">
        <v>376</v>
      </c>
      <c r="G925" s="193">
        <v>826</v>
      </c>
      <c r="H925" s="191">
        <v>776</v>
      </c>
      <c r="I925" s="192">
        <v>975</v>
      </c>
      <c r="J925" s="189">
        <v>194</v>
      </c>
      <c r="K925" s="190">
        <v>48</v>
      </c>
      <c r="L925" s="191">
        <v>453</v>
      </c>
      <c r="M925" s="189">
        <v>247</v>
      </c>
      <c r="N925" s="194">
        <v>796</v>
      </c>
      <c r="O925" s="207">
        <v>717</v>
      </c>
      <c r="P925" s="189">
        <v>244</v>
      </c>
      <c r="Q925" s="190">
        <v>384</v>
      </c>
      <c r="R925" s="191">
        <v>388</v>
      </c>
      <c r="S925" s="192">
        <v>500</v>
      </c>
      <c r="T925" s="189">
        <v>30</v>
      </c>
      <c r="U925" s="193">
        <v>56</v>
      </c>
      <c r="V925" s="191">
        <v>661</v>
      </c>
      <c r="W925" s="208">
        <v>324</v>
      </c>
      <c r="X925" s="189">
        <v>186</v>
      </c>
      <c r="Y925" s="193">
        <v>192</v>
      </c>
      <c r="Z925" s="191">
        <v>635</v>
      </c>
      <c r="AA925" s="189">
        <v>684</v>
      </c>
      <c r="AB925" s="170">
        <f t="shared" si="17640"/>
        <v>5430</v>
      </c>
      <c r="AC925" s="173">
        <f t="shared" si="17641"/>
        <v>6105</v>
      </c>
      <c r="BI925" s="137" t="s">
        <v>33</v>
      </c>
      <c r="BJ925" s="129">
        <f>B925/B932</f>
        <v>8.1444164567590266E-2</v>
      </c>
      <c r="BK925" s="130">
        <f t="shared" ref="BK925" si="18078">C925/C932</f>
        <v>9.062055379227317E-2</v>
      </c>
      <c r="BL925" s="131">
        <f t="shared" ref="BL925" si="18079">D925/D932</f>
        <v>5.105386416861827E-2</v>
      </c>
      <c r="BM925" s="132">
        <f t="shared" ref="BM925" si="18080">E925/E932</f>
        <v>9.8181818181818176E-2</v>
      </c>
      <c r="BN925" s="129">
        <f t="shared" ref="BN925" si="18081">F925/F932</f>
        <v>5.0694350815693678E-2</v>
      </c>
      <c r="BO925" s="130">
        <f t="shared" ref="BO925" si="18082">G925/G932</f>
        <v>0.12004069175991862</v>
      </c>
      <c r="BP925" s="131">
        <f t="shared" ref="BP925" si="18083">H925/H932</f>
        <v>7.5266731328806985E-2</v>
      </c>
      <c r="BQ925" s="132">
        <f t="shared" ref="BQ925" si="18084">I925/I932</f>
        <v>8.9032965026025021E-2</v>
      </c>
      <c r="BR925" s="129">
        <f t="shared" ref="BR925" si="18085">J925/J932</f>
        <v>0.14741641337386019</v>
      </c>
      <c r="BS925" s="130">
        <f t="shared" ref="BS925" si="18086">K925/K932</f>
        <v>4.2290748898678412E-2</v>
      </c>
      <c r="BT925" s="131">
        <f t="shared" ref="BT925" si="18087">L925/L932</f>
        <v>0.10845104141728514</v>
      </c>
      <c r="BU925" s="129">
        <f t="shared" ref="BU925" si="18088">M925/M932</f>
        <v>5.7162693820874799E-2</v>
      </c>
      <c r="BV925" s="133">
        <f t="shared" ref="BV925" si="18089">N925/N932</f>
        <v>8.2572614107883816E-2</v>
      </c>
      <c r="BW925" s="134">
        <f t="shared" ref="BW925" si="18090">O925/O932</f>
        <v>8.0291153415453523E-2</v>
      </c>
      <c r="BX925" s="129">
        <f t="shared" ref="BX925" si="18091">P925/P932</f>
        <v>5.0041017227235439E-2</v>
      </c>
      <c r="BY925" s="130">
        <f t="shared" ref="BY925" si="18092">Q925/Q932</f>
        <v>0.10342041475895503</v>
      </c>
      <c r="BZ925" s="131">
        <f t="shared" ref="BZ925" si="18093">R925/R932</f>
        <v>5.6691992986557568E-2</v>
      </c>
      <c r="CA925" s="132">
        <f t="shared" ref="CA925" si="18094">S925/S932</f>
        <v>8.5120871637725568E-2</v>
      </c>
      <c r="CB925" s="129">
        <f t="shared" ref="CB925" si="18095">T925/T932</f>
        <v>4.189944134078212E-2</v>
      </c>
      <c r="CC925" s="130">
        <f t="shared" ref="CC925" si="18096">U925/U932</f>
        <v>8.223201174743025E-2</v>
      </c>
      <c r="CD925" s="131">
        <f t="shared" ref="CD925" si="18097">V925/V932</f>
        <v>0.11016666666666666</v>
      </c>
      <c r="CE925" s="132">
        <f t="shared" ref="CE925" si="18098">W925/W932</f>
        <v>5.3571428571428568E-2</v>
      </c>
      <c r="CF925" s="129">
        <f t="shared" ref="CF925" si="18099">X925/X932</f>
        <v>4.8551292090837903E-2</v>
      </c>
      <c r="CG925" s="130">
        <f t="shared" ref="CG925" si="18100">Y925/Y932</f>
        <v>9.5049504950495051E-2</v>
      </c>
      <c r="CH925" s="131">
        <f t="shared" ref="CH925" si="18101">Z925/Z932</f>
        <v>6.2716049382716049E-2</v>
      </c>
      <c r="CI925" s="129">
        <f t="shared" ref="CI925" si="18102">AA925/AA932</f>
        <v>6.0322779786577296E-2</v>
      </c>
      <c r="CJ925" s="135">
        <f t="shared" ref="CJ925" si="18103">AB925/AB932</f>
        <v>7.2853635302483469E-2</v>
      </c>
      <c r="CK925" s="136">
        <f t="shared" ref="CK925" si="18104">AC925/AC932</f>
        <v>8.2133727969864123E-2</v>
      </c>
    </row>
    <row r="926" spans="1:89" x14ac:dyDescent="0.15">
      <c r="A926" s="146" t="s">
        <v>34</v>
      </c>
      <c r="B926" s="203">
        <v>310</v>
      </c>
      <c r="C926" s="197">
        <v>553</v>
      </c>
      <c r="D926" s="198">
        <v>60</v>
      </c>
      <c r="E926" s="199">
        <v>249</v>
      </c>
      <c r="F926" s="196">
        <v>172</v>
      </c>
      <c r="G926" s="200">
        <v>649</v>
      </c>
      <c r="H926" s="198">
        <v>392</v>
      </c>
      <c r="I926" s="199">
        <v>740</v>
      </c>
      <c r="J926" s="196">
        <v>100</v>
      </c>
      <c r="K926" s="197">
        <v>41</v>
      </c>
      <c r="L926" s="198">
        <v>396</v>
      </c>
      <c r="M926" s="196">
        <v>162</v>
      </c>
      <c r="N926" s="201">
        <v>656</v>
      </c>
      <c r="O926" s="204">
        <v>575</v>
      </c>
      <c r="P926" s="196">
        <v>179</v>
      </c>
      <c r="Q926" s="197">
        <v>364</v>
      </c>
      <c r="R926" s="198">
        <v>334</v>
      </c>
      <c r="S926" s="199">
        <v>413</v>
      </c>
      <c r="T926" s="196">
        <v>28</v>
      </c>
      <c r="U926" s="200">
        <v>73</v>
      </c>
      <c r="V926" s="198">
        <v>602</v>
      </c>
      <c r="W926" s="205">
        <v>276</v>
      </c>
      <c r="X926" s="196">
        <v>120</v>
      </c>
      <c r="Y926" s="200">
        <v>194</v>
      </c>
      <c r="Z926" s="198">
        <v>398</v>
      </c>
      <c r="AA926" s="196">
        <v>563</v>
      </c>
      <c r="AB926" s="170">
        <f t="shared" si="17640"/>
        <v>3747</v>
      </c>
      <c r="AC926" s="173">
        <f t="shared" si="17641"/>
        <v>4852</v>
      </c>
      <c r="BI926" s="146" t="s">
        <v>34</v>
      </c>
      <c r="BJ926" s="129">
        <f>B926/B932</f>
        <v>4.3380912398544642E-2</v>
      </c>
      <c r="BK926" s="130">
        <f t="shared" ref="BK926" si="18105">C926/C932</f>
        <v>6.052314764145781E-2</v>
      </c>
      <c r="BL926" s="131">
        <f t="shared" ref="BL926" si="18106">D926/D932</f>
        <v>2.8103044496487119E-2</v>
      </c>
      <c r="BM926" s="132">
        <f t="shared" ref="BM926" si="18107">E926/E932</f>
        <v>7.5454545454545455E-2</v>
      </c>
      <c r="BN926" s="129">
        <f t="shared" ref="BN926" si="18108">F926/F932</f>
        <v>2.3189968990157746E-2</v>
      </c>
      <c r="BO926" s="130">
        <f t="shared" ref="BO926" si="18109">G926/G932</f>
        <v>9.4317686382793198E-2</v>
      </c>
      <c r="BP926" s="131">
        <f t="shared" ref="BP926" si="18110">H926/H932</f>
        <v>3.8021338506304556E-2</v>
      </c>
      <c r="BQ926" s="132">
        <f t="shared" ref="BQ926" si="18111">I926/I932</f>
        <v>6.7573737558213859E-2</v>
      </c>
      <c r="BR926" s="129">
        <f t="shared" ref="BR926" si="18112">J926/J932</f>
        <v>7.598784194528875E-2</v>
      </c>
      <c r="BS926" s="130">
        <f t="shared" ref="BS926" si="18113">K926/K932</f>
        <v>3.6123348017621147E-2</v>
      </c>
      <c r="BT926" s="131">
        <f t="shared" ref="BT926" si="18114">L926/L932</f>
        <v>9.4804883887957866E-2</v>
      </c>
      <c r="BU926" s="129">
        <f t="shared" ref="BU926" si="18115">M926/M932</f>
        <v>3.7491321453367275E-2</v>
      </c>
      <c r="BV926" s="133">
        <f t="shared" ref="BV926" si="18116">N926/N932</f>
        <v>6.8049792531120326E-2</v>
      </c>
      <c r="BW926" s="134">
        <f t="shared" ref="BW926" si="18117">O926/O932</f>
        <v>6.4389697648376265E-2</v>
      </c>
      <c r="BX926" s="129">
        <f t="shared" ref="BX926" si="18118">P926/P932</f>
        <v>3.6710418375717799E-2</v>
      </c>
      <c r="BY926" s="130">
        <f t="shared" ref="BY926" si="18119">Q926/Q932</f>
        <v>9.803393482359278E-2</v>
      </c>
      <c r="BZ926" s="131">
        <f t="shared" ref="BZ926" si="18120">R926/R932</f>
        <v>4.8801870251315022E-2</v>
      </c>
      <c r="CA926" s="132">
        <f t="shared" ref="CA926" si="18121">S926/S932</f>
        <v>7.0309839972761315E-2</v>
      </c>
      <c r="CB926" s="129">
        <f t="shared" ref="CB926" si="18122">T926/T932</f>
        <v>3.9106145251396648E-2</v>
      </c>
      <c r="CC926" s="130">
        <f t="shared" ref="CC926" si="18123">U926/U932</f>
        <v>0.10719530102790015</v>
      </c>
      <c r="CD926" s="131">
        <f t="shared" ref="CD926" si="18124">V926/V932</f>
        <v>0.10033333333333333</v>
      </c>
      <c r="CE926" s="132">
        <f t="shared" ref="CE926" si="18125">W926/W932</f>
        <v>4.5634920634920632E-2</v>
      </c>
      <c r="CF926" s="129">
        <f t="shared" ref="CF926" si="18126">X926/X932</f>
        <v>3.1323414252153486E-2</v>
      </c>
      <c r="CG926" s="130">
        <f t="shared" ref="CG926" si="18127">Y926/Y932</f>
        <v>9.6039603960396042E-2</v>
      </c>
      <c r="CH926" s="131">
        <f t="shared" ref="CH926" si="18128">Z926/Z932</f>
        <v>3.9308641975308645E-2</v>
      </c>
      <c r="CI926" s="129">
        <f t="shared" ref="CI926" si="18129">AA926/AA932</f>
        <v>4.9651644765852369E-2</v>
      </c>
      <c r="CJ926" s="135">
        <f t="shared" ref="CJ926" si="18130">AB926/AB932</f>
        <v>5.0273033421437484E-2</v>
      </c>
      <c r="CK926" s="136">
        <f t="shared" ref="CK926" si="18131">AC926/AC932</f>
        <v>6.527646979685188E-2</v>
      </c>
    </row>
    <row r="927" spans="1:89" x14ac:dyDescent="0.15">
      <c r="A927" s="137" t="s">
        <v>35</v>
      </c>
      <c r="B927" s="206">
        <v>0</v>
      </c>
      <c r="C927" s="190">
        <v>227</v>
      </c>
      <c r="D927" s="191">
        <v>9</v>
      </c>
      <c r="E927" s="192">
        <v>124</v>
      </c>
      <c r="F927" s="189">
        <v>9</v>
      </c>
      <c r="G927" s="193">
        <v>317</v>
      </c>
      <c r="H927" s="191">
        <v>68</v>
      </c>
      <c r="I927" s="192">
        <v>282</v>
      </c>
      <c r="J927" s="189">
        <v>14</v>
      </c>
      <c r="K927" s="190">
        <v>22</v>
      </c>
      <c r="L927" s="191">
        <v>324</v>
      </c>
      <c r="M927" s="189">
        <v>23</v>
      </c>
      <c r="N927" s="194">
        <v>129</v>
      </c>
      <c r="O927" s="207">
        <v>64</v>
      </c>
      <c r="P927" s="189">
        <v>45</v>
      </c>
      <c r="Q927" s="190">
        <v>41</v>
      </c>
      <c r="R927" s="191">
        <v>68</v>
      </c>
      <c r="S927" s="192">
        <v>53</v>
      </c>
      <c r="T927" s="189">
        <v>1</v>
      </c>
      <c r="U927" s="193">
        <v>12</v>
      </c>
      <c r="V927" s="191">
        <v>83</v>
      </c>
      <c r="W927" s="208">
        <v>32</v>
      </c>
      <c r="X927" s="189">
        <v>12</v>
      </c>
      <c r="Y927" s="193">
        <v>27</v>
      </c>
      <c r="Z927" s="191">
        <v>44</v>
      </c>
      <c r="AA927" s="189">
        <v>114</v>
      </c>
      <c r="AB927" s="170">
        <f t="shared" si="17640"/>
        <v>806</v>
      </c>
      <c r="AC927" s="173">
        <f t="shared" si="17641"/>
        <v>1338</v>
      </c>
      <c r="BI927" s="137" t="s">
        <v>35</v>
      </c>
      <c r="BJ927" s="129">
        <f>B927/B932</f>
        <v>0</v>
      </c>
      <c r="BK927" s="130">
        <f t="shared" ref="BK927" si="18132">C927/C932</f>
        <v>2.4844040713582139E-2</v>
      </c>
      <c r="BL927" s="131">
        <f t="shared" ref="BL927" si="18133">D927/D932</f>
        <v>4.2154566744730679E-3</v>
      </c>
      <c r="BM927" s="132">
        <f t="shared" ref="BM927" si="18134">E927/E932</f>
        <v>3.7575757575757575E-2</v>
      </c>
      <c r="BN927" s="129">
        <f t="shared" ref="BN927" si="18135">F927/F932</f>
        <v>1.2134286099501146E-3</v>
      </c>
      <c r="BO927" s="130">
        <f t="shared" ref="BO927" si="18136">G927/G932</f>
        <v>4.6068885336433656E-2</v>
      </c>
      <c r="BP927" s="131">
        <f t="shared" ref="BP927" si="18137">H927/H932</f>
        <v>6.5955383123181381E-3</v>
      </c>
      <c r="BQ927" s="132">
        <f t="shared" ref="BQ927" si="18138">I927/I932</f>
        <v>2.575107296137339E-2</v>
      </c>
      <c r="BR927" s="129">
        <f t="shared" ref="BR927" si="18139">J927/J932</f>
        <v>1.0638297872340425E-2</v>
      </c>
      <c r="BS927" s="130">
        <f t="shared" ref="BS927" si="18140">K927/K932</f>
        <v>1.9383259911894272E-2</v>
      </c>
      <c r="BT927" s="131">
        <f t="shared" ref="BT927" si="18141">L927/L932</f>
        <v>7.7567632271965531E-2</v>
      </c>
      <c r="BU927" s="129">
        <f t="shared" ref="BU927" si="18142">M927/M932</f>
        <v>5.3228419347373292E-3</v>
      </c>
      <c r="BV927" s="133">
        <f t="shared" ref="BV927" si="18143">N927/N932</f>
        <v>1.3381742738589211E-2</v>
      </c>
      <c r="BW927" s="134">
        <f t="shared" ref="BW927" si="18144">O927/O932</f>
        <v>7.166853303471445E-3</v>
      </c>
      <c r="BX927" s="129">
        <f t="shared" ref="BX927" si="18145">P927/P932</f>
        <v>9.2288761279737484E-3</v>
      </c>
      <c r="BY927" s="130">
        <f t="shared" ref="BY927" si="18146">Q927/Q932</f>
        <v>1.1042283867492593E-2</v>
      </c>
      <c r="BZ927" s="131">
        <f t="shared" ref="BZ927" si="18147">R927/R932</f>
        <v>9.9357101110461726E-3</v>
      </c>
      <c r="CA927" s="132">
        <f t="shared" ref="CA927" si="18148">S927/S932</f>
        <v>9.0228123935989103E-3</v>
      </c>
      <c r="CB927" s="129">
        <f t="shared" ref="CB927" si="18149">T927/T932</f>
        <v>1.3966480446927375E-3</v>
      </c>
      <c r="CC927" s="130">
        <f t="shared" ref="CC927" si="18150">U927/U932</f>
        <v>1.7621145374449341E-2</v>
      </c>
      <c r="CD927" s="131">
        <f t="shared" ref="CD927" si="18151">V927/V932</f>
        <v>1.3833333333333333E-2</v>
      </c>
      <c r="CE927" s="132">
        <f t="shared" ref="CE927" si="18152">W927/W932</f>
        <v>5.2910052910052907E-3</v>
      </c>
      <c r="CF927" s="129">
        <f t="shared" ref="CF927" si="18153">X927/X932</f>
        <v>3.1323414252153485E-3</v>
      </c>
      <c r="CG927" s="130">
        <f t="shared" ref="CG927" si="18154">Y927/Y932</f>
        <v>1.3366336633663366E-2</v>
      </c>
      <c r="CH927" s="131">
        <f t="shared" ref="CH927" si="18155">Z927/Z932</f>
        <v>4.345679012345679E-3</v>
      </c>
      <c r="CI927" s="129">
        <f t="shared" ref="CI927" si="18156">AA927/AA932</f>
        <v>1.0053796631096217E-2</v>
      </c>
      <c r="CJ927" s="135">
        <f t="shared" ref="CJ927" si="18157">AB927/AB932</f>
        <v>1.0814001851528853E-2</v>
      </c>
      <c r="CK927" s="136">
        <f t="shared" ref="CK927" si="18158">AC927/AC932</f>
        <v>1.8000807211085698E-2</v>
      </c>
    </row>
    <row r="928" spans="1:89" x14ac:dyDescent="0.15">
      <c r="A928" s="146" t="s">
        <v>36</v>
      </c>
      <c r="B928" s="203">
        <v>0</v>
      </c>
      <c r="C928" s="197">
        <v>25</v>
      </c>
      <c r="D928" s="198">
        <v>0</v>
      </c>
      <c r="E928" s="199">
        <v>6</v>
      </c>
      <c r="F928" s="196">
        <v>0</v>
      </c>
      <c r="G928" s="200">
        <v>4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0">
        <f t="shared" si="17640"/>
        <v>0</v>
      </c>
      <c r="AC928" s="173">
        <f t="shared" si="17641"/>
        <v>35</v>
      </c>
      <c r="BI928" s="146" t="s">
        <v>36</v>
      </c>
      <c r="BJ928" s="129">
        <f>B928/B932</f>
        <v>0</v>
      </c>
      <c r="BK928" s="130">
        <f t="shared" ref="BK928" si="18159">C928/C932</f>
        <v>2.736127831892306E-3</v>
      </c>
      <c r="BL928" s="131">
        <f t="shared" ref="BL928" si="18160">D928/D932</f>
        <v>0</v>
      </c>
      <c r="BM928" s="132">
        <f t="shared" ref="BM928" si="18161">E928/E932</f>
        <v>1.8181818181818182E-3</v>
      </c>
      <c r="BN928" s="129">
        <f t="shared" ref="BN928" si="18162">F928/F932</f>
        <v>0</v>
      </c>
      <c r="BO928" s="130">
        <f t="shared" ref="BO928" si="18163">G928/G932</f>
        <v>5.813108559802354E-4</v>
      </c>
      <c r="BP928" s="131">
        <f t="shared" ref="BP928" si="18164">H928/H932</f>
        <v>0</v>
      </c>
      <c r="BQ928" s="132">
        <f t="shared" ref="BQ928" si="18165">I928/I932</f>
        <v>0</v>
      </c>
      <c r="BR928" s="129">
        <f t="shared" ref="BR928" si="18166">J928/J932</f>
        <v>0</v>
      </c>
      <c r="BS928" s="130">
        <f t="shared" ref="BS928" si="18167">K928/K932</f>
        <v>0</v>
      </c>
      <c r="BT928" s="131">
        <f t="shared" ref="BT928" si="18168">L928/L932</f>
        <v>0</v>
      </c>
      <c r="BU928" s="129">
        <f t="shared" ref="BU928" si="18169">M928/M932</f>
        <v>0</v>
      </c>
      <c r="BV928" s="133">
        <f t="shared" ref="BV928" si="18170">N928/N932</f>
        <v>0</v>
      </c>
      <c r="BW928" s="134">
        <f t="shared" ref="BW928" si="18171">O928/O932</f>
        <v>0</v>
      </c>
      <c r="BX928" s="129">
        <f t="shared" ref="BX928" si="18172">P928/P932</f>
        <v>0</v>
      </c>
      <c r="BY928" s="130">
        <f t="shared" ref="BY928" si="18173">Q928/Q932</f>
        <v>0</v>
      </c>
      <c r="BZ928" s="131">
        <f t="shared" ref="BZ928" si="18174">R928/R932</f>
        <v>0</v>
      </c>
      <c r="CA928" s="132">
        <f t="shared" ref="CA928" si="18175">S928/S932</f>
        <v>0</v>
      </c>
      <c r="CB928" s="129">
        <f t="shared" ref="CB928" si="18176">T928/T932</f>
        <v>0</v>
      </c>
      <c r="CC928" s="130">
        <f t="shared" ref="CC928" si="18177">U928/U932</f>
        <v>0</v>
      </c>
      <c r="CD928" s="131">
        <f t="shared" ref="CD928" si="18178">V928/V932</f>
        <v>0</v>
      </c>
      <c r="CE928" s="132">
        <f t="shared" ref="CE928" si="18179">W928/W932</f>
        <v>0</v>
      </c>
      <c r="CF928" s="129">
        <f t="shared" ref="CF928" si="18180">X928/X932</f>
        <v>0</v>
      </c>
      <c r="CG928" s="130">
        <f t="shared" ref="CG928" si="18181">Y928/Y932</f>
        <v>0</v>
      </c>
      <c r="CH928" s="131">
        <f t="shared" ref="CH928" si="18182">Z928/Z932</f>
        <v>0</v>
      </c>
      <c r="CI928" s="129">
        <f t="shared" ref="CI928" si="18183">AA928/AA932</f>
        <v>0</v>
      </c>
      <c r="CJ928" s="135">
        <f t="shared" ref="CJ928" si="18184">AB928/AB932</f>
        <v>0</v>
      </c>
      <c r="CK928" s="136">
        <f t="shared" ref="CK928" si="18185">AC928/AC932</f>
        <v>4.7087313332436431E-4</v>
      </c>
    </row>
    <row r="929" spans="1:89" x14ac:dyDescent="0.15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0">
        <f t="shared" si="17640"/>
        <v>0</v>
      </c>
      <c r="AC929" s="173">
        <f t="shared" si="17641"/>
        <v>0</v>
      </c>
      <c r="BI929" s="137" t="s">
        <v>37</v>
      </c>
      <c r="BJ929" s="129">
        <f>B929/B932</f>
        <v>0</v>
      </c>
      <c r="BK929" s="130">
        <f t="shared" ref="BK929" si="18186">C929/C932</f>
        <v>0</v>
      </c>
      <c r="BL929" s="131">
        <f t="shared" ref="BL929" si="18187">D929/D932</f>
        <v>0</v>
      </c>
      <c r="BM929" s="132">
        <f t="shared" ref="BM929" si="18188">E929/E932</f>
        <v>0</v>
      </c>
      <c r="BN929" s="129">
        <f t="shared" ref="BN929" si="18189">F929/F932</f>
        <v>0</v>
      </c>
      <c r="BO929" s="130">
        <f t="shared" ref="BO929" si="18190">G929/G932</f>
        <v>0</v>
      </c>
      <c r="BP929" s="131">
        <f t="shared" ref="BP929" si="18191">H929/H932</f>
        <v>0</v>
      </c>
      <c r="BQ929" s="132">
        <f t="shared" ref="BQ929" si="18192">I929/I932</f>
        <v>0</v>
      </c>
      <c r="BR929" s="129">
        <f t="shared" ref="BR929" si="18193">J929/J932</f>
        <v>0</v>
      </c>
      <c r="BS929" s="130">
        <f t="shared" ref="BS929" si="18194">K929/K932</f>
        <v>0</v>
      </c>
      <c r="BT929" s="131">
        <f t="shared" ref="BT929" si="18195">L929/L932</f>
        <v>0</v>
      </c>
      <c r="BU929" s="129">
        <f t="shared" ref="BU929" si="18196">M929/M932</f>
        <v>0</v>
      </c>
      <c r="BV929" s="133">
        <f t="shared" ref="BV929" si="18197">N929/N932</f>
        <v>0</v>
      </c>
      <c r="BW929" s="134">
        <f t="shared" ref="BW929" si="18198">O929/O932</f>
        <v>0</v>
      </c>
      <c r="BX929" s="129">
        <f t="shared" ref="BX929" si="18199">P929/P932</f>
        <v>0</v>
      </c>
      <c r="BY929" s="130">
        <f t="shared" ref="BY929" si="18200">Q929/Q932</f>
        <v>0</v>
      </c>
      <c r="BZ929" s="131">
        <f t="shared" ref="BZ929" si="18201">R929/R932</f>
        <v>0</v>
      </c>
      <c r="CA929" s="132">
        <f t="shared" ref="CA929" si="18202">S929/S932</f>
        <v>0</v>
      </c>
      <c r="CB929" s="129">
        <f t="shared" ref="CB929" si="18203">T929/T932</f>
        <v>0</v>
      </c>
      <c r="CC929" s="130">
        <f t="shared" ref="CC929" si="18204">U929/U932</f>
        <v>0</v>
      </c>
      <c r="CD929" s="131">
        <f t="shared" ref="CD929" si="18205">V929/V932</f>
        <v>0</v>
      </c>
      <c r="CE929" s="132">
        <f t="shared" ref="CE929" si="18206">W929/W932</f>
        <v>0</v>
      </c>
      <c r="CF929" s="129">
        <f t="shared" ref="CF929" si="18207">X929/X932</f>
        <v>0</v>
      </c>
      <c r="CG929" s="130">
        <f t="shared" ref="CG929" si="18208">Y929/Y932</f>
        <v>0</v>
      </c>
      <c r="CH929" s="131">
        <f t="shared" ref="CH929" si="18209">Z929/Z932</f>
        <v>0</v>
      </c>
      <c r="CI929" s="129">
        <f t="shared" ref="CI929" si="18210">AA929/AA932</f>
        <v>0</v>
      </c>
      <c r="CJ929" s="135">
        <f t="shared" ref="CJ929" si="18211">AB929/AB932</f>
        <v>0</v>
      </c>
      <c r="CK929" s="136">
        <f t="shared" ref="CK929" si="18212">AC929/AC932</f>
        <v>0</v>
      </c>
    </row>
    <row r="930" spans="1:89" x14ac:dyDescent="0.15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0">
        <f t="shared" si="17640"/>
        <v>0</v>
      </c>
      <c r="AC930" s="173">
        <f t="shared" si="17641"/>
        <v>0</v>
      </c>
      <c r="BI930" s="146" t="s">
        <v>38</v>
      </c>
      <c r="BJ930" s="129">
        <f>B930/B932</f>
        <v>0</v>
      </c>
      <c r="BK930" s="130">
        <f t="shared" ref="BK930" si="18213">C930/C932</f>
        <v>0</v>
      </c>
      <c r="BL930" s="131">
        <f t="shared" ref="BL930" si="18214">D930/D932</f>
        <v>0</v>
      </c>
      <c r="BM930" s="132">
        <f t="shared" ref="BM930" si="18215">E930/E932</f>
        <v>0</v>
      </c>
      <c r="BN930" s="129">
        <f t="shared" ref="BN930" si="18216">F930/F932</f>
        <v>0</v>
      </c>
      <c r="BO930" s="130">
        <f t="shared" ref="BO930" si="18217">G930/G932</f>
        <v>0</v>
      </c>
      <c r="BP930" s="131">
        <f t="shared" ref="BP930" si="18218">H930/H932</f>
        <v>0</v>
      </c>
      <c r="BQ930" s="132">
        <f t="shared" ref="BQ930" si="18219">I930/I932</f>
        <v>0</v>
      </c>
      <c r="BR930" s="129">
        <f t="shared" ref="BR930" si="18220">J930/J932</f>
        <v>0</v>
      </c>
      <c r="BS930" s="130">
        <f t="shared" ref="BS930" si="18221">K930/K932</f>
        <v>0</v>
      </c>
      <c r="BT930" s="131">
        <f t="shared" ref="BT930" si="18222">L930/L932</f>
        <v>0</v>
      </c>
      <c r="BU930" s="129">
        <f t="shared" ref="BU930" si="18223">M930/M932</f>
        <v>0</v>
      </c>
      <c r="BV930" s="133">
        <f t="shared" ref="BV930" si="18224">N930/N932</f>
        <v>0</v>
      </c>
      <c r="BW930" s="134">
        <f t="shared" ref="BW930" si="18225">O930/O932</f>
        <v>0</v>
      </c>
      <c r="BX930" s="129">
        <f t="shared" ref="BX930" si="18226">P930/P932</f>
        <v>0</v>
      </c>
      <c r="BY930" s="130">
        <f t="shared" ref="BY930" si="18227">Q930/Q932</f>
        <v>0</v>
      </c>
      <c r="BZ930" s="131">
        <f t="shared" ref="BZ930" si="18228">R930/R932</f>
        <v>0</v>
      </c>
      <c r="CA930" s="132">
        <f t="shared" ref="CA930" si="18229">S930/S932</f>
        <v>0</v>
      </c>
      <c r="CB930" s="129">
        <f t="shared" ref="CB930" si="18230">T930/T932</f>
        <v>0</v>
      </c>
      <c r="CC930" s="130">
        <f t="shared" ref="CC930" si="18231">U930/U932</f>
        <v>0</v>
      </c>
      <c r="CD930" s="131">
        <f t="shared" ref="CD930" si="18232">V930/V932</f>
        <v>0</v>
      </c>
      <c r="CE930" s="132">
        <f t="shared" ref="CE930" si="18233">W930/W932</f>
        <v>0</v>
      </c>
      <c r="CF930" s="129">
        <f t="shared" ref="CF930" si="18234">X930/X932</f>
        <v>0</v>
      </c>
      <c r="CG930" s="130">
        <f t="shared" ref="CG930" si="18235">Y930/Y932</f>
        <v>0</v>
      </c>
      <c r="CH930" s="131">
        <f t="shared" ref="CH930" si="18236">Z930/Z932</f>
        <v>0</v>
      </c>
      <c r="CI930" s="129">
        <f t="shared" ref="CI930" si="18237">AA930/AA932</f>
        <v>0</v>
      </c>
      <c r="CJ930" s="135">
        <f t="shared" ref="CJ930" si="18238">AB930/AB932</f>
        <v>0</v>
      </c>
      <c r="CK930" s="136">
        <f t="shared" ref="CK930" si="18239">AC930/AC932</f>
        <v>0</v>
      </c>
    </row>
    <row r="931" spans="1:89" ht="14" thickBot="1" x14ac:dyDescent="0.2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>
        <f t="shared" ref="AB931" si="18240">SUM(B931,D931,F931,H931,J931,L931,N931,P931,R931,T931,V931,X931,Z931)</f>
        <v>0</v>
      </c>
      <c r="AC931" s="173">
        <f t="shared" si="17641"/>
        <v>0</v>
      </c>
      <c r="BI931" s="137" t="s">
        <v>39</v>
      </c>
      <c r="BJ931" s="129">
        <f>B931/B932</f>
        <v>0</v>
      </c>
      <c r="BK931" s="130">
        <f t="shared" ref="BK931" si="18241">C931/C932</f>
        <v>0</v>
      </c>
      <c r="BL931" s="131">
        <f t="shared" ref="BL931" si="18242">D931/D932</f>
        <v>0</v>
      </c>
      <c r="BM931" s="132">
        <f t="shared" ref="BM931" si="18243">E931/E932</f>
        <v>0</v>
      </c>
      <c r="BN931" s="129">
        <f t="shared" ref="BN931" si="18244">F931/F932</f>
        <v>0</v>
      </c>
      <c r="BO931" s="130">
        <f t="shared" ref="BO931" si="18245">G931/G932</f>
        <v>0</v>
      </c>
      <c r="BP931" s="131">
        <f t="shared" ref="BP931" si="18246">H931/H932</f>
        <v>0</v>
      </c>
      <c r="BQ931" s="132">
        <f t="shared" ref="BQ931" si="18247">I931/I932</f>
        <v>0</v>
      </c>
      <c r="BR931" s="129">
        <f t="shared" ref="BR931" si="18248">J931/J932</f>
        <v>0</v>
      </c>
      <c r="BS931" s="130">
        <f t="shared" ref="BS931" si="18249">K931/K932</f>
        <v>0</v>
      </c>
      <c r="BT931" s="131">
        <f t="shared" ref="BT931" si="18250">L931/L932</f>
        <v>0</v>
      </c>
      <c r="BU931" s="129">
        <f t="shared" ref="BU931" si="18251">M931/M932</f>
        <v>0</v>
      </c>
      <c r="BV931" s="133">
        <f t="shared" ref="BV931" si="18252">N931/N932</f>
        <v>0</v>
      </c>
      <c r="BW931" s="134">
        <f t="shared" ref="BW931" si="18253">O931/O932</f>
        <v>0</v>
      </c>
      <c r="BX931" s="129">
        <f t="shared" ref="BX931" si="18254">P931/P932</f>
        <v>0</v>
      </c>
      <c r="BY931" s="130">
        <f t="shared" ref="BY931" si="18255">Q931/Q932</f>
        <v>0</v>
      </c>
      <c r="BZ931" s="131">
        <f t="shared" ref="BZ931" si="18256">R931/R932</f>
        <v>0</v>
      </c>
      <c r="CA931" s="132">
        <f t="shared" ref="CA931" si="18257">S931/S932</f>
        <v>0</v>
      </c>
      <c r="CB931" s="129">
        <f t="shared" ref="CB931" si="18258">T931/T932</f>
        <v>0</v>
      </c>
      <c r="CC931" s="130">
        <f t="shared" ref="CC931" si="18259">U931/U932</f>
        <v>0</v>
      </c>
      <c r="CD931" s="131">
        <f t="shared" ref="CD931" si="18260">V931/V932</f>
        <v>0</v>
      </c>
      <c r="CE931" s="132">
        <f t="shared" ref="CE931" si="18261">W931/W932</f>
        <v>0</v>
      </c>
      <c r="CF931" s="129">
        <f t="shared" ref="CF931" si="18262">X931/X932</f>
        <v>0</v>
      </c>
      <c r="CG931" s="130">
        <f t="shared" ref="CG931" si="18263">Y931/Y932</f>
        <v>0</v>
      </c>
      <c r="CH931" s="131">
        <f t="shared" ref="CH931" si="18264">Z931/Z932</f>
        <v>0</v>
      </c>
      <c r="CI931" s="129">
        <f t="shared" ref="CI931" si="18265">AA931/AA932</f>
        <v>0</v>
      </c>
      <c r="CJ931" s="135">
        <f t="shared" ref="CJ931" si="18266">AB931/AB932</f>
        <v>0</v>
      </c>
      <c r="CK931" s="136">
        <f t="shared" ref="CK931" si="18267">AC931/AC932</f>
        <v>0</v>
      </c>
    </row>
    <row r="932" spans="1:89" ht="15" thickTop="1" thickBot="1" x14ac:dyDescent="0.2">
      <c r="A932" s="269" t="s">
        <v>13</v>
      </c>
      <c r="B932" s="20">
        <f t="shared" ref="B932:AA932" si="18268">SUM(B909:B931)</f>
        <v>7146</v>
      </c>
      <c r="C932" s="21">
        <f t="shared" si="18268"/>
        <v>9137</v>
      </c>
      <c r="D932" s="20">
        <f t="shared" si="18268"/>
        <v>2135</v>
      </c>
      <c r="E932" s="21">
        <f t="shared" si="18268"/>
        <v>3300</v>
      </c>
      <c r="F932" s="20">
        <f t="shared" si="18268"/>
        <v>7417</v>
      </c>
      <c r="G932" s="21">
        <f t="shared" si="18268"/>
        <v>6881</v>
      </c>
      <c r="H932" s="20">
        <f t="shared" si="18268"/>
        <v>10310</v>
      </c>
      <c r="I932" s="21">
        <f t="shared" si="18268"/>
        <v>10951</v>
      </c>
      <c r="J932" s="20">
        <f t="shared" si="18268"/>
        <v>1316</v>
      </c>
      <c r="K932" s="21">
        <f t="shared" si="18268"/>
        <v>1135</v>
      </c>
      <c r="L932" s="20">
        <f t="shared" si="18268"/>
        <v>4177</v>
      </c>
      <c r="M932" s="21">
        <f t="shared" si="18268"/>
        <v>4321</v>
      </c>
      <c r="N932" s="20">
        <f t="shared" si="18268"/>
        <v>9640</v>
      </c>
      <c r="O932" s="21">
        <f t="shared" si="18268"/>
        <v>8930</v>
      </c>
      <c r="P932" s="20">
        <f t="shared" si="18268"/>
        <v>4876</v>
      </c>
      <c r="Q932" s="21">
        <f t="shared" si="18268"/>
        <v>3713</v>
      </c>
      <c r="R932" s="20">
        <f t="shared" si="18268"/>
        <v>6844</v>
      </c>
      <c r="S932" s="21">
        <f t="shared" si="18268"/>
        <v>5874</v>
      </c>
      <c r="T932" s="20">
        <f t="shared" si="18268"/>
        <v>716</v>
      </c>
      <c r="U932" s="21">
        <f t="shared" si="18268"/>
        <v>681</v>
      </c>
      <c r="V932" s="20">
        <f t="shared" si="18268"/>
        <v>6000</v>
      </c>
      <c r="W932" s="21">
        <f t="shared" si="18268"/>
        <v>6048</v>
      </c>
      <c r="X932" s="20">
        <f t="shared" si="18268"/>
        <v>3831</v>
      </c>
      <c r="Y932" s="21">
        <f t="shared" si="18268"/>
        <v>2020</v>
      </c>
      <c r="Z932" s="20">
        <f t="shared" si="18268"/>
        <v>10125</v>
      </c>
      <c r="AA932" s="21">
        <f t="shared" si="18268"/>
        <v>11339</v>
      </c>
      <c r="AB932" s="174">
        <f t="shared" ref="AB932:AC932" si="18269">SUM(AB908:AB931)</f>
        <v>74533</v>
      </c>
      <c r="AC932" s="175">
        <f t="shared" si="18269"/>
        <v>74330</v>
      </c>
      <c r="BI932" s="269" t="s">
        <v>13</v>
      </c>
      <c r="BJ932" s="155">
        <f>SUM(BJ908:BJ931)</f>
        <v>1</v>
      </c>
      <c r="BK932" s="156">
        <f t="shared" ref="BK932:CK932" si="18270">SUM(BK908:BK931)</f>
        <v>0.99999999999999989</v>
      </c>
      <c r="BL932" s="155">
        <f t="shared" si="18270"/>
        <v>1</v>
      </c>
      <c r="BM932" s="156">
        <f t="shared" si="18270"/>
        <v>1</v>
      </c>
      <c r="BN932" s="155">
        <f t="shared" si="18270"/>
        <v>1</v>
      </c>
      <c r="BO932" s="156">
        <f t="shared" si="18270"/>
        <v>1.0000000000000002</v>
      </c>
      <c r="BP932" s="155">
        <f t="shared" si="18270"/>
        <v>1</v>
      </c>
      <c r="BQ932" s="156">
        <f t="shared" si="18270"/>
        <v>0.99999999999999978</v>
      </c>
      <c r="BR932" s="155">
        <f t="shared" si="18270"/>
        <v>1</v>
      </c>
      <c r="BS932" s="156">
        <f t="shared" si="18270"/>
        <v>1</v>
      </c>
      <c r="BT932" s="155">
        <f t="shared" si="18270"/>
        <v>1</v>
      </c>
      <c r="BU932" s="156">
        <f t="shared" si="18270"/>
        <v>1.0000000000000002</v>
      </c>
      <c r="BV932" s="155">
        <f t="shared" si="18270"/>
        <v>1</v>
      </c>
      <c r="BW932" s="156">
        <f t="shared" si="18270"/>
        <v>1.0000000000000002</v>
      </c>
      <c r="BX932" s="155">
        <f t="shared" si="18270"/>
        <v>0.99999999999999989</v>
      </c>
      <c r="BY932" s="156">
        <f t="shared" si="18270"/>
        <v>1</v>
      </c>
      <c r="BZ932" s="155">
        <f t="shared" si="18270"/>
        <v>1</v>
      </c>
      <c r="CA932" s="156">
        <f t="shared" si="18270"/>
        <v>0.99999999999999989</v>
      </c>
      <c r="CB932" s="155">
        <f t="shared" si="18270"/>
        <v>1</v>
      </c>
      <c r="CC932" s="156">
        <f t="shared" si="18270"/>
        <v>1</v>
      </c>
      <c r="CD932" s="155">
        <f t="shared" si="18270"/>
        <v>1</v>
      </c>
      <c r="CE932" s="156">
        <f t="shared" si="18270"/>
        <v>1</v>
      </c>
      <c r="CF932" s="155">
        <f t="shared" si="18270"/>
        <v>1</v>
      </c>
      <c r="CG932" s="156">
        <f t="shared" si="18270"/>
        <v>0.99999999999999989</v>
      </c>
      <c r="CH932" s="155">
        <f t="shared" si="18270"/>
        <v>1</v>
      </c>
      <c r="CI932" s="156">
        <f t="shared" si="18270"/>
        <v>1</v>
      </c>
      <c r="CJ932" s="155">
        <f t="shared" si="18270"/>
        <v>0.99999999999999978</v>
      </c>
      <c r="CK932" s="156">
        <f t="shared" si="18270"/>
        <v>0.99999999999999989</v>
      </c>
    </row>
    <row r="933" spans="1:89" ht="14" thickTop="1" x14ac:dyDescent="0.15">
      <c r="A933" s="187"/>
    </row>
    <row r="935" spans="1:89" x14ac:dyDescent="0.15">
      <c r="A935" s="296">
        <f>+A904+1</f>
        <v>44196</v>
      </c>
      <c r="B935" s="296"/>
      <c r="C935" s="296"/>
      <c r="D935" s="296"/>
      <c r="AE935" s="272"/>
      <c r="BI935" s="301">
        <f>+BI873+2</f>
        <v>44196</v>
      </c>
      <c r="BJ935" s="301"/>
      <c r="BK935" s="301"/>
      <c r="BL935" s="301"/>
    </row>
    <row r="936" spans="1:89" ht="14" thickBot="1" x14ac:dyDescent="0.2">
      <c r="AE936" s="272" t="s">
        <v>84</v>
      </c>
    </row>
    <row r="937" spans="1:89" ht="15" thickTop="1" thickBot="1" x14ac:dyDescent="0.2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 x14ac:dyDescent="0.2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 x14ac:dyDescent="0.15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463</v>
      </c>
      <c r="AG939" s="186">
        <f t="shared" ref="AG939:AV941" si="18271">SUMIF($A$9:$A$32,$AE939,C$939:C$962)</f>
        <v>693</v>
      </c>
      <c r="AH939" s="127">
        <f t="shared" si="18271"/>
        <v>159</v>
      </c>
      <c r="AI939" s="180">
        <f t="shared" si="18271"/>
        <v>240</v>
      </c>
      <c r="AJ939" s="126">
        <f t="shared" si="18271"/>
        <v>637</v>
      </c>
      <c r="AK939" s="128">
        <f t="shared" si="18271"/>
        <v>563</v>
      </c>
      <c r="AL939" s="127">
        <f t="shared" si="18271"/>
        <v>729</v>
      </c>
      <c r="AM939" s="180">
        <f t="shared" si="18271"/>
        <v>769</v>
      </c>
      <c r="AN939" s="126">
        <f t="shared" si="18271"/>
        <v>59</v>
      </c>
      <c r="AO939" s="128">
        <f t="shared" si="18271"/>
        <v>89</v>
      </c>
      <c r="AP939" s="127">
        <f t="shared" si="18271"/>
        <v>272</v>
      </c>
      <c r="AQ939" s="126">
        <f t="shared" si="18271"/>
        <v>427</v>
      </c>
      <c r="AR939" s="179">
        <f t="shared" si="18271"/>
        <v>728</v>
      </c>
      <c r="AS939" s="181">
        <f t="shared" si="18271"/>
        <v>715</v>
      </c>
      <c r="AT939" s="126">
        <f t="shared" si="18271"/>
        <v>384</v>
      </c>
      <c r="AU939" s="128">
        <f t="shared" si="18271"/>
        <v>229</v>
      </c>
      <c r="AV939" s="127">
        <f t="shared" si="18271"/>
        <v>433</v>
      </c>
      <c r="AW939" s="180">
        <f t="shared" ref="AW939:BE941" si="18272">SUMIF($A$9:$A$32,$AE939,S$939:S$962)</f>
        <v>355</v>
      </c>
      <c r="AX939" s="126">
        <f t="shared" si="18272"/>
        <v>96</v>
      </c>
      <c r="AY939" s="128">
        <f t="shared" si="18272"/>
        <v>42</v>
      </c>
      <c r="AZ939" s="127">
        <f t="shared" si="18272"/>
        <v>327</v>
      </c>
      <c r="BA939" s="180">
        <f t="shared" si="18272"/>
        <v>426</v>
      </c>
      <c r="BB939" s="126">
        <f t="shared" si="18272"/>
        <v>326</v>
      </c>
      <c r="BC939" s="128">
        <f t="shared" si="18272"/>
        <v>141</v>
      </c>
      <c r="BD939" s="184">
        <f t="shared" si="18272"/>
        <v>604</v>
      </c>
      <c r="BE939" s="185">
        <f t="shared" si="18272"/>
        <v>705</v>
      </c>
      <c r="BF939" s="170">
        <f t="shared" ref="BF939:BG941" si="18273">SUMIF($A$9:$A$32,$AE939,AB$908:AB$931)</f>
        <v>29</v>
      </c>
      <c r="BG939" s="171">
        <f t="shared" si="18273"/>
        <v>1650</v>
      </c>
      <c r="BI939" s="125" t="s">
        <v>16</v>
      </c>
      <c r="BJ939" s="129">
        <f>B939/B963</f>
        <v>0</v>
      </c>
      <c r="BK939" s="130">
        <f t="shared" ref="BK939" si="18274">C939/C963</f>
        <v>0</v>
      </c>
      <c r="BL939" s="131">
        <f t="shared" ref="BL939" si="18275">D939/D963</f>
        <v>0</v>
      </c>
      <c r="BM939" s="132">
        <f t="shared" ref="BM939" si="18276">E939/E963</f>
        <v>0</v>
      </c>
      <c r="BN939" s="129">
        <f t="shared" ref="BN939" si="18277">F939/F963</f>
        <v>0</v>
      </c>
      <c r="BO939" s="130">
        <f t="shared" ref="BO939" si="18278">G939/G963</f>
        <v>0</v>
      </c>
      <c r="BP939" s="131">
        <f t="shared" ref="BP939" si="18279">H939/H963</f>
        <v>0</v>
      </c>
      <c r="BQ939" s="132">
        <f t="shared" ref="BQ939" si="18280">I939/I963</f>
        <v>0</v>
      </c>
      <c r="BR939" s="129">
        <f t="shared" ref="BR939" si="18281">J939/J963</f>
        <v>0</v>
      </c>
      <c r="BS939" s="130">
        <f t="shared" ref="BS939" si="18282">K939/K963</f>
        <v>0</v>
      </c>
      <c r="BT939" s="131">
        <f t="shared" ref="BT939" si="18283">L939/L963</f>
        <v>0</v>
      </c>
      <c r="BU939" s="129">
        <f t="shared" ref="BU939" si="18284">M939/M963</f>
        <v>0</v>
      </c>
      <c r="BV939" s="133">
        <f t="shared" ref="BV939" si="18285">N939/N963</f>
        <v>0</v>
      </c>
      <c r="BW939" s="134">
        <f t="shared" ref="BW939" si="18286">O939/O963</f>
        <v>0</v>
      </c>
      <c r="BX939" s="129">
        <f t="shared" ref="BX939" si="18287">P939/P963</f>
        <v>0</v>
      </c>
      <c r="BY939" s="130">
        <f t="shared" ref="BY939" si="18288">Q939/Q963</f>
        <v>0</v>
      </c>
      <c r="BZ939" s="131">
        <f t="shared" ref="BZ939" si="18289">R939/R963</f>
        <v>0</v>
      </c>
      <c r="CA939" s="132">
        <f t="shared" ref="CA939" si="18290">S939/S963</f>
        <v>0</v>
      </c>
      <c r="CB939" s="129">
        <f t="shared" ref="CB939" si="18291">T939/T963</f>
        <v>0</v>
      </c>
      <c r="CC939" s="130">
        <f t="shared" ref="CC939" si="18292">U939/U963</f>
        <v>0</v>
      </c>
      <c r="CD939" s="131">
        <f t="shared" ref="CD939" si="18293">V939/V963</f>
        <v>0</v>
      </c>
      <c r="CE939" s="132">
        <f t="shared" ref="CE939" si="18294">W939/W963</f>
        <v>0</v>
      </c>
      <c r="CF939" s="129">
        <f t="shared" ref="CF939" si="18295">X939/X963</f>
        <v>0</v>
      </c>
      <c r="CG939" s="130">
        <f t="shared" ref="CG939" si="18296">Y939/Y963</f>
        <v>0</v>
      </c>
      <c r="CH939" s="131">
        <f t="shared" ref="CH939" si="18297">Z939/Z963</f>
        <v>0</v>
      </c>
      <c r="CI939" s="129">
        <f t="shared" ref="CI939" si="18298">AA939/AA963</f>
        <v>0</v>
      </c>
      <c r="CJ939" s="135">
        <f t="shared" ref="CJ939" si="18299">AB939/AB963</f>
        <v>0</v>
      </c>
      <c r="CK939" s="136">
        <f t="shared" ref="CK939" si="18300">AC939/AC963</f>
        <v>0</v>
      </c>
    </row>
    <row r="940" spans="1:89" x14ac:dyDescent="0.15">
      <c r="A940" s="137" t="s">
        <v>17</v>
      </c>
      <c r="B940" s="189">
        <v>65</v>
      </c>
      <c r="C940" s="190">
        <v>0</v>
      </c>
      <c r="D940" s="191">
        <v>30</v>
      </c>
      <c r="E940" s="192">
        <v>0</v>
      </c>
      <c r="F940" s="189">
        <v>123</v>
      </c>
      <c r="G940" s="193">
        <v>0</v>
      </c>
      <c r="H940" s="191">
        <v>90</v>
      </c>
      <c r="I940" s="192">
        <v>8</v>
      </c>
      <c r="J940" s="189">
        <v>8</v>
      </c>
      <c r="K940" s="193">
        <v>1</v>
      </c>
      <c r="L940" s="191">
        <v>8</v>
      </c>
      <c r="M940" s="189">
        <v>23</v>
      </c>
      <c r="N940" s="194">
        <v>49</v>
      </c>
      <c r="O940" s="195">
        <v>34</v>
      </c>
      <c r="P940" s="189">
        <v>5</v>
      </c>
      <c r="Q940" s="193">
        <v>15</v>
      </c>
      <c r="R940" s="191">
        <v>5</v>
      </c>
      <c r="S940" s="192">
        <v>17</v>
      </c>
      <c r="T940" s="189">
        <v>0</v>
      </c>
      <c r="U940" s="193">
        <v>0</v>
      </c>
      <c r="V940" s="191">
        <v>0</v>
      </c>
      <c r="W940" s="192">
        <v>0</v>
      </c>
      <c r="X940" s="189">
        <v>4</v>
      </c>
      <c r="Y940" s="193">
        <v>0</v>
      </c>
      <c r="Z940" s="191">
        <v>0</v>
      </c>
      <c r="AA940" s="189">
        <v>0</v>
      </c>
      <c r="AB940" s="170">
        <f>B940+D940+F940+H940+J940+L940+N940+P940+R940+T940+V940+X940+Z940</f>
        <v>387</v>
      </c>
      <c r="AC940" s="173">
        <f t="shared" ref="AC940:AC962" si="18301">SUM(C940,E940,G940,I940,K940,M940,O940,Q940,S940,U940,W940,Y940,AA940)</f>
        <v>98</v>
      </c>
      <c r="AE940" s="277" t="str">
        <f>$AE$10</f>
        <v>08:00 - 08:59</v>
      </c>
      <c r="AF940" s="126">
        <f>SUMIF($A$9:$A$32,$AE940,B$939:B$962)</f>
        <v>538</v>
      </c>
      <c r="AG940" s="190">
        <f t="shared" si="18271"/>
        <v>650</v>
      </c>
      <c r="AH940" s="191">
        <f t="shared" si="18271"/>
        <v>152</v>
      </c>
      <c r="AI940" s="192">
        <f t="shared" si="18271"/>
        <v>207</v>
      </c>
      <c r="AJ940" s="278">
        <f t="shared" si="18271"/>
        <v>819</v>
      </c>
      <c r="AK940" s="193">
        <f t="shared" si="18271"/>
        <v>424</v>
      </c>
      <c r="AL940" s="191">
        <f t="shared" si="18271"/>
        <v>831</v>
      </c>
      <c r="AM940" s="192">
        <f t="shared" si="18271"/>
        <v>704</v>
      </c>
      <c r="AN940" s="278">
        <f t="shared" si="18271"/>
        <v>73</v>
      </c>
      <c r="AO940" s="193">
        <f t="shared" si="18271"/>
        <v>146</v>
      </c>
      <c r="AP940" s="191">
        <f t="shared" si="18271"/>
        <v>201</v>
      </c>
      <c r="AQ940" s="278">
        <f t="shared" si="18271"/>
        <v>631</v>
      </c>
      <c r="AR940" s="194">
        <f t="shared" si="18271"/>
        <v>684</v>
      </c>
      <c r="AS940" s="195">
        <f t="shared" si="18271"/>
        <v>834</v>
      </c>
      <c r="AT940" s="278">
        <f t="shared" si="18271"/>
        <v>370</v>
      </c>
      <c r="AU940" s="193">
        <f t="shared" si="18271"/>
        <v>263</v>
      </c>
      <c r="AV940" s="191">
        <f t="shared" si="18271"/>
        <v>588</v>
      </c>
      <c r="AW940" s="192">
        <f t="shared" si="18272"/>
        <v>419</v>
      </c>
      <c r="AX940" s="278">
        <f t="shared" si="18272"/>
        <v>102</v>
      </c>
      <c r="AY940" s="193">
        <f t="shared" si="18272"/>
        <v>55</v>
      </c>
      <c r="AZ940" s="191">
        <f t="shared" si="18272"/>
        <v>342</v>
      </c>
      <c r="BA940" s="192">
        <f t="shared" si="18272"/>
        <v>492</v>
      </c>
      <c r="BB940" s="278">
        <f t="shared" si="18272"/>
        <v>290</v>
      </c>
      <c r="BC940" s="193">
        <f t="shared" si="18272"/>
        <v>189</v>
      </c>
      <c r="BD940" s="191">
        <f t="shared" si="18272"/>
        <v>648</v>
      </c>
      <c r="BE940" s="278">
        <f t="shared" si="18272"/>
        <v>655</v>
      </c>
      <c r="BF940" s="172">
        <f t="shared" si="18273"/>
        <v>7</v>
      </c>
      <c r="BG940" s="173">
        <f t="shared" si="18273"/>
        <v>4</v>
      </c>
      <c r="BI940" s="137" t="s">
        <v>17</v>
      </c>
      <c r="BJ940" s="129">
        <f>B940/B963</f>
        <v>1.0676741130091984E-2</v>
      </c>
      <c r="BK940" s="130">
        <f t="shared" ref="BK940" si="18302">C940/C963</f>
        <v>0</v>
      </c>
      <c r="BL940" s="131">
        <f t="shared" ref="BL940" si="18303">D940/D963</f>
        <v>1.4763779527559055E-2</v>
      </c>
      <c r="BM940" s="132">
        <f t="shared" ref="BM940" si="18304">E940/E963</f>
        <v>0</v>
      </c>
      <c r="BN940" s="129">
        <f t="shared" ref="BN940" si="18305">F940/F963</f>
        <v>1.7875308821392238E-2</v>
      </c>
      <c r="BO940" s="130">
        <f t="shared" ref="BO940" si="18306">G940/G963</f>
        <v>0</v>
      </c>
      <c r="BP940" s="131">
        <f t="shared" ref="BP940" si="18307">H940/H963</f>
        <v>9.2525958671738455E-3</v>
      </c>
      <c r="BQ940" s="132">
        <f t="shared" ref="BQ940" si="18308">I940/I963</f>
        <v>7.4801309022907905E-4</v>
      </c>
      <c r="BR940" s="129">
        <f t="shared" ref="BR940" si="18309">J940/J963</f>
        <v>6.269592476489028E-3</v>
      </c>
      <c r="BS940" s="130">
        <f t="shared" ref="BS940" si="18310">K940/K963</f>
        <v>9.1240875912408756E-4</v>
      </c>
      <c r="BT940" s="131">
        <f t="shared" ref="BT940" si="18311">L940/L963</f>
        <v>1.7905102954341987E-3</v>
      </c>
      <c r="BU940" s="129">
        <f t="shared" ref="BU940" si="18312">M940/M963</f>
        <v>6.2687380757699643E-3</v>
      </c>
      <c r="BV940" s="133">
        <f t="shared" ref="BV940" si="18313">N940/N963</f>
        <v>4.8688394276629569E-3</v>
      </c>
      <c r="BW940" s="134">
        <f t="shared" ref="BW940" si="18314">O940/O963</f>
        <v>4.0051831782306514E-3</v>
      </c>
      <c r="BX940" s="129">
        <f t="shared" ref="BX940" si="18315">P940/P963</f>
        <v>1.0345541071798054E-3</v>
      </c>
      <c r="BY940" s="130">
        <f t="shared" ref="BY940" si="18316">Q940/Q963</f>
        <v>4.3427909669947889E-3</v>
      </c>
      <c r="BZ940" s="131">
        <f t="shared" ref="BZ940" si="18317">R940/R963</f>
        <v>7.1225071225071229E-4</v>
      </c>
      <c r="CA940" s="132">
        <f t="shared" ref="CA940" si="18318">S940/S963</f>
        <v>3.0897855325336242E-3</v>
      </c>
      <c r="CB940" s="129">
        <f t="shared" ref="CB940" si="18319">T940/T963</f>
        <v>0</v>
      </c>
      <c r="CC940" s="130">
        <f t="shared" ref="CC940" si="18320">U940/U963</f>
        <v>0</v>
      </c>
      <c r="CD940" s="131">
        <f t="shared" ref="CD940" si="18321">V940/V963</f>
        <v>0</v>
      </c>
      <c r="CE940" s="132">
        <f t="shared" ref="CE940" si="18322">W940/W963</f>
        <v>0</v>
      </c>
      <c r="CF940" s="129">
        <f t="shared" ref="CF940" si="18323">X940/X963</f>
        <v>1.0416666666666667E-3</v>
      </c>
      <c r="CG940" s="130">
        <f t="shared" ref="CG940" si="18324">Y940/Y963</f>
        <v>0</v>
      </c>
      <c r="CH940" s="131">
        <f t="shared" ref="CH940" si="18325">Z940/Z963</f>
        <v>0</v>
      </c>
      <c r="CI940" s="129">
        <f t="shared" ref="CI940" si="18326">AA940/AA963</f>
        <v>0</v>
      </c>
      <c r="CJ940" s="135">
        <f t="shared" ref="CJ940" si="18327">AB940/AB963</f>
        <v>5.3405092113434074E-3</v>
      </c>
      <c r="CK940" s="136">
        <f t="shared" ref="CK940" si="18328">AC940/AC963</f>
        <v>1.3517241379310345E-3</v>
      </c>
    </row>
    <row r="941" spans="1:89" ht="14" thickBot="1" x14ac:dyDescent="0.2">
      <c r="A941" s="146" t="s">
        <v>18</v>
      </c>
      <c r="B941" s="196">
        <v>246</v>
      </c>
      <c r="C941" s="197">
        <v>57</v>
      </c>
      <c r="D941" s="198">
        <v>91</v>
      </c>
      <c r="E941" s="199">
        <v>41</v>
      </c>
      <c r="F941" s="196">
        <v>426</v>
      </c>
      <c r="G941" s="200">
        <v>98</v>
      </c>
      <c r="H941" s="198">
        <v>341</v>
      </c>
      <c r="I941" s="199">
        <v>163</v>
      </c>
      <c r="J941" s="196">
        <v>33</v>
      </c>
      <c r="K941" s="200">
        <v>29</v>
      </c>
      <c r="L941" s="198">
        <v>72</v>
      </c>
      <c r="M941" s="196">
        <v>153</v>
      </c>
      <c r="N941" s="201">
        <v>322</v>
      </c>
      <c r="O941" s="202">
        <v>327</v>
      </c>
      <c r="P941" s="196">
        <v>162</v>
      </c>
      <c r="Q941" s="200">
        <v>124</v>
      </c>
      <c r="R941" s="198">
        <v>188</v>
      </c>
      <c r="S941" s="199">
        <v>132</v>
      </c>
      <c r="T941" s="196">
        <v>22</v>
      </c>
      <c r="U941" s="200">
        <v>54</v>
      </c>
      <c r="V941" s="198">
        <v>80</v>
      </c>
      <c r="W941" s="199">
        <v>228</v>
      </c>
      <c r="X941" s="196">
        <v>148</v>
      </c>
      <c r="Y941" s="200">
        <v>94</v>
      </c>
      <c r="Z941" s="198">
        <v>280</v>
      </c>
      <c r="AA941" s="196">
        <v>337</v>
      </c>
      <c r="AB941" s="170">
        <f t="shared" ref="AB941:AB960" si="18329">B941+D941+F941+H941+J941+L941+N941+P941+R941+T941+V941+X941+Z941</f>
        <v>2411</v>
      </c>
      <c r="AC941" s="173">
        <f t="shared" si="18301"/>
        <v>1837</v>
      </c>
      <c r="AE941" s="275">
        <f>$AE$11</f>
        <v>0</v>
      </c>
      <c r="AF941" s="126">
        <f>SUMIF($A$9:$A$32,$AE941,B$939:B$962)</f>
        <v>0</v>
      </c>
      <c r="AG941" s="197">
        <f t="shared" si="18271"/>
        <v>0</v>
      </c>
      <c r="AH941" s="198">
        <f t="shared" si="18271"/>
        <v>0</v>
      </c>
      <c r="AI941" s="199">
        <f t="shared" si="18271"/>
        <v>0</v>
      </c>
      <c r="AJ941" s="196">
        <f t="shared" si="18271"/>
        <v>0</v>
      </c>
      <c r="AK941" s="200">
        <f t="shared" si="18271"/>
        <v>0</v>
      </c>
      <c r="AL941" s="198">
        <f t="shared" si="18271"/>
        <v>0</v>
      </c>
      <c r="AM941" s="199">
        <f t="shared" si="18271"/>
        <v>0</v>
      </c>
      <c r="AN941" s="196">
        <f t="shared" si="18271"/>
        <v>0</v>
      </c>
      <c r="AO941" s="200">
        <f t="shared" si="18271"/>
        <v>0</v>
      </c>
      <c r="AP941" s="198">
        <f t="shared" si="18271"/>
        <v>0</v>
      </c>
      <c r="AQ941" s="196">
        <f t="shared" si="18271"/>
        <v>0</v>
      </c>
      <c r="AR941" s="201">
        <f t="shared" si="18271"/>
        <v>0</v>
      </c>
      <c r="AS941" s="202">
        <f t="shared" si="18271"/>
        <v>0</v>
      </c>
      <c r="AT941" s="196">
        <f t="shared" si="18271"/>
        <v>0</v>
      </c>
      <c r="AU941" s="200">
        <f t="shared" si="18271"/>
        <v>0</v>
      </c>
      <c r="AV941" s="198">
        <f t="shared" si="18271"/>
        <v>0</v>
      </c>
      <c r="AW941" s="199">
        <f t="shared" si="18272"/>
        <v>0</v>
      </c>
      <c r="AX941" s="196">
        <f t="shared" si="18272"/>
        <v>0</v>
      </c>
      <c r="AY941" s="200">
        <f t="shared" si="18272"/>
        <v>0</v>
      </c>
      <c r="AZ941" s="198">
        <f t="shared" si="18272"/>
        <v>0</v>
      </c>
      <c r="BA941" s="199">
        <f t="shared" si="18272"/>
        <v>0</v>
      </c>
      <c r="BB941" s="196">
        <f t="shared" si="18272"/>
        <v>0</v>
      </c>
      <c r="BC941" s="200">
        <f t="shared" si="18272"/>
        <v>0</v>
      </c>
      <c r="BD941" s="198">
        <f t="shared" si="18272"/>
        <v>0</v>
      </c>
      <c r="BE941" s="196">
        <f t="shared" si="18272"/>
        <v>0</v>
      </c>
      <c r="BF941" s="172">
        <f t="shared" si="18273"/>
        <v>0</v>
      </c>
      <c r="BG941" s="173">
        <f t="shared" si="18273"/>
        <v>0</v>
      </c>
      <c r="BI941" s="146" t="s">
        <v>18</v>
      </c>
      <c r="BJ941" s="129">
        <f>B941/B963</f>
        <v>4.0407358738501972E-2</v>
      </c>
      <c r="BK941" s="130">
        <f t="shared" ref="BK941" si="18330">C941/C963</f>
        <v>6.1855670103092781E-3</v>
      </c>
      <c r="BL941" s="131">
        <f t="shared" ref="BL941" si="18331">D941/D963</f>
        <v>4.4783464566929131E-2</v>
      </c>
      <c r="BM941" s="132">
        <f t="shared" ref="BM941" si="18332">E941/E963</f>
        <v>1.0939167556029883E-2</v>
      </c>
      <c r="BN941" s="129">
        <f t="shared" ref="BN941" si="18333">F941/F963</f>
        <v>6.1909606161895073E-2</v>
      </c>
      <c r="BO941" s="130">
        <f t="shared" ref="BO941" si="18334">G941/G963</f>
        <v>1.2817159298979858E-2</v>
      </c>
      <c r="BP941" s="131">
        <f t="shared" ref="BP941" si="18335">H941/H963</f>
        <v>3.5057057674514239E-2</v>
      </c>
      <c r="BQ941" s="132">
        <f t="shared" ref="BQ941" si="18336">I941/I963</f>
        <v>1.5240766713417484E-2</v>
      </c>
      <c r="BR941" s="129">
        <f t="shared" ref="BR941" si="18337">J941/J963</f>
        <v>2.5862068965517241E-2</v>
      </c>
      <c r="BS941" s="130">
        <f t="shared" ref="BS941" si="18338">K941/K963</f>
        <v>2.6459854014598539E-2</v>
      </c>
      <c r="BT941" s="131">
        <f t="shared" ref="BT941" si="18339">L941/L963</f>
        <v>1.611459265890779E-2</v>
      </c>
      <c r="BU941" s="129">
        <f t="shared" ref="BU941" si="18340">M941/M963</f>
        <v>4.1700735895339326E-2</v>
      </c>
      <c r="BV941" s="133">
        <f t="shared" ref="BV941" si="18341">N941/N963</f>
        <v>3.1995230524642287E-2</v>
      </c>
      <c r="BW941" s="134">
        <f t="shared" ref="BW941" si="18342">O941/O963</f>
        <v>3.85204382141595E-2</v>
      </c>
      <c r="BX941" s="129">
        <f t="shared" ref="BX941" si="18343">P941/P963</f>
        <v>3.3519553072625698E-2</v>
      </c>
      <c r="BY941" s="130">
        <f t="shared" ref="BY941" si="18344">Q941/Q963</f>
        <v>3.5900405327156923E-2</v>
      </c>
      <c r="BZ941" s="131">
        <f t="shared" ref="BZ941" si="18345">R941/R963</f>
        <v>2.678062678062678E-2</v>
      </c>
      <c r="CA941" s="132">
        <f t="shared" ref="CA941" si="18346">S941/S963</f>
        <v>2.3991275899672846E-2</v>
      </c>
      <c r="CB941" s="129">
        <f t="shared" ref="CB941" si="18347">T941/T963</f>
        <v>2.6128266033254157E-2</v>
      </c>
      <c r="CC941" s="130">
        <f t="shared" ref="CC941" si="18348">U941/U963</f>
        <v>9.4570928196147111E-2</v>
      </c>
      <c r="CD941" s="131">
        <f t="shared" ref="CD941" si="18349">V941/V963</f>
        <v>1.3499831252109349E-2</v>
      </c>
      <c r="CE941" s="132">
        <f t="shared" ref="CE941" si="18350">W941/W963</f>
        <v>3.9569593891010064E-2</v>
      </c>
      <c r="CF941" s="129">
        <f t="shared" ref="CF941" si="18351">X941/X963</f>
        <v>3.8541666666666669E-2</v>
      </c>
      <c r="CG941" s="130">
        <f t="shared" ref="CG941" si="18352">Y941/Y963</f>
        <v>5.2661064425770308E-2</v>
      </c>
      <c r="CH941" s="131">
        <f t="shared" ref="CH941" si="18353">Z941/Z963</f>
        <v>2.9573299535276723E-2</v>
      </c>
      <c r="CI941" s="129">
        <f t="shared" ref="CI941" si="18354">AA941/AA963</f>
        <v>3.1008465218991536E-2</v>
      </c>
      <c r="CJ941" s="135">
        <f t="shared" ref="CJ941" si="18355">AB941/AB963</f>
        <v>3.3271234389015386E-2</v>
      </c>
      <c r="CK941" s="136">
        <f t="shared" ref="CK941" si="18356">AC941/AC963</f>
        <v>2.5337931034482758E-2</v>
      </c>
    </row>
    <row r="942" spans="1:89" ht="15" thickTop="1" thickBot="1" x14ac:dyDescent="0.2">
      <c r="A942" s="137" t="s">
        <v>19</v>
      </c>
      <c r="B942" s="189">
        <v>288</v>
      </c>
      <c r="C942" s="190">
        <v>196</v>
      </c>
      <c r="D942" s="191">
        <v>141</v>
      </c>
      <c r="E942" s="192">
        <v>95</v>
      </c>
      <c r="F942" s="189">
        <v>499</v>
      </c>
      <c r="G942" s="193">
        <v>250</v>
      </c>
      <c r="H942" s="191">
        <v>515</v>
      </c>
      <c r="I942" s="192">
        <v>327</v>
      </c>
      <c r="J942" s="189">
        <v>61</v>
      </c>
      <c r="K942" s="193">
        <v>48</v>
      </c>
      <c r="L942" s="191">
        <v>170</v>
      </c>
      <c r="M942" s="189">
        <v>204</v>
      </c>
      <c r="N942" s="194">
        <v>600</v>
      </c>
      <c r="O942" s="195">
        <v>478</v>
      </c>
      <c r="P942" s="189">
        <v>278</v>
      </c>
      <c r="Q942" s="193">
        <v>206</v>
      </c>
      <c r="R942" s="191">
        <v>351</v>
      </c>
      <c r="S942" s="192">
        <v>232</v>
      </c>
      <c r="T942" s="189">
        <v>60</v>
      </c>
      <c r="U942" s="193">
        <v>57</v>
      </c>
      <c r="V942" s="191">
        <v>287</v>
      </c>
      <c r="W942" s="192">
        <v>251</v>
      </c>
      <c r="X942" s="189">
        <v>230</v>
      </c>
      <c r="Y942" s="193">
        <v>142</v>
      </c>
      <c r="Z942" s="191">
        <v>479</v>
      </c>
      <c r="AA942" s="189">
        <v>500</v>
      </c>
      <c r="AB942" s="170">
        <f t="shared" si="18329"/>
        <v>3959</v>
      </c>
      <c r="AC942" s="173">
        <f t="shared" si="18301"/>
        <v>2986</v>
      </c>
      <c r="AE942" s="269" t="s">
        <v>13</v>
      </c>
      <c r="AF942" s="20">
        <f t="shared" ref="AF942:BG942" si="18357">SUM(AF939:AF941)</f>
        <v>1001</v>
      </c>
      <c r="AG942" s="21">
        <f t="shared" si="18357"/>
        <v>1343</v>
      </c>
      <c r="AH942" s="20">
        <f t="shared" si="18357"/>
        <v>311</v>
      </c>
      <c r="AI942" s="21">
        <f t="shared" si="18357"/>
        <v>447</v>
      </c>
      <c r="AJ942" s="20">
        <f t="shared" si="18357"/>
        <v>1456</v>
      </c>
      <c r="AK942" s="21">
        <f t="shared" si="18357"/>
        <v>987</v>
      </c>
      <c r="AL942" s="20">
        <f t="shared" si="18357"/>
        <v>1560</v>
      </c>
      <c r="AM942" s="21">
        <f t="shared" si="18357"/>
        <v>1473</v>
      </c>
      <c r="AN942" s="20">
        <f t="shared" si="18357"/>
        <v>132</v>
      </c>
      <c r="AO942" s="21">
        <f t="shared" si="18357"/>
        <v>235</v>
      </c>
      <c r="AP942" s="20">
        <f t="shared" si="18357"/>
        <v>473</v>
      </c>
      <c r="AQ942" s="21">
        <f t="shared" si="18357"/>
        <v>1058</v>
      </c>
      <c r="AR942" s="20">
        <f t="shared" si="18357"/>
        <v>1412</v>
      </c>
      <c r="AS942" s="21">
        <f t="shared" si="18357"/>
        <v>1549</v>
      </c>
      <c r="AT942" s="20">
        <f t="shared" si="18357"/>
        <v>754</v>
      </c>
      <c r="AU942" s="21">
        <f t="shared" si="18357"/>
        <v>492</v>
      </c>
      <c r="AV942" s="20">
        <f t="shared" si="18357"/>
        <v>1021</v>
      </c>
      <c r="AW942" s="21">
        <f t="shared" si="18357"/>
        <v>774</v>
      </c>
      <c r="AX942" s="20">
        <f t="shared" si="18357"/>
        <v>198</v>
      </c>
      <c r="AY942" s="21">
        <f t="shared" si="18357"/>
        <v>97</v>
      </c>
      <c r="AZ942" s="20">
        <f t="shared" si="18357"/>
        <v>669</v>
      </c>
      <c r="BA942" s="21">
        <f t="shared" si="18357"/>
        <v>918</v>
      </c>
      <c r="BB942" s="20">
        <f t="shared" si="18357"/>
        <v>616</v>
      </c>
      <c r="BC942" s="21">
        <f t="shared" si="18357"/>
        <v>330</v>
      </c>
      <c r="BD942" s="20">
        <f t="shared" si="18357"/>
        <v>1252</v>
      </c>
      <c r="BE942" s="21">
        <f t="shared" si="18357"/>
        <v>1360</v>
      </c>
      <c r="BF942" s="174">
        <f t="shared" si="18357"/>
        <v>36</v>
      </c>
      <c r="BG942" s="175">
        <f t="shared" si="18357"/>
        <v>1654</v>
      </c>
      <c r="BI942" s="137" t="s">
        <v>19</v>
      </c>
      <c r="BJ942" s="129">
        <f>B942/B963</f>
        <v>4.7306176084099871E-2</v>
      </c>
      <c r="BK942" s="130">
        <f t="shared" ref="BK942" si="18358">C942/C963</f>
        <v>2.1269669017905588E-2</v>
      </c>
      <c r="BL942" s="131">
        <f t="shared" ref="BL942" si="18359">D942/D963</f>
        <v>6.9389763779527561E-2</v>
      </c>
      <c r="BM942" s="132">
        <f t="shared" ref="BM942" si="18360">E942/E963</f>
        <v>2.5346851654215581E-2</v>
      </c>
      <c r="BN942" s="129">
        <f t="shared" ref="BN942" si="18361">F942/F963</f>
        <v>7.2518529283534375E-2</v>
      </c>
      <c r="BO942" s="130">
        <f t="shared" ref="BO942" si="18362">G942/G963</f>
        <v>3.2696834946377193E-2</v>
      </c>
      <c r="BP942" s="131">
        <f t="shared" ref="BP942" si="18363">H942/H963</f>
        <v>5.2945409684383674E-2</v>
      </c>
      <c r="BQ942" s="132">
        <f t="shared" ref="BQ942" si="18364">I942/I963</f>
        <v>3.0575035063113605E-2</v>
      </c>
      <c r="BR942" s="129">
        <f t="shared" ref="BR942" si="18365">J942/J963</f>
        <v>4.780564263322884E-2</v>
      </c>
      <c r="BS942" s="130">
        <f t="shared" ref="BS942" si="18366">K942/K963</f>
        <v>4.3795620437956206E-2</v>
      </c>
      <c r="BT942" s="131">
        <f t="shared" ref="BT942" si="18367">L942/L963</f>
        <v>3.8048343777976723E-2</v>
      </c>
      <c r="BU942" s="129">
        <f t="shared" ref="BU942" si="18368">M942/M963</f>
        <v>5.5600981193785773E-2</v>
      </c>
      <c r="BV942" s="133">
        <f t="shared" ref="BV942" si="18369">N942/N963</f>
        <v>5.9618441971383149E-2</v>
      </c>
      <c r="BW942" s="134">
        <f t="shared" ref="BW942" si="18370">O942/O963</f>
        <v>5.6308163505713278E-2</v>
      </c>
      <c r="BX942" s="129">
        <f t="shared" ref="BX942" si="18371">P942/P963</f>
        <v>5.7521208359197183E-2</v>
      </c>
      <c r="BY942" s="130">
        <f t="shared" ref="BY942" si="18372">Q942/Q963</f>
        <v>5.9640995946728434E-2</v>
      </c>
      <c r="BZ942" s="131">
        <f t="shared" ref="BZ942" si="18373">R942/R963</f>
        <v>0.05</v>
      </c>
      <c r="CA942" s="132">
        <f t="shared" ref="CA942" si="18374">S942/S963</f>
        <v>4.2166484914576516E-2</v>
      </c>
      <c r="CB942" s="129">
        <f t="shared" ref="CB942" si="18375">T942/T963</f>
        <v>7.1258907363420429E-2</v>
      </c>
      <c r="CC942" s="130">
        <f t="shared" ref="CC942" si="18376">U942/U963</f>
        <v>9.982486865148861E-2</v>
      </c>
      <c r="CD942" s="131">
        <f t="shared" ref="CD942" si="18377">V942/V963</f>
        <v>4.8430644616942291E-2</v>
      </c>
      <c r="CE942" s="132">
        <f t="shared" ref="CE942" si="18378">W942/W963</f>
        <v>4.3561263450190908E-2</v>
      </c>
      <c r="CF942" s="129">
        <f t="shared" ref="CF942" si="18379">X942/X963</f>
        <v>5.9895833333333336E-2</v>
      </c>
      <c r="CG942" s="130">
        <f t="shared" ref="CG942" si="18380">Y942/Y963</f>
        <v>7.9551820728291311E-2</v>
      </c>
      <c r="CH942" s="131">
        <f t="shared" ref="CH942" si="18381">Z942/Z963</f>
        <v>5.0591465990705534E-2</v>
      </c>
      <c r="CI942" s="129">
        <f t="shared" ref="CI942" si="18382">AA942/AA963</f>
        <v>4.6006624953993373E-2</v>
      </c>
      <c r="CJ942" s="135">
        <f t="shared" ref="CJ942" si="18383">AB942/AB963</f>
        <v>5.4633271234389012E-2</v>
      </c>
      <c r="CK942" s="136">
        <f t="shared" ref="CK942" si="18384">AC942/AC963</f>
        <v>4.1186206896551725E-2</v>
      </c>
    </row>
    <row r="943" spans="1:89" ht="14" thickTop="1" x14ac:dyDescent="0.15">
      <c r="A943" s="146" t="s">
        <v>20</v>
      </c>
      <c r="B943" s="196">
        <v>463</v>
      </c>
      <c r="C943" s="197">
        <v>693</v>
      </c>
      <c r="D943" s="198">
        <v>159</v>
      </c>
      <c r="E943" s="199">
        <v>240</v>
      </c>
      <c r="F943" s="196">
        <v>637</v>
      </c>
      <c r="G943" s="200">
        <v>563</v>
      </c>
      <c r="H943" s="198">
        <v>729</v>
      </c>
      <c r="I943" s="199">
        <v>769</v>
      </c>
      <c r="J943" s="196">
        <v>59</v>
      </c>
      <c r="K943" s="200">
        <v>89</v>
      </c>
      <c r="L943" s="198">
        <v>272</v>
      </c>
      <c r="M943" s="196">
        <v>427</v>
      </c>
      <c r="N943" s="201">
        <v>728</v>
      </c>
      <c r="O943" s="202">
        <v>715</v>
      </c>
      <c r="P943" s="196">
        <v>384</v>
      </c>
      <c r="Q943" s="200">
        <v>229</v>
      </c>
      <c r="R943" s="198">
        <v>433</v>
      </c>
      <c r="S943" s="199">
        <v>355</v>
      </c>
      <c r="T943" s="196">
        <v>96</v>
      </c>
      <c r="U943" s="200">
        <v>42</v>
      </c>
      <c r="V943" s="198">
        <v>327</v>
      </c>
      <c r="W943" s="199">
        <v>426</v>
      </c>
      <c r="X943" s="196">
        <v>326</v>
      </c>
      <c r="Y943" s="200">
        <v>141</v>
      </c>
      <c r="Z943" s="198">
        <v>604</v>
      </c>
      <c r="AA943" s="196">
        <v>705</v>
      </c>
      <c r="AB943" s="170">
        <f t="shared" si="18329"/>
        <v>5217</v>
      </c>
      <c r="AC943" s="173">
        <f t="shared" si="18301"/>
        <v>5394</v>
      </c>
      <c r="BI943" s="146" t="s">
        <v>20</v>
      </c>
      <c r="BJ943" s="129">
        <f>B943/B963</f>
        <v>7.6051248357424439E-2</v>
      </c>
      <c r="BK943" s="130">
        <f t="shared" ref="BK943" si="18385">C943/C963</f>
        <v>7.5203472599023338E-2</v>
      </c>
      <c r="BL943" s="131">
        <f t="shared" ref="BL943" si="18386">D943/D963</f>
        <v>7.8248031496062992E-2</v>
      </c>
      <c r="BM943" s="132">
        <f t="shared" ref="BM943" si="18387">E943/E963</f>
        <v>6.4034151547491994E-2</v>
      </c>
      <c r="BN943" s="129">
        <f t="shared" ref="BN943" si="18388">F943/F963</f>
        <v>9.2573753814852486E-2</v>
      </c>
      <c r="BO943" s="130">
        <f t="shared" ref="BO943" si="18389">G943/G963</f>
        <v>7.3633272299241437E-2</v>
      </c>
      <c r="BP943" s="131">
        <f t="shared" ref="BP943" si="18390">H943/H963</f>
        <v>7.4946026524108159E-2</v>
      </c>
      <c r="BQ943" s="132">
        <f t="shared" ref="BQ943" si="18391">I943/I963</f>
        <v>7.1902758298270225E-2</v>
      </c>
      <c r="BR943" s="129">
        <f t="shared" ref="BR943" si="18392">J943/J963</f>
        <v>4.6238244514106581E-2</v>
      </c>
      <c r="BS943" s="130">
        <f t="shared" ref="BS943" si="18393">K943/K963</f>
        <v>8.1204379562043794E-2</v>
      </c>
      <c r="BT943" s="131">
        <f t="shared" ref="BT943" si="18394">L943/L963</f>
        <v>6.087735004476276E-2</v>
      </c>
      <c r="BU943" s="129">
        <f t="shared" ref="BU943" si="18395">M943/M963</f>
        <v>0.1163804851458163</v>
      </c>
      <c r="BV943" s="133">
        <f t="shared" ref="BV943" si="18396">N943/N963</f>
        <v>7.2337042925278219E-2</v>
      </c>
      <c r="BW943" s="134">
        <f t="shared" ref="BW943" si="18397">O943/O963</f>
        <v>8.4226646248085763E-2</v>
      </c>
      <c r="BX943" s="129">
        <f t="shared" ref="BX943" si="18398">P943/P963</f>
        <v>7.9453755431409062E-2</v>
      </c>
      <c r="BY943" s="130">
        <f t="shared" ref="BY943" si="18399">Q943/Q963</f>
        <v>6.6299942096120446E-2</v>
      </c>
      <c r="BZ943" s="131">
        <f t="shared" ref="BZ943" si="18400">R943/R963</f>
        <v>6.1680911680911679E-2</v>
      </c>
      <c r="CA943" s="132">
        <f t="shared" ref="CA943" si="18401">S943/S963</f>
        <v>6.4521992002908035E-2</v>
      </c>
      <c r="CB943" s="129">
        <f t="shared" ref="CB943" si="18402">T943/T963</f>
        <v>0.11401425178147269</v>
      </c>
      <c r="CC943" s="130">
        <f t="shared" ref="CC943" si="18403">U943/U963</f>
        <v>7.3555166374781086E-2</v>
      </c>
      <c r="CD943" s="131">
        <f t="shared" ref="CD943" si="18404">V943/V963</f>
        <v>5.5180560242996959E-2</v>
      </c>
      <c r="CE943" s="132">
        <f t="shared" ref="CE943" si="18405">W943/W963</f>
        <v>7.3932662270045121E-2</v>
      </c>
      <c r="CF943" s="129">
        <f t="shared" ref="CF943" si="18406">X943/X963</f>
        <v>8.4895833333333337E-2</v>
      </c>
      <c r="CG943" s="130">
        <f t="shared" ref="CG943" si="18407">Y943/Y963</f>
        <v>7.8991596638655459E-2</v>
      </c>
      <c r="CH943" s="131">
        <f t="shared" ref="CH943" si="18408">Z943/Z963</f>
        <v>6.3793831854668359E-2</v>
      </c>
      <c r="CI943" s="129">
        <f t="shared" ref="CI943" si="18409">AA943/AA963</f>
        <v>6.4869341185130658E-2</v>
      </c>
      <c r="CJ943" s="135">
        <f t="shared" ref="CJ943" si="18410">AB943/AB963</f>
        <v>7.1993376112606089E-2</v>
      </c>
      <c r="CK943" s="136">
        <f t="shared" ref="CK943" si="18411">AC943/AC963</f>
        <v>7.4399999999999994E-2</v>
      </c>
    </row>
    <row r="944" spans="1:89" ht="14" thickBot="1" x14ac:dyDescent="0.2">
      <c r="A944" s="137" t="s">
        <v>21</v>
      </c>
      <c r="B944" s="189">
        <v>538</v>
      </c>
      <c r="C944" s="190">
        <v>650</v>
      </c>
      <c r="D944" s="191">
        <v>152</v>
      </c>
      <c r="E944" s="192">
        <v>207</v>
      </c>
      <c r="F944" s="189">
        <v>819</v>
      </c>
      <c r="G944" s="193">
        <v>424</v>
      </c>
      <c r="H944" s="191">
        <v>831</v>
      </c>
      <c r="I944" s="192">
        <v>704</v>
      </c>
      <c r="J944" s="189">
        <v>73</v>
      </c>
      <c r="K944" s="193">
        <v>146</v>
      </c>
      <c r="L944" s="191">
        <v>201</v>
      </c>
      <c r="M944" s="189">
        <v>631</v>
      </c>
      <c r="N944" s="194">
        <v>684</v>
      </c>
      <c r="O944" s="195">
        <v>834</v>
      </c>
      <c r="P944" s="189">
        <v>370</v>
      </c>
      <c r="Q944" s="193">
        <v>263</v>
      </c>
      <c r="R944" s="191">
        <v>588</v>
      </c>
      <c r="S944" s="192">
        <v>419</v>
      </c>
      <c r="T944" s="189">
        <v>102</v>
      </c>
      <c r="U944" s="193">
        <v>55</v>
      </c>
      <c r="V944" s="191">
        <v>342</v>
      </c>
      <c r="W944" s="192">
        <v>492</v>
      </c>
      <c r="X944" s="189">
        <v>290</v>
      </c>
      <c r="Y944" s="193">
        <v>189</v>
      </c>
      <c r="Z944" s="191">
        <v>648</v>
      </c>
      <c r="AA944" s="189">
        <v>655</v>
      </c>
      <c r="AB944" s="170">
        <f t="shared" si="18329"/>
        <v>5638</v>
      </c>
      <c r="AC944" s="173">
        <f t="shared" si="18301"/>
        <v>5669</v>
      </c>
      <c r="AE944" s="272" t="s">
        <v>85</v>
      </c>
      <c r="BI944" s="137" t="s">
        <v>21</v>
      </c>
      <c r="BJ944" s="129">
        <f>B944/B963</f>
        <v>8.8370565045992111E-2</v>
      </c>
      <c r="BK944" s="130">
        <f t="shared" ref="BK944" si="18412">C944/C963</f>
        <v>7.0537167661421596E-2</v>
      </c>
      <c r="BL944" s="131">
        <f t="shared" ref="BL944" si="18413">D944/D963</f>
        <v>7.4803149606299218E-2</v>
      </c>
      <c r="BM944" s="132">
        <f t="shared" ref="BM944" si="18414">E944/E963</f>
        <v>5.5229455709711849E-2</v>
      </c>
      <c r="BN944" s="129">
        <f t="shared" ref="BN944" si="18415">F944/F963</f>
        <v>0.1190233977619532</v>
      </c>
      <c r="BO944" s="130">
        <f t="shared" ref="BO944" si="18416">G944/G963</f>
        <v>5.5453832069055714E-2</v>
      </c>
      <c r="BP944" s="131">
        <f t="shared" ref="BP944" si="18417">H944/H963</f>
        <v>8.5432301840238506E-2</v>
      </c>
      <c r="BQ944" s="132">
        <f t="shared" ref="BQ944" si="18418">I944/I963</f>
        <v>6.5825151940158949E-2</v>
      </c>
      <c r="BR944" s="129">
        <f t="shared" ref="BR944" si="18419">J944/J963</f>
        <v>5.7210031347962383E-2</v>
      </c>
      <c r="BS944" s="130">
        <f t="shared" ref="BS944" si="18420">K944/K963</f>
        <v>0.13321167883211679</v>
      </c>
      <c r="BT944" s="131">
        <f t="shared" ref="BT944" si="18421">L944/L963</f>
        <v>4.4986571172784241E-2</v>
      </c>
      <c r="BU944" s="129">
        <f t="shared" ref="BU944" si="18422">M944/M963</f>
        <v>0.17198146633960207</v>
      </c>
      <c r="BV944" s="133">
        <f t="shared" ref="BV944" si="18423">N944/N963</f>
        <v>6.7965023847376793E-2</v>
      </c>
      <c r="BW944" s="134">
        <f t="shared" ref="BW944" si="18424">O944/O963</f>
        <v>9.8244787371893044E-2</v>
      </c>
      <c r="BX944" s="129">
        <f t="shared" ref="BX944" si="18425">P944/P963</f>
        <v>7.6557003931305601E-2</v>
      </c>
      <c r="BY944" s="130">
        <f t="shared" ref="BY944" si="18426">Q944/Q963</f>
        <v>7.6143601621308621E-2</v>
      </c>
      <c r="BZ944" s="131">
        <f t="shared" ref="BZ944" si="18427">R944/R963</f>
        <v>8.3760683760683755E-2</v>
      </c>
      <c r="CA944" s="132">
        <f t="shared" ref="CA944" si="18428">S944/S963</f>
        <v>7.6154125772446388E-2</v>
      </c>
      <c r="CB944" s="129">
        <f t="shared" ref="CB944" si="18429">T944/T963</f>
        <v>0.12114014251781473</v>
      </c>
      <c r="CC944" s="130">
        <f t="shared" ref="CC944" si="18430">U944/U963</f>
        <v>9.6322241681260939E-2</v>
      </c>
      <c r="CD944" s="131">
        <f t="shared" ref="CD944" si="18431">V944/V963</f>
        <v>5.7711778602767466E-2</v>
      </c>
      <c r="CE944" s="132">
        <f t="shared" ref="CE944" si="18432">W944/W963</f>
        <v>8.5387018396390138E-2</v>
      </c>
      <c r="CF944" s="129">
        <f t="shared" ref="CF944" si="18433">X944/X963</f>
        <v>7.5520833333333329E-2</v>
      </c>
      <c r="CG944" s="130">
        <f t="shared" ref="CG944" si="18434">Y944/Y963</f>
        <v>0.10588235294117647</v>
      </c>
      <c r="CH944" s="131">
        <f t="shared" ref="CH944" si="18435">Z944/Z963</f>
        <v>6.8441064638783272E-2</v>
      </c>
      <c r="CI944" s="129">
        <f t="shared" ref="CI944" si="18436">AA944/AA963</f>
        <v>6.026867868973132E-2</v>
      </c>
      <c r="CJ944" s="135">
        <f t="shared" ref="CJ944" si="18437">AB944/AB963</f>
        <v>7.7803077347685087E-2</v>
      </c>
      <c r="CK944" s="136">
        <f t="shared" ref="CK944" si="18438">AC944/AC963</f>
        <v>7.8193103448275861E-2</v>
      </c>
    </row>
    <row r="945" spans="1:89" ht="15" thickTop="1" thickBot="1" x14ac:dyDescent="0.2">
      <c r="A945" s="146" t="s">
        <v>22</v>
      </c>
      <c r="B945" s="196">
        <v>537</v>
      </c>
      <c r="C945" s="197">
        <v>831</v>
      </c>
      <c r="D945" s="198">
        <v>199</v>
      </c>
      <c r="E945" s="199">
        <v>237</v>
      </c>
      <c r="F945" s="196">
        <v>742</v>
      </c>
      <c r="G945" s="200">
        <v>328</v>
      </c>
      <c r="H945" s="198">
        <v>906</v>
      </c>
      <c r="I945" s="199">
        <v>697</v>
      </c>
      <c r="J945" s="196">
        <v>83</v>
      </c>
      <c r="K945" s="200">
        <v>197</v>
      </c>
      <c r="L945" s="198">
        <v>156</v>
      </c>
      <c r="M945" s="196">
        <v>482</v>
      </c>
      <c r="N945" s="201">
        <v>710</v>
      </c>
      <c r="O945" s="202">
        <v>828</v>
      </c>
      <c r="P945" s="196">
        <v>411</v>
      </c>
      <c r="Q945" s="200">
        <v>230</v>
      </c>
      <c r="R945" s="198">
        <v>625</v>
      </c>
      <c r="S945" s="199">
        <v>364</v>
      </c>
      <c r="T945" s="196">
        <v>50</v>
      </c>
      <c r="U945" s="200">
        <v>41</v>
      </c>
      <c r="V945" s="198">
        <v>326</v>
      </c>
      <c r="W945" s="199">
        <v>663</v>
      </c>
      <c r="X945" s="196">
        <v>311</v>
      </c>
      <c r="Y945" s="200">
        <v>119</v>
      </c>
      <c r="Z945" s="198">
        <v>697</v>
      </c>
      <c r="AA945" s="196">
        <v>735</v>
      </c>
      <c r="AB945" s="170">
        <f t="shared" si="18329"/>
        <v>5753</v>
      </c>
      <c r="AC945" s="173">
        <f t="shared" si="18301"/>
        <v>5752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>
        <f>B945/B963</f>
        <v>8.8206307490144548E-2</v>
      </c>
      <c r="BK945" s="130">
        <f t="shared" ref="BK945" si="18439">C945/C963</f>
        <v>9.0179055887140536E-2</v>
      </c>
      <c r="BL945" s="131">
        <f t="shared" ref="BL945" si="18440">D945/D963</f>
        <v>9.7933070866141739E-2</v>
      </c>
      <c r="BM945" s="132">
        <f t="shared" ref="BM945" si="18441">E945/E963</f>
        <v>6.3233724653148346E-2</v>
      </c>
      <c r="BN945" s="129">
        <f t="shared" ref="BN945" si="18442">F945/F963</f>
        <v>0.10783316378433368</v>
      </c>
      <c r="BO945" s="130">
        <f t="shared" ref="BO945" si="18443">G945/G963</f>
        <v>4.2898247449646876E-2</v>
      </c>
      <c r="BP945" s="131">
        <f t="shared" ref="BP945" si="18444">H945/H963</f>
        <v>9.3142798396216711E-2</v>
      </c>
      <c r="BQ945" s="132">
        <f t="shared" ref="BQ945" si="18445">I945/I963</f>
        <v>6.5170640486208506E-2</v>
      </c>
      <c r="BR945" s="129">
        <f t="shared" ref="BR945" si="18446">J945/J963</f>
        <v>6.5047021943573674E-2</v>
      </c>
      <c r="BS945" s="130">
        <f t="shared" ref="BS945" si="18447">K945/K963</f>
        <v>0.17974452554744524</v>
      </c>
      <c r="BT945" s="131">
        <f t="shared" ref="BT945" si="18448">L945/L963</f>
        <v>3.4914950760966873E-2</v>
      </c>
      <c r="BU945" s="129">
        <f t="shared" ref="BU945" si="18449">M945/M963</f>
        <v>0.13137094576178796</v>
      </c>
      <c r="BV945" s="133">
        <f t="shared" ref="BV945" si="18450">N945/N963</f>
        <v>7.0548489666136721E-2</v>
      </c>
      <c r="BW945" s="134">
        <f t="shared" ref="BW945" si="18451">O945/O963</f>
        <v>9.753799034044057E-2</v>
      </c>
      <c r="BX945" s="129">
        <f t="shared" ref="BX945" si="18452">P945/P963</f>
        <v>8.5040347610180006E-2</v>
      </c>
      <c r="BY945" s="130">
        <f t="shared" ref="BY945" si="18453">Q945/Q963</f>
        <v>6.6589461493920088E-2</v>
      </c>
      <c r="BZ945" s="131">
        <f t="shared" ref="BZ945" si="18454">R945/R963</f>
        <v>8.903133903133903E-2</v>
      </c>
      <c r="CA945" s="132">
        <f t="shared" ref="CA945" si="18455">S945/S963</f>
        <v>6.6157760814249358E-2</v>
      </c>
      <c r="CB945" s="129">
        <f t="shared" ref="CB945" si="18456">T945/T963</f>
        <v>5.9382422802850353E-2</v>
      </c>
      <c r="CC945" s="130">
        <f t="shared" ref="CC945" si="18457">U945/U963</f>
        <v>7.1803852889667244E-2</v>
      </c>
      <c r="CD945" s="131">
        <f t="shared" ref="CD945" si="18458">V945/V963</f>
        <v>5.5011812352345597E-2</v>
      </c>
      <c r="CE945" s="132">
        <f t="shared" ref="CE945" si="18459">W945/W963</f>
        <v>0.1150642138146477</v>
      </c>
      <c r="CF945" s="129">
        <f t="shared" ref="CF945" si="18460">X945/X963</f>
        <v>8.0989583333333337E-2</v>
      </c>
      <c r="CG945" s="130">
        <f t="shared" ref="CG945" si="18461">Y945/Y963</f>
        <v>6.6666666666666666E-2</v>
      </c>
      <c r="CH945" s="131">
        <f t="shared" ref="CH945" si="18462">Z945/Z963</f>
        <v>7.3616392057456695E-2</v>
      </c>
      <c r="CI945" s="129">
        <f t="shared" ref="CI945" si="18463">AA945/AA963</f>
        <v>6.7629738682370266E-2</v>
      </c>
      <c r="CJ945" s="135">
        <f t="shared" ref="CJ945" si="18464">AB945/AB963</f>
        <v>7.9390050369143719E-2</v>
      </c>
      <c r="CK945" s="136">
        <f t="shared" ref="CK945" si="18465">AC945/AC963</f>
        <v>7.9337931034482764E-2</v>
      </c>
    </row>
    <row r="946" spans="1:89" ht="15" thickTop="1" thickBot="1" x14ac:dyDescent="0.2">
      <c r="A946" s="137" t="s">
        <v>23</v>
      </c>
      <c r="B946" s="189">
        <v>383</v>
      </c>
      <c r="C946" s="190">
        <v>603</v>
      </c>
      <c r="D946" s="191">
        <v>154</v>
      </c>
      <c r="E946" s="192">
        <v>224</v>
      </c>
      <c r="F946" s="189">
        <v>535</v>
      </c>
      <c r="G946" s="193">
        <v>341</v>
      </c>
      <c r="H946" s="191">
        <v>623</v>
      </c>
      <c r="I946" s="192">
        <v>706</v>
      </c>
      <c r="J946" s="189">
        <v>53</v>
      </c>
      <c r="K946" s="193">
        <v>106</v>
      </c>
      <c r="L946" s="191">
        <v>161</v>
      </c>
      <c r="M946" s="189">
        <v>293</v>
      </c>
      <c r="N946" s="194">
        <v>530</v>
      </c>
      <c r="O946" s="195">
        <v>696</v>
      </c>
      <c r="P946" s="189">
        <v>347</v>
      </c>
      <c r="Q946" s="193">
        <v>196</v>
      </c>
      <c r="R946" s="191">
        <v>536</v>
      </c>
      <c r="S946" s="192">
        <v>326</v>
      </c>
      <c r="T946" s="189">
        <v>34</v>
      </c>
      <c r="U946" s="193">
        <v>41</v>
      </c>
      <c r="V946" s="191">
        <v>288</v>
      </c>
      <c r="W946" s="192">
        <v>529</v>
      </c>
      <c r="X946" s="189">
        <v>280</v>
      </c>
      <c r="Y946" s="193">
        <v>87</v>
      </c>
      <c r="Z946" s="191">
        <v>663</v>
      </c>
      <c r="AA946" s="189">
        <v>752</v>
      </c>
      <c r="AB946" s="170">
        <f t="shared" si="18329"/>
        <v>4587</v>
      </c>
      <c r="AC946" s="173">
        <f t="shared" si="18301"/>
        <v>4900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6.2910643889618922E-2</v>
      </c>
      <c r="BK946" s="130">
        <f t="shared" ref="BK946" si="18466">C946/C963</f>
        <v>6.5436787845903413E-2</v>
      </c>
      <c r="BL946" s="131">
        <f t="shared" ref="BL946" si="18467">D946/D963</f>
        <v>7.5787401574803154E-2</v>
      </c>
      <c r="BM946" s="132">
        <f t="shared" ref="BM946" si="18468">E946/E963</f>
        <v>5.9765208110992528E-2</v>
      </c>
      <c r="BN946" s="129">
        <f t="shared" ref="BN946" si="18469">F946/F963</f>
        <v>7.7750326987356483E-2</v>
      </c>
      <c r="BO946" s="130">
        <f t="shared" ref="BO946" si="18470">G946/G963</f>
        <v>4.459848286685849E-2</v>
      </c>
      <c r="BP946" s="131">
        <f t="shared" ref="BP946" si="18471">H946/H963</f>
        <v>6.4048524724992284E-2</v>
      </c>
      <c r="BQ946" s="132">
        <f t="shared" ref="BQ946" si="18472">I946/I963</f>
        <v>6.6012155212716223E-2</v>
      </c>
      <c r="BR946" s="129">
        <f t="shared" ref="BR946" si="18473">J946/J963</f>
        <v>4.1536050156739814E-2</v>
      </c>
      <c r="BS946" s="130">
        <f t="shared" ref="BS946" si="18474">K946/K963</f>
        <v>9.6715328467153291E-2</v>
      </c>
      <c r="BT946" s="131">
        <f t="shared" ref="BT946" si="18475">L946/L963</f>
        <v>3.6034019695613248E-2</v>
      </c>
      <c r="BU946" s="129">
        <f t="shared" ref="BU946" si="18476">M946/M963</f>
        <v>7.9858272008721726E-2</v>
      </c>
      <c r="BV946" s="133">
        <f t="shared" ref="BV946" si="18477">N946/N963</f>
        <v>5.2662957074721781E-2</v>
      </c>
      <c r="BW946" s="134">
        <f t="shared" ref="BW946" si="18478">O946/O963</f>
        <v>8.198845564848628E-2</v>
      </c>
      <c r="BX946" s="129">
        <f t="shared" ref="BX946" si="18479">P946/P963</f>
        <v>7.1798055038278505E-2</v>
      </c>
      <c r="BY946" s="130">
        <f t="shared" ref="BY946" si="18480">Q946/Q963</f>
        <v>5.6745801968731906E-2</v>
      </c>
      <c r="BZ946" s="131">
        <f t="shared" ref="BZ946" si="18481">R946/R963</f>
        <v>7.635327635327635E-2</v>
      </c>
      <c r="CA946" s="132">
        <f t="shared" ref="CA946" si="18482">S946/S963</f>
        <v>5.9251181388585969E-2</v>
      </c>
      <c r="CB946" s="129">
        <f t="shared" ref="CB946" si="18483">T946/T963</f>
        <v>4.0380047505938245E-2</v>
      </c>
      <c r="CC946" s="130">
        <f t="shared" ref="CC946" si="18484">U946/U963</f>
        <v>7.1803852889667244E-2</v>
      </c>
      <c r="CD946" s="131">
        <f t="shared" ref="CD946" si="18485">V946/V963</f>
        <v>4.8599392507593653E-2</v>
      </c>
      <c r="CE946" s="132">
        <f t="shared" ref="CE946" si="18486">W946/W963</f>
        <v>9.1808399861159323E-2</v>
      </c>
      <c r="CF946" s="129">
        <f t="shared" ref="CF946" si="18487">X946/X963</f>
        <v>7.2916666666666671E-2</v>
      </c>
      <c r="CG946" s="130">
        <f t="shared" ref="CG946" si="18488">Y946/Y963</f>
        <v>4.8739495798319328E-2</v>
      </c>
      <c r="CH946" s="131">
        <f t="shared" ref="CH946" si="18489">Z946/Z963</f>
        <v>7.0025348542458815E-2</v>
      </c>
      <c r="CI946" s="129">
        <f t="shared" ref="CI946" si="18490">AA946/AA963</f>
        <v>6.9193963930806041E-2</v>
      </c>
      <c r="CJ946" s="135">
        <f t="shared" ref="CJ946" si="18491">AB946/AB963</f>
        <v>6.3299523908093569E-2</v>
      </c>
      <c r="CK946" s="136">
        <f t="shared" ref="CK946" si="18492">AC946/AC963</f>
        <v>6.7586206896551718E-2</v>
      </c>
    </row>
    <row r="947" spans="1:89" ht="14" thickTop="1" x14ac:dyDescent="0.15">
      <c r="A947" s="146" t="s">
        <v>24</v>
      </c>
      <c r="B947" s="203">
        <v>344</v>
      </c>
      <c r="C947" s="197">
        <v>571</v>
      </c>
      <c r="D947" s="198">
        <v>120</v>
      </c>
      <c r="E947" s="199">
        <v>196</v>
      </c>
      <c r="F947" s="196">
        <v>394</v>
      </c>
      <c r="G947" s="200">
        <v>338</v>
      </c>
      <c r="H947" s="198">
        <v>590</v>
      </c>
      <c r="I947" s="199">
        <v>558</v>
      </c>
      <c r="J947" s="196">
        <v>39</v>
      </c>
      <c r="K947" s="200">
        <v>50</v>
      </c>
      <c r="L947" s="198">
        <v>184</v>
      </c>
      <c r="M947" s="196">
        <v>173</v>
      </c>
      <c r="N947" s="201">
        <v>517</v>
      </c>
      <c r="O947" s="204">
        <v>475</v>
      </c>
      <c r="P947" s="196">
        <v>298</v>
      </c>
      <c r="Q947" s="200">
        <v>149</v>
      </c>
      <c r="R947" s="198">
        <v>474</v>
      </c>
      <c r="S947" s="199">
        <v>306</v>
      </c>
      <c r="T947" s="196">
        <v>70</v>
      </c>
      <c r="U947" s="200">
        <v>26</v>
      </c>
      <c r="V947" s="198">
        <v>258</v>
      </c>
      <c r="W947" s="205">
        <v>340</v>
      </c>
      <c r="X947" s="196">
        <v>181</v>
      </c>
      <c r="Y947" s="200">
        <v>74</v>
      </c>
      <c r="Z947" s="198">
        <v>633</v>
      </c>
      <c r="AA947" s="196">
        <v>612</v>
      </c>
      <c r="AB947" s="170">
        <f t="shared" si="18329"/>
        <v>4102</v>
      </c>
      <c r="AC947" s="173">
        <f t="shared" si="18301"/>
        <v>3868</v>
      </c>
      <c r="AE947" s="275" t="str">
        <f>$AE$17</f>
        <v>17:00 - 17:59</v>
      </c>
      <c r="AF947" s="126">
        <f t="shared" ref="AF947:AU949" si="18493">SUMIF($A$9:$A$32,$AE947,B$939:B$962)</f>
        <v>424</v>
      </c>
      <c r="AG947" s="186">
        <f t="shared" si="18493"/>
        <v>517</v>
      </c>
      <c r="AH947" s="127">
        <f t="shared" si="18493"/>
        <v>116</v>
      </c>
      <c r="AI947" s="180">
        <f t="shared" si="18493"/>
        <v>250</v>
      </c>
      <c r="AJ947" s="126">
        <f t="shared" si="18493"/>
        <v>336</v>
      </c>
      <c r="AK947" s="128">
        <f t="shared" si="18493"/>
        <v>647</v>
      </c>
      <c r="AL947" s="127">
        <f t="shared" si="18493"/>
        <v>654</v>
      </c>
      <c r="AM947" s="180">
        <f t="shared" si="18493"/>
        <v>685</v>
      </c>
      <c r="AN947" s="126">
        <f t="shared" si="18493"/>
        <v>136</v>
      </c>
      <c r="AO947" s="128">
        <f t="shared" si="18493"/>
        <v>54</v>
      </c>
      <c r="AP947" s="127">
        <f t="shared" si="18493"/>
        <v>518</v>
      </c>
      <c r="AQ947" s="126">
        <f t="shared" si="18493"/>
        <v>141</v>
      </c>
      <c r="AR947" s="179">
        <f t="shared" si="18493"/>
        <v>731</v>
      </c>
      <c r="AS947" s="181">
        <f t="shared" si="18493"/>
        <v>424</v>
      </c>
      <c r="AT947" s="126">
        <f t="shared" si="18493"/>
        <v>303</v>
      </c>
      <c r="AU947" s="128">
        <f t="shared" si="18493"/>
        <v>262</v>
      </c>
      <c r="AV947" s="127">
        <f t="shared" ref="AP947:BE949" si="18494">SUMIF($A$9:$A$32,$AE947,R$939:R$962)</f>
        <v>425</v>
      </c>
      <c r="AW947" s="180">
        <f t="shared" si="18494"/>
        <v>405</v>
      </c>
      <c r="AX947" s="126">
        <f t="shared" si="18494"/>
        <v>50</v>
      </c>
      <c r="AY947" s="128">
        <f t="shared" si="18494"/>
        <v>33</v>
      </c>
      <c r="AZ947" s="127">
        <f t="shared" si="18494"/>
        <v>502</v>
      </c>
      <c r="BA947" s="180">
        <f t="shared" si="18494"/>
        <v>279</v>
      </c>
      <c r="BB947" s="126">
        <f t="shared" si="18494"/>
        <v>260</v>
      </c>
      <c r="BC947" s="128">
        <f t="shared" si="18494"/>
        <v>134</v>
      </c>
      <c r="BD947" s="184">
        <f t="shared" si="18494"/>
        <v>633</v>
      </c>
      <c r="BE947" s="185">
        <f t="shared" si="18494"/>
        <v>740</v>
      </c>
      <c r="BF947" s="170">
        <f>AF947+AH947+AJ947+AL947+AN947+AP947+AR947+AT947+AV947+AX947+AZ947+BB947+BD947</f>
        <v>5088</v>
      </c>
      <c r="BG947" s="171">
        <f>AG947+AI947+AK947+AM947+AO947+AQ947+AS947+AU947+AW947+AY947+BA947+BC947+BE947</f>
        <v>4571</v>
      </c>
      <c r="BI947" s="146" t="s">
        <v>24</v>
      </c>
      <c r="BJ947" s="129">
        <f>B947/B963</f>
        <v>5.6504599211563734E-2</v>
      </c>
      <c r="BK947" s="130">
        <f t="shared" ref="BK947" si="18495">C947/C963</f>
        <v>6.1964188822571896E-2</v>
      </c>
      <c r="BL947" s="131">
        <f t="shared" ref="BL947" si="18496">D947/D963</f>
        <v>5.905511811023622E-2</v>
      </c>
      <c r="BM947" s="132">
        <f t="shared" ref="BM947" si="18497">E947/E963</f>
        <v>5.2294557097118465E-2</v>
      </c>
      <c r="BN947" s="129">
        <f t="shared" ref="BN947" si="18498">F947/F963</f>
        <v>5.725911931405319E-2</v>
      </c>
      <c r="BO947" s="130">
        <f t="shared" ref="BO947" si="18499">G947/G963</f>
        <v>4.4206120847501959E-2</v>
      </c>
      <c r="BP947" s="131">
        <f t="shared" ref="BP947" si="18500">H947/H963</f>
        <v>6.0655906240361879E-2</v>
      </c>
      <c r="BQ947" s="132">
        <f t="shared" ref="BQ947" si="18501">I947/I963</f>
        <v>5.2173913043478258E-2</v>
      </c>
      <c r="BR947" s="129">
        <f t="shared" ref="BR947" si="18502">J947/J963</f>
        <v>3.0564263322884012E-2</v>
      </c>
      <c r="BS947" s="130">
        <f t="shared" ref="BS947" si="18503">K947/K963</f>
        <v>4.5620437956204379E-2</v>
      </c>
      <c r="BT947" s="131">
        <f t="shared" ref="BT947" si="18504">L947/L963</f>
        <v>4.1181736794986573E-2</v>
      </c>
      <c r="BU947" s="129">
        <f t="shared" ref="BU947" si="18505">M947/M963</f>
        <v>4.7151812482965384E-2</v>
      </c>
      <c r="BV947" s="133">
        <f t="shared" ref="BV947" si="18506">N947/N963</f>
        <v>5.137122416534181E-2</v>
      </c>
      <c r="BW947" s="134">
        <f t="shared" ref="BW947" si="18507">O947/O963</f>
        <v>5.5954764989987041E-2</v>
      </c>
      <c r="BX947" s="129">
        <f t="shared" ref="BX947" si="18508">P947/P963</f>
        <v>6.165942478791641E-2</v>
      </c>
      <c r="BY947" s="130">
        <f t="shared" ref="BY947" si="18509">Q947/Q963</f>
        <v>4.3138390272148233E-2</v>
      </c>
      <c r="BZ947" s="131">
        <f t="shared" ref="BZ947" si="18510">R947/R963</f>
        <v>6.7521367521367517E-2</v>
      </c>
      <c r="CA947" s="132">
        <f t="shared" ref="CA947" si="18511">S947/S963</f>
        <v>5.5616139585605233E-2</v>
      </c>
      <c r="CB947" s="129">
        <f t="shared" ref="CB947" si="18512">T947/T963</f>
        <v>8.3135391923990498E-2</v>
      </c>
      <c r="CC947" s="130">
        <f t="shared" ref="CC947" si="18513">U947/U963</f>
        <v>4.553415061295972E-2</v>
      </c>
      <c r="CD947" s="131">
        <f t="shared" ref="CD947" si="18514">V947/V963</f>
        <v>4.3536955788052646E-2</v>
      </c>
      <c r="CE947" s="132">
        <f t="shared" ref="CE947" si="18515">W947/W963</f>
        <v>5.9007289135716762E-2</v>
      </c>
      <c r="CF947" s="129">
        <f t="shared" ref="CF947" si="18516">X947/X963</f>
        <v>4.7135416666666666E-2</v>
      </c>
      <c r="CG947" s="130">
        <f t="shared" ref="CG947" si="18517">Y947/Y963</f>
        <v>4.145658263305322E-2</v>
      </c>
      <c r="CH947" s="131">
        <f t="shared" ref="CH947" si="18518">Z947/Z963</f>
        <v>6.6856780735107729E-2</v>
      </c>
      <c r="CI947" s="129">
        <f t="shared" ref="CI947" si="18519">AA947/AA963</f>
        <v>5.6312108943687891E-2</v>
      </c>
      <c r="CJ947" s="135">
        <f t="shared" ref="CJ947" si="18520">AB947/AB963</f>
        <v>5.6606637687159317E-2</v>
      </c>
      <c r="CK947" s="136">
        <f t="shared" ref="CK947" si="18521">AC947/AC963</f>
        <v>5.3351724137931038E-2</v>
      </c>
    </row>
    <row r="948" spans="1:89" x14ac:dyDescent="0.15">
      <c r="A948" s="137" t="s">
        <v>25</v>
      </c>
      <c r="B948" s="206">
        <v>361</v>
      </c>
      <c r="C948" s="190">
        <v>609</v>
      </c>
      <c r="D948" s="191">
        <v>102</v>
      </c>
      <c r="E948" s="192">
        <v>236</v>
      </c>
      <c r="F948" s="189">
        <v>368</v>
      </c>
      <c r="G948" s="193">
        <v>377</v>
      </c>
      <c r="H948" s="191">
        <v>577</v>
      </c>
      <c r="I948" s="192">
        <v>719</v>
      </c>
      <c r="J948" s="189">
        <v>42</v>
      </c>
      <c r="K948" s="190">
        <v>41</v>
      </c>
      <c r="L948" s="191">
        <v>162</v>
      </c>
      <c r="M948" s="189">
        <v>187</v>
      </c>
      <c r="N948" s="194">
        <v>575</v>
      </c>
      <c r="O948" s="207">
        <v>413</v>
      </c>
      <c r="P948" s="189">
        <v>311</v>
      </c>
      <c r="Q948" s="190">
        <v>168</v>
      </c>
      <c r="R948" s="191">
        <v>453</v>
      </c>
      <c r="S948" s="192">
        <v>321</v>
      </c>
      <c r="T948" s="198">
        <v>34</v>
      </c>
      <c r="U948" s="189">
        <v>26</v>
      </c>
      <c r="V948" s="191">
        <v>325</v>
      </c>
      <c r="W948" s="208">
        <v>348</v>
      </c>
      <c r="X948" s="189">
        <v>237</v>
      </c>
      <c r="Y948" s="193">
        <v>73</v>
      </c>
      <c r="Z948" s="191">
        <v>727</v>
      </c>
      <c r="AA948" s="189">
        <v>675</v>
      </c>
      <c r="AB948" s="170">
        <f t="shared" si="18329"/>
        <v>4274</v>
      </c>
      <c r="AC948" s="173">
        <f t="shared" si="18301"/>
        <v>4193</v>
      </c>
      <c r="AE948" s="277" t="str">
        <f>$AE$18</f>
        <v>18:00 - 18:59</v>
      </c>
      <c r="AF948" s="126">
        <f t="shared" si="18493"/>
        <v>491</v>
      </c>
      <c r="AG948" s="190">
        <f t="shared" si="18493"/>
        <v>859</v>
      </c>
      <c r="AH948" s="191">
        <f t="shared" si="18493"/>
        <v>117</v>
      </c>
      <c r="AI948" s="192">
        <f t="shared" si="18493"/>
        <v>352</v>
      </c>
      <c r="AJ948" s="278">
        <f t="shared" si="18493"/>
        <v>295</v>
      </c>
      <c r="AK948" s="193">
        <f t="shared" si="18493"/>
        <v>897</v>
      </c>
      <c r="AL948" s="191">
        <f t="shared" si="18493"/>
        <v>663</v>
      </c>
      <c r="AM948" s="192">
        <f t="shared" si="18493"/>
        <v>1101</v>
      </c>
      <c r="AN948" s="278">
        <f t="shared" si="18493"/>
        <v>175</v>
      </c>
      <c r="AO948" s="193">
        <f t="shared" si="18493"/>
        <v>73</v>
      </c>
      <c r="AP948" s="191">
        <f t="shared" si="18494"/>
        <v>579</v>
      </c>
      <c r="AQ948" s="278">
        <f t="shared" si="18494"/>
        <v>132</v>
      </c>
      <c r="AR948" s="194">
        <f t="shared" si="18494"/>
        <v>859</v>
      </c>
      <c r="AS948" s="195">
        <f t="shared" si="18494"/>
        <v>558</v>
      </c>
      <c r="AT948" s="278">
        <f t="shared" si="18494"/>
        <v>327</v>
      </c>
      <c r="AU948" s="193">
        <f t="shared" si="18494"/>
        <v>293</v>
      </c>
      <c r="AV948" s="191">
        <f t="shared" si="18494"/>
        <v>470</v>
      </c>
      <c r="AW948" s="192">
        <f t="shared" si="18494"/>
        <v>487</v>
      </c>
      <c r="AX948" s="278">
        <f t="shared" si="18494"/>
        <v>50</v>
      </c>
      <c r="AY948" s="193">
        <f t="shared" si="18494"/>
        <v>25</v>
      </c>
      <c r="AZ948" s="191">
        <f t="shared" si="18494"/>
        <v>608</v>
      </c>
      <c r="BA948" s="192">
        <f t="shared" si="18494"/>
        <v>352</v>
      </c>
      <c r="BB948" s="278">
        <f t="shared" si="18494"/>
        <v>317</v>
      </c>
      <c r="BC948" s="193">
        <f t="shared" si="18494"/>
        <v>117</v>
      </c>
      <c r="BD948" s="191">
        <f t="shared" si="18494"/>
        <v>709</v>
      </c>
      <c r="BE948" s="278">
        <f t="shared" si="18494"/>
        <v>789</v>
      </c>
      <c r="BF948" s="172">
        <f>SUM(AF948,AH948,AJ948,AL948,AN948,AP948,AR948,AT948,AV948,AX948,AZ948,BB948,BD948)</f>
        <v>5660</v>
      </c>
      <c r="BG948" s="173">
        <f>SUM(AG948,AI948,AK948,AM948,AO948,AQ948,AS948,AU948,AW948,AY948,BA948,BC948,BE948)</f>
        <v>6035</v>
      </c>
      <c r="BI948" s="137" t="s">
        <v>25</v>
      </c>
      <c r="BJ948" s="129">
        <f>B948/B963</f>
        <v>5.9296977660972403E-2</v>
      </c>
      <c r="BK948" s="130">
        <f t="shared" ref="BK948" si="18522">C948/C963</f>
        <v>6.6087900162778074E-2</v>
      </c>
      <c r="BL948" s="131">
        <f t="shared" ref="BL948" si="18523">D948/D963</f>
        <v>5.0196850393700788E-2</v>
      </c>
      <c r="BM948" s="132">
        <f t="shared" ref="BM948" si="18524">E948/E963</f>
        <v>6.2966915688367125E-2</v>
      </c>
      <c r="BN948" s="129">
        <f t="shared" ref="BN948" si="18525">F948/F963</f>
        <v>5.3480598750181657E-2</v>
      </c>
      <c r="BO948" s="130">
        <f t="shared" ref="BO948" si="18526">G948/G963</f>
        <v>4.93068270991368E-2</v>
      </c>
      <c r="BP948" s="131">
        <f t="shared" ref="BP948" si="18527">H948/H963</f>
        <v>5.9319420170658992E-2</v>
      </c>
      <c r="BQ948" s="132">
        <f t="shared" ref="BQ948" si="18528">I948/I963</f>
        <v>6.7227676484338472E-2</v>
      </c>
      <c r="BR948" s="129">
        <f t="shared" ref="BR948" si="18529">J948/J963</f>
        <v>3.2915360501567396E-2</v>
      </c>
      <c r="BS948" s="130">
        <f t="shared" ref="BS948" si="18530">K948/K963</f>
        <v>3.7408759124087594E-2</v>
      </c>
      <c r="BT948" s="131">
        <f t="shared" ref="BT948" si="18531">L948/L963</f>
        <v>3.6257833482542523E-2</v>
      </c>
      <c r="BU948" s="129">
        <f t="shared" ref="BU948" si="18532">M948/M963</f>
        <v>5.0967566094303626E-2</v>
      </c>
      <c r="BV948" s="133">
        <f t="shared" ref="BV948" si="18533">N948/N963</f>
        <v>5.7134340222575519E-2</v>
      </c>
      <c r="BW948" s="134">
        <f t="shared" ref="BW948" si="18534">O948/O963</f>
        <v>4.8651195664978206E-2</v>
      </c>
      <c r="BX948" s="129">
        <f t="shared" ref="BX948" si="18535">P948/P963</f>
        <v>6.4349265466583899E-2</v>
      </c>
      <c r="BY948" s="130">
        <f t="shared" ref="BY948" si="18536">Q948/Q963</f>
        <v>4.8639258830341633E-2</v>
      </c>
      <c r="BZ948" s="131">
        <f t="shared" ref="BZ948" si="18537">R948/R963</f>
        <v>6.4529914529914537E-2</v>
      </c>
      <c r="CA948" s="132">
        <f t="shared" ref="CA948" si="18538">S948/S963</f>
        <v>5.8342420937840783E-2</v>
      </c>
      <c r="CB948" s="129">
        <f t="shared" ref="CB948" si="18539">T948/T963</f>
        <v>4.0380047505938245E-2</v>
      </c>
      <c r="CC948" s="130">
        <f t="shared" ref="CC948" si="18540">U948/U963</f>
        <v>4.553415061295972E-2</v>
      </c>
      <c r="CD948" s="131">
        <f t="shared" ref="CD948" si="18541">V948/V963</f>
        <v>5.4843064461694228E-2</v>
      </c>
      <c r="CE948" s="132">
        <f t="shared" ref="CE948" si="18542">W948/W963</f>
        <v>6.0395695938910102E-2</v>
      </c>
      <c r="CF948" s="129">
        <f t="shared" ref="CF948" si="18543">X948/X963</f>
        <v>6.1718750000000003E-2</v>
      </c>
      <c r="CG948" s="130">
        <f t="shared" ref="CG948" si="18544">Y948/Y963</f>
        <v>4.0896358543417367E-2</v>
      </c>
      <c r="CH948" s="131">
        <f t="shared" ref="CH948" si="18545">Z948/Z963</f>
        <v>7.6784959864807767E-2</v>
      </c>
      <c r="CI948" s="129">
        <f t="shared" ref="CI948" si="18546">AA948/AA963</f>
        <v>6.2108943687891056E-2</v>
      </c>
      <c r="CJ948" s="135">
        <f t="shared" ref="CJ948" si="18547">AB948/AB963</f>
        <v>5.8980197336645279E-2</v>
      </c>
      <c r="CK948" s="136">
        <f t="shared" ref="CK948" si="18548">AC948/AC963</f>
        <v>5.7834482758620687E-2</v>
      </c>
    </row>
    <row r="949" spans="1:89" ht="14" thickBot="1" x14ac:dyDescent="0.2">
      <c r="A949" s="146" t="s">
        <v>26</v>
      </c>
      <c r="B949" s="203">
        <v>335</v>
      </c>
      <c r="C949" s="197">
        <v>638</v>
      </c>
      <c r="D949" s="198">
        <v>108</v>
      </c>
      <c r="E949" s="199">
        <v>262</v>
      </c>
      <c r="F949" s="196">
        <v>381</v>
      </c>
      <c r="G949" s="200">
        <v>411</v>
      </c>
      <c r="H949" s="198">
        <v>600</v>
      </c>
      <c r="I949" s="199">
        <v>633</v>
      </c>
      <c r="J949" s="196">
        <v>51</v>
      </c>
      <c r="K949" s="197">
        <v>39</v>
      </c>
      <c r="L949" s="198">
        <v>177</v>
      </c>
      <c r="M949" s="196">
        <v>155</v>
      </c>
      <c r="N949" s="201">
        <v>548</v>
      </c>
      <c r="O949" s="204">
        <v>473</v>
      </c>
      <c r="P949" s="196">
        <v>292</v>
      </c>
      <c r="Q949" s="197">
        <v>160</v>
      </c>
      <c r="R949" s="198">
        <v>487</v>
      </c>
      <c r="S949" s="199">
        <v>316</v>
      </c>
      <c r="T949" s="196">
        <v>39</v>
      </c>
      <c r="U949" s="200">
        <v>23</v>
      </c>
      <c r="V949" s="198">
        <v>329</v>
      </c>
      <c r="W949" s="205">
        <v>396</v>
      </c>
      <c r="X949" s="196">
        <v>226</v>
      </c>
      <c r="Y949" s="200">
        <v>70</v>
      </c>
      <c r="Z949" s="198">
        <v>612</v>
      </c>
      <c r="AA949" s="196">
        <v>744</v>
      </c>
      <c r="AB949" s="170">
        <f t="shared" si="18329"/>
        <v>4185</v>
      </c>
      <c r="AC949" s="173">
        <f t="shared" si="18301"/>
        <v>4320</v>
      </c>
      <c r="AE949" s="275">
        <f>$AE$19</f>
        <v>0</v>
      </c>
      <c r="AF949" s="126">
        <f t="shared" si="18493"/>
        <v>0</v>
      </c>
      <c r="AG949" s="197">
        <f t="shared" si="18493"/>
        <v>0</v>
      </c>
      <c r="AH949" s="198">
        <f t="shared" si="18493"/>
        <v>0</v>
      </c>
      <c r="AI949" s="199">
        <f t="shared" si="18493"/>
        <v>0</v>
      </c>
      <c r="AJ949" s="196">
        <f t="shared" si="18493"/>
        <v>0</v>
      </c>
      <c r="AK949" s="200">
        <f t="shared" si="18493"/>
        <v>0</v>
      </c>
      <c r="AL949" s="198">
        <f t="shared" si="18493"/>
        <v>0</v>
      </c>
      <c r="AM949" s="199">
        <f t="shared" si="18493"/>
        <v>0</v>
      </c>
      <c r="AN949" s="196">
        <f t="shared" si="18493"/>
        <v>0</v>
      </c>
      <c r="AO949" s="200">
        <f t="shared" si="18493"/>
        <v>0</v>
      </c>
      <c r="AP949" s="198">
        <f t="shared" si="18494"/>
        <v>0</v>
      </c>
      <c r="AQ949" s="196">
        <f t="shared" si="18494"/>
        <v>0</v>
      </c>
      <c r="AR949" s="201">
        <f t="shared" si="18494"/>
        <v>0</v>
      </c>
      <c r="AS949" s="202">
        <f t="shared" si="18494"/>
        <v>0</v>
      </c>
      <c r="AT949" s="196">
        <f t="shared" si="18494"/>
        <v>0</v>
      </c>
      <c r="AU949" s="200">
        <f t="shared" si="18494"/>
        <v>0</v>
      </c>
      <c r="AV949" s="198">
        <f t="shared" si="18494"/>
        <v>0</v>
      </c>
      <c r="AW949" s="199">
        <f t="shared" si="18494"/>
        <v>0</v>
      </c>
      <c r="AX949" s="196">
        <f t="shared" si="18494"/>
        <v>0</v>
      </c>
      <c r="AY949" s="200">
        <f t="shared" si="18494"/>
        <v>0</v>
      </c>
      <c r="AZ949" s="198">
        <f t="shared" si="18494"/>
        <v>0</v>
      </c>
      <c r="BA949" s="199">
        <f t="shared" si="18494"/>
        <v>0</v>
      </c>
      <c r="BB949" s="196">
        <f t="shared" si="18494"/>
        <v>0</v>
      </c>
      <c r="BC949" s="200">
        <f t="shared" si="18494"/>
        <v>0</v>
      </c>
      <c r="BD949" s="198">
        <f t="shared" si="18494"/>
        <v>0</v>
      </c>
      <c r="BE949" s="196">
        <f t="shared" si="18494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5.5026281208935608E-2</v>
      </c>
      <c r="BK949" s="130">
        <f t="shared" ref="BK949" si="18549">C949/C963</f>
        <v>6.9234943027672274E-2</v>
      </c>
      <c r="BL949" s="131">
        <f t="shared" ref="BL949" si="18550">D949/D963</f>
        <v>5.3149606299212601E-2</v>
      </c>
      <c r="BM949" s="132">
        <f t="shared" ref="BM949" si="18551">E949/E963</f>
        <v>6.9903948772678762E-2</v>
      </c>
      <c r="BN949" s="129">
        <f t="shared" ref="BN949" si="18552">F949/F963</f>
        <v>5.5369859032117427E-2</v>
      </c>
      <c r="BO949" s="130">
        <f t="shared" ref="BO949" si="18553">G949/G963</f>
        <v>5.37535966518441E-2</v>
      </c>
      <c r="BP949" s="131">
        <f t="shared" ref="BP949" si="18554">H949/H963</f>
        <v>6.1683972447825641E-2</v>
      </c>
      <c r="BQ949" s="132">
        <f t="shared" ref="BQ949" si="18555">I949/I963</f>
        <v>5.9186535764375874E-2</v>
      </c>
      <c r="BR949" s="129">
        <f t="shared" ref="BR949" si="18556">J949/J963</f>
        <v>3.9968652037617555E-2</v>
      </c>
      <c r="BS949" s="130">
        <f t="shared" ref="BS949" si="18557">K949/K963</f>
        <v>3.5583941605839414E-2</v>
      </c>
      <c r="BT949" s="131">
        <f t="shared" ref="BT949" si="18558">L949/L963</f>
        <v>3.9615040286481648E-2</v>
      </c>
      <c r="BU949" s="129">
        <f t="shared" ref="BU949" si="18559">M949/M963</f>
        <v>4.2245843554101936E-2</v>
      </c>
      <c r="BV949" s="133">
        <f t="shared" ref="BV949" si="18560">N949/N963</f>
        <v>5.4451510333863272E-2</v>
      </c>
      <c r="BW949" s="134">
        <f t="shared" ref="BW949" si="18561">O949/O963</f>
        <v>5.5719165979502883E-2</v>
      </c>
      <c r="BX949" s="129">
        <f t="shared" ref="BX949" si="18562">P949/P963</f>
        <v>6.0417959859300645E-2</v>
      </c>
      <c r="BY949" s="130">
        <f t="shared" ref="BY949" si="18563">Q949/Q963</f>
        <v>4.6323103647944411E-2</v>
      </c>
      <c r="BZ949" s="131">
        <f t="shared" ref="BZ949" si="18564">R949/R963</f>
        <v>6.9373219373219372E-2</v>
      </c>
      <c r="CA949" s="132">
        <f t="shared" ref="CA949" si="18565">S949/S963</f>
        <v>5.7433660487095604E-2</v>
      </c>
      <c r="CB949" s="129">
        <f t="shared" ref="CB949" si="18566">T949/T963</f>
        <v>4.631828978622328E-2</v>
      </c>
      <c r="CC949" s="130">
        <f t="shared" ref="CC949" si="18567">U949/U963</f>
        <v>4.0280210157618214E-2</v>
      </c>
      <c r="CD949" s="131">
        <f t="shared" ref="CD949" si="18568">V949/V963</f>
        <v>5.5518056024299697E-2</v>
      </c>
      <c r="CE949" s="132">
        <f t="shared" ref="CE949" si="18569">W949/W963</f>
        <v>6.8726136758070114E-2</v>
      </c>
      <c r="CF949" s="129">
        <f t="shared" ref="CF949" si="18570">X949/X963</f>
        <v>5.8854166666666666E-2</v>
      </c>
      <c r="CG949" s="130">
        <f t="shared" ref="CG949" si="18571">Y949/Y963</f>
        <v>3.9215686274509803E-2</v>
      </c>
      <c r="CH949" s="131">
        <f t="shared" ref="CH949" si="18572">Z949/Z963</f>
        <v>6.4638783269961975E-2</v>
      </c>
      <c r="CI949" s="129">
        <f t="shared" ref="CI949" si="18573">AA949/AA963</f>
        <v>6.8457857931542146E-2</v>
      </c>
      <c r="CJ949" s="135">
        <f t="shared" ref="CJ949" si="18574">AB949/AB963</f>
        <v>5.7752018215690336E-2</v>
      </c>
      <c r="CK949" s="136">
        <f t="shared" ref="CK949" si="18575">AC949/AC963</f>
        <v>5.9586206896551724E-2</v>
      </c>
    </row>
    <row r="950" spans="1:89" ht="15" thickTop="1" thickBot="1" x14ac:dyDescent="0.2">
      <c r="A950" s="137" t="s">
        <v>27</v>
      </c>
      <c r="B950" s="206">
        <v>305</v>
      </c>
      <c r="C950" s="190">
        <v>595</v>
      </c>
      <c r="D950" s="191">
        <v>130</v>
      </c>
      <c r="E950" s="192">
        <v>261</v>
      </c>
      <c r="F950" s="189">
        <v>359</v>
      </c>
      <c r="G950" s="193">
        <v>453</v>
      </c>
      <c r="H950" s="191">
        <v>618</v>
      </c>
      <c r="I950" s="192">
        <v>652</v>
      </c>
      <c r="J950" s="189">
        <v>54</v>
      </c>
      <c r="K950" s="190">
        <v>32</v>
      </c>
      <c r="L950" s="191">
        <v>235</v>
      </c>
      <c r="M950" s="189">
        <v>119</v>
      </c>
      <c r="N950" s="194">
        <v>596</v>
      </c>
      <c r="O950" s="207">
        <v>442</v>
      </c>
      <c r="P950" s="189">
        <v>293</v>
      </c>
      <c r="Q950" s="190">
        <v>205</v>
      </c>
      <c r="R950" s="191">
        <v>473</v>
      </c>
      <c r="S950" s="192">
        <v>379</v>
      </c>
      <c r="T950" s="189">
        <v>50</v>
      </c>
      <c r="U950" s="193">
        <v>29</v>
      </c>
      <c r="V950" s="191">
        <v>364</v>
      </c>
      <c r="W950" s="208">
        <v>345</v>
      </c>
      <c r="X950" s="189">
        <v>286</v>
      </c>
      <c r="Y950" s="193">
        <v>108</v>
      </c>
      <c r="Z950" s="191">
        <v>710</v>
      </c>
      <c r="AA950" s="189">
        <v>843</v>
      </c>
      <c r="AB950" s="170">
        <f t="shared" si="18329"/>
        <v>4473</v>
      </c>
      <c r="AC950" s="173">
        <f t="shared" si="18301"/>
        <v>4463</v>
      </c>
      <c r="AE950" s="269" t="s">
        <v>13</v>
      </c>
      <c r="AF950" s="20">
        <f t="shared" ref="AF950:BG950" si="18576">SUM(AF947:AF949)</f>
        <v>915</v>
      </c>
      <c r="AG950" s="21">
        <f t="shared" si="18576"/>
        <v>1376</v>
      </c>
      <c r="AH950" s="20">
        <f t="shared" si="18576"/>
        <v>233</v>
      </c>
      <c r="AI950" s="21">
        <f t="shared" si="18576"/>
        <v>602</v>
      </c>
      <c r="AJ950" s="20">
        <f t="shared" si="18576"/>
        <v>631</v>
      </c>
      <c r="AK950" s="21">
        <f t="shared" si="18576"/>
        <v>1544</v>
      </c>
      <c r="AL950" s="20">
        <f t="shared" si="18576"/>
        <v>1317</v>
      </c>
      <c r="AM950" s="21">
        <f t="shared" si="18576"/>
        <v>1786</v>
      </c>
      <c r="AN950" s="20">
        <f t="shared" si="18576"/>
        <v>311</v>
      </c>
      <c r="AO950" s="21">
        <f t="shared" si="18576"/>
        <v>127</v>
      </c>
      <c r="AP950" s="20">
        <f t="shared" si="18576"/>
        <v>1097</v>
      </c>
      <c r="AQ950" s="21">
        <f t="shared" si="18576"/>
        <v>273</v>
      </c>
      <c r="AR950" s="20">
        <f t="shared" si="18576"/>
        <v>1590</v>
      </c>
      <c r="AS950" s="21">
        <f t="shared" si="18576"/>
        <v>982</v>
      </c>
      <c r="AT950" s="20">
        <f t="shared" si="18576"/>
        <v>630</v>
      </c>
      <c r="AU950" s="21">
        <f t="shared" si="18576"/>
        <v>555</v>
      </c>
      <c r="AV950" s="20">
        <f t="shared" si="18576"/>
        <v>895</v>
      </c>
      <c r="AW950" s="21">
        <f t="shared" si="18576"/>
        <v>892</v>
      </c>
      <c r="AX950" s="20">
        <f t="shared" si="18576"/>
        <v>100</v>
      </c>
      <c r="AY950" s="21">
        <f t="shared" si="18576"/>
        <v>58</v>
      </c>
      <c r="AZ950" s="20">
        <f t="shared" si="18576"/>
        <v>1110</v>
      </c>
      <c r="BA950" s="21">
        <f t="shared" si="18576"/>
        <v>631</v>
      </c>
      <c r="BB950" s="20">
        <f t="shared" si="18576"/>
        <v>577</v>
      </c>
      <c r="BC950" s="21">
        <f t="shared" si="18576"/>
        <v>251</v>
      </c>
      <c r="BD950" s="20">
        <f t="shared" si="18576"/>
        <v>1342</v>
      </c>
      <c r="BE950" s="21">
        <f t="shared" si="18576"/>
        <v>1529</v>
      </c>
      <c r="BF950" s="174">
        <f t="shared" si="18576"/>
        <v>10748</v>
      </c>
      <c r="BG950" s="175">
        <f t="shared" si="18576"/>
        <v>10606</v>
      </c>
      <c r="BI950" s="137" t="s">
        <v>27</v>
      </c>
      <c r="BJ950" s="129">
        <f>B950/B963</f>
        <v>5.0098554533508539E-2</v>
      </c>
      <c r="BK950" s="130">
        <f t="shared" ref="BK950" si="18577">C950/C963</f>
        <v>6.4568638090070532E-2</v>
      </c>
      <c r="BL950" s="131">
        <f t="shared" ref="BL950" si="18578">D950/D963</f>
        <v>6.3976377952755903E-2</v>
      </c>
      <c r="BM950" s="132">
        <f t="shared" ref="BM950" si="18579">E950/E963</f>
        <v>6.9637139807897541E-2</v>
      </c>
      <c r="BN950" s="129">
        <f t="shared" ref="BN950" si="18580">F950/F963</f>
        <v>5.2172649324226127E-2</v>
      </c>
      <c r="BO950" s="130">
        <f t="shared" ref="BO950" si="18581">G950/G963</f>
        <v>5.9246664922835472E-2</v>
      </c>
      <c r="BP950" s="131">
        <f t="shared" ref="BP950" si="18582">H950/H963</f>
        <v>6.3534491621260403E-2</v>
      </c>
      <c r="BQ950" s="132">
        <f t="shared" ref="BQ950" si="18583">I950/I963</f>
        <v>6.0963066853669937E-2</v>
      </c>
      <c r="BR950" s="129">
        <f t="shared" ref="BR950" si="18584">J950/J963</f>
        <v>4.2319749216300939E-2</v>
      </c>
      <c r="BS950" s="130">
        <f t="shared" ref="BS950" si="18585">K950/K963</f>
        <v>2.9197080291970802E-2</v>
      </c>
      <c r="BT950" s="131">
        <f t="shared" ref="BT950" si="18586">L950/L963</f>
        <v>5.2596239928379591E-2</v>
      </c>
      <c r="BU950" s="129">
        <f t="shared" ref="BU950" si="18587">M950/M963</f>
        <v>3.2433905696375033E-2</v>
      </c>
      <c r="BV950" s="133">
        <f t="shared" ref="BV950" si="18588">N950/N963</f>
        <v>5.9220985691573927E-2</v>
      </c>
      <c r="BW950" s="134">
        <f t="shared" ref="BW950" si="18589">O950/O963</f>
        <v>5.2067381316998472E-2</v>
      </c>
      <c r="BX950" s="129">
        <f t="shared" ref="BX950" si="18590">P950/P963</f>
        <v>6.0624870680736603E-2</v>
      </c>
      <c r="BY950" s="130">
        <f t="shared" ref="BY950" si="18591">Q950/Q963</f>
        <v>5.9351476548928778E-2</v>
      </c>
      <c r="BZ950" s="131">
        <f t="shared" ref="BZ950" si="18592">R950/R963</f>
        <v>6.737891737891738E-2</v>
      </c>
      <c r="CA950" s="132">
        <f t="shared" ref="CA950" si="18593">S950/S963</f>
        <v>6.8884042166484916E-2</v>
      </c>
      <c r="CB950" s="129">
        <f t="shared" ref="CB950" si="18594">T950/T963</f>
        <v>5.9382422802850353E-2</v>
      </c>
      <c r="CC950" s="130">
        <f t="shared" ref="CC950" si="18595">U950/U963</f>
        <v>5.0788091068301226E-2</v>
      </c>
      <c r="CD950" s="131">
        <f t="shared" ref="CD950" si="18596">V950/V963</f>
        <v>6.1424232197097535E-2</v>
      </c>
      <c r="CE950" s="132">
        <f t="shared" ref="CE950" si="18597">W950/W963</f>
        <v>5.9875043387712601E-2</v>
      </c>
      <c r="CF950" s="129">
        <f t="shared" ref="CF950" si="18598">X950/X963</f>
        <v>7.4479166666666666E-2</v>
      </c>
      <c r="CG950" s="130">
        <f t="shared" ref="CG950" si="18599">Y950/Y963</f>
        <v>6.0504201680672269E-2</v>
      </c>
      <c r="CH950" s="131">
        <f t="shared" ref="CH950" si="18600">Z950/Z963</f>
        <v>7.4989438107308834E-2</v>
      </c>
      <c r="CI950" s="129">
        <f t="shared" ref="CI950" si="18601">AA950/AA963</f>
        <v>7.7567169672432837E-2</v>
      </c>
      <c r="CJ950" s="135">
        <f t="shared" ref="CJ950" si="18602">AB950/AB963</f>
        <v>6.1726350652038915E-2</v>
      </c>
      <c r="CK950" s="136">
        <f t="shared" ref="CK950" si="18603">AC950/AC963</f>
        <v>6.1558620689655175E-2</v>
      </c>
    </row>
    <row r="951" spans="1:89" ht="14" thickTop="1" x14ac:dyDescent="0.15">
      <c r="A951" s="146" t="s">
        <v>28</v>
      </c>
      <c r="B951" s="203">
        <v>395</v>
      </c>
      <c r="C951" s="197">
        <v>642</v>
      </c>
      <c r="D951" s="198">
        <v>165</v>
      </c>
      <c r="E951" s="199">
        <v>286</v>
      </c>
      <c r="F951" s="196">
        <v>367</v>
      </c>
      <c r="G951" s="200">
        <v>613</v>
      </c>
      <c r="H951" s="198">
        <v>670</v>
      </c>
      <c r="I951" s="199">
        <v>801</v>
      </c>
      <c r="J951" s="196">
        <v>96</v>
      </c>
      <c r="K951" s="197">
        <v>61</v>
      </c>
      <c r="L951" s="198">
        <v>370</v>
      </c>
      <c r="M951" s="196">
        <v>186</v>
      </c>
      <c r="N951" s="201">
        <v>735</v>
      </c>
      <c r="O951" s="204">
        <v>519</v>
      </c>
      <c r="P951" s="196">
        <v>394</v>
      </c>
      <c r="Q951" s="197">
        <v>263</v>
      </c>
      <c r="R951" s="198">
        <v>461</v>
      </c>
      <c r="S951" s="199">
        <v>405</v>
      </c>
      <c r="T951" s="196">
        <v>62</v>
      </c>
      <c r="U951" s="200">
        <v>40</v>
      </c>
      <c r="V951" s="198">
        <v>486</v>
      </c>
      <c r="W951" s="205">
        <v>345</v>
      </c>
      <c r="X951" s="196">
        <v>241</v>
      </c>
      <c r="Y951" s="200">
        <v>129</v>
      </c>
      <c r="Z951" s="198">
        <v>771</v>
      </c>
      <c r="AA951" s="196">
        <v>783</v>
      </c>
      <c r="AB951" s="170">
        <f t="shared" si="18329"/>
        <v>5213</v>
      </c>
      <c r="AC951" s="173">
        <f t="shared" si="18301"/>
        <v>5073</v>
      </c>
      <c r="BI951" s="146" t="s">
        <v>28</v>
      </c>
      <c r="BJ951" s="129">
        <f>B951/B963</f>
        <v>6.4881734559789753E-2</v>
      </c>
      <c r="BK951" s="130">
        <f t="shared" ref="BK951" si="18604">C951/C963</f>
        <v>6.9669017905588715E-2</v>
      </c>
      <c r="BL951" s="131">
        <f t="shared" ref="BL951" si="18605">D951/D963</f>
        <v>8.1200787401574798E-2</v>
      </c>
      <c r="BM951" s="132">
        <f t="shared" ref="BM951" si="18606">E951/E963</f>
        <v>7.6307363927427957E-2</v>
      </c>
      <c r="BN951" s="129">
        <f t="shared" ref="BN951" si="18607">F951/F963</f>
        <v>5.3335271036186599E-2</v>
      </c>
      <c r="BO951" s="130">
        <f t="shared" ref="BO951" si="18608">G951/G963</f>
        <v>8.0172639288516867E-2</v>
      </c>
      <c r="BP951" s="131">
        <f t="shared" ref="BP951" si="18609">H951/H963</f>
        <v>6.8880435900071965E-2</v>
      </c>
      <c r="BQ951" s="132">
        <f t="shared" ref="BQ951" si="18610">I951/I963</f>
        <v>7.4894810659186531E-2</v>
      </c>
      <c r="BR951" s="129">
        <f t="shared" ref="BR951" si="18611">J951/J963</f>
        <v>7.5235109717868343E-2</v>
      </c>
      <c r="BS951" s="130">
        <f t="shared" ref="BS951" si="18612">K951/K963</f>
        <v>5.5656934306569344E-2</v>
      </c>
      <c r="BT951" s="131">
        <f t="shared" ref="BT951" si="18613">L951/L963</f>
        <v>8.2811101163831696E-2</v>
      </c>
      <c r="BU951" s="129">
        <f t="shared" ref="BU951" si="18614">M951/M963</f>
        <v>5.0695012264922325E-2</v>
      </c>
      <c r="BV951" s="133">
        <f t="shared" ref="BV951" si="18615">N951/N963</f>
        <v>7.3032591414944351E-2</v>
      </c>
      <c r="BW951" s="134">
        <f t="shared" ref="BW951" si="18616">O951/O963</f>
        <v>6.1137943220638473E-2</v>
      </c>
      <c r="BX951" s="129">
        <f t="shared" ref="BX951" si="18617">P951/P963</f>
        <v>8.1522863645768676E-2</v>
      </c>
      <c r="BY951" s="130">
        <f t="shared" ref="BY951" si="18618">Q951/Q963</f>
        <v>7.6143601621308621E-2</v>
      </c>
      <c r="BZ951" s="131">
        <f t="shared" ref="BZ951" si="18619">R951/R963</f>
        <v>6.5669515669515663E-2</v>
      </c>
      <c r="CA951" s="132">
        <f t="shared" ref="CA951" si="18620">S951/S963</f>
        <v>7.3609596510359865E-2</v>
      </c>
      <c r="CB951" s="129">
        <f t="shared" ref="CB951" si="18621">T951/T963</f>
        <v>7.3634204275534437E-2</v>
      </c>
      <c r="CC951" s="130">
        <f t="shared" ref="CC951" si="18622">U951/U963</f>
        <v>7.0052539404553416E-2</v>
      </c>
      <c r="CD951" s="131">
        <f t="shared" ref="CD951" si="18623">V951/V963</f>
        <v>8.2011474856564293E-2</v>
      </c>
      <c r="CE951" s="132">
        <f t="shared" ref="CE951" si="18624">W951/W963</f>
        <v>5.9875043387712601E-2</v>
      </c>
      <c r="CF951" s="129">
        <f t="shared" ref="CF951" si="18625">X951/X963</f>
        <v>6.2760416666666666E-2</v>
      </c>
      <c r="CG951" s="130">
        <f t="shared" ref="CG951" si="18626">Y951/Y963</f>
        <v>7.2268907563025217E-2</v>
      </c>
      <c r="CH951" s="131">
        <f t="shared" ref="CH951" si="18627">Z951/Z963</f>
        <v>8.1432192648922694E-2</v>
      </c>
      <c r="CI951" s="129">
        <f t="shared" ref="CI951" si="18628">AA951/AA963</f>
        <v>7.204637467795362E-2</v>
      </c>
      <c r="CJ951" s="135">
        <f t="shared" ref="CJ951" si="18629">AB951/AB963</f>
        <v>7.1938177050990135E-2</v>
      </c>
      <c r="CK951" s="136">
        <f t="shared" ref="CK951" si="18630">AC951/AC963</f>
        <v>6.9972413793103455E-2</v>
      </c>
    </row>
    <row r="952" spans="1:89" x14ac:dyDescent="0.15">
      <c r="A952" s="137" t="s">
        <v>29</v>
      </c>
      <c r="B952" s="206">
        <v>439</v>
      </c>
      <c r="C952" s="190">
        <v>634</v>
      </c>
      <c r="D952" s="191">
        <v>142</v>
      </c>
      <c r="E952" s="192">
        <v>291</v>
      </c>
      <c r="F952" s="189">
        <v>354</v>
      </c>
      <c r="G952" s="193">
        <v>572</v>
      </c>
      <c r="H952" s="191">
        <v>651</v>
      </c>
      <c r="I952" s="192">
        <v>819</v>
      </c>
      <c r="J952" s="189">
        <v>104</v>
      </c>
      <c r="K952" s="190">
        <v>32</v>
      </c>
      <c r="L952" s="191">
        <v>340</v>
      </c>
      <c r="M952" s="189">
        <v>165</v>
      </c>
      <c r="N952" s="194">
        <v>683</v>
      </c>
      <c r="O952" s="207">
        <v>487</v>
      </c>
      <c r="P952" s="189">
        <v>333</v>
      </c>
      <c r="Q952" s="190">
        <v>242</v>
      </c>
      <c r="R952" s="191">
        <v>467</v>
      </c>
      <c r="S952" s="192">
        <v>392</v>
      </c>
      <c r="T952" s="189">
        <v>72</v>
      </c>
      <c r="U952" s="193">
        <v>31</v>
      </c>
      <c r="V952" s="191">
        <v>451</v>
      </c>
      <c r="W952" s="208">
        <v>341</v>
      </c>
      <c r="X952" s="189">
        <v>261</v>
      </c>
      <c r="Y952" s="193">
        <v>112</v>
      </c>
      <c r="Z952" s="191">
        <v>652</v>
      </c>
      <c r="AA952" s="189">
        <v>806</v>
      </c>
      <c r="AB952" s="170">
        <f t="shared" si="18329"/>
        <v>4949</v>
      </c>
      <c r="AC952" s="173">
        <f t="shared" si="18301"/>
        <v>4924</v>
      </c>
      <c r="BI952" s="137" t="s">
        <v>29</v>
      </c>
      <c r="BJ952" s="129">
        <f>B952/B963</f>
        <v>7.2109067017082792E-2</v>
      </c>
      <c r="BK952" s="130">
        <f t="shared" ref="BK952" si="18631">C952/C963</f>
        <v>6.8800868149755834E-2</v>
      </c>
      <c r="BL952" s="131">
        <f t="shared" ref="BL952" si="18632">D952/D963</f>
        <v>6.9881889763779528E-2</v>
      </c>
      <c r="BM952" s="132">
        <f t="shared" ref="BM952" si="18633">E952/E963</f>
        <v>7.7641408751334046E-2</v>
      </c>
      <c r="BN952" s="129">
        <f t="shared" ref="BN952" si="18634">F952/F963</f>
        <v>5.1446010754250836E-2</v>
      </c>
      <c r="BO952" s="130">
        <f t="shared" ref="BO952" si="18635">G952/G963</f>
        <v>7.4810358357311008E-2</v>
      </c>
      <c r="BP952" s="131">
        <f t="shared" ref="BP952" si="18636">H952/H963</f>
        <v>6.6927110105890822E-2</v>
      </c>
      <c r="BQ952" s="132">
        <f t="shared" ref="BQ952" si="18637">I952/I963</f>
        <v>7.6577840112201964E-2</v>
      </c>
      <c r="BR952" s="129">
        <f t="shared" ref="BR952" si="18638">J952/J963</f>
        <v>8.1504702194357362E-2</v>
      </c>
      <c r="BS952" s="130">
        <f t="shared" ref="BS952" si="18639">K952/K963</f>
        <v>2.9197080291970802E-2</v>
      </c>
      <c r="BT952" s="131">
        <f t="shared" ref="BT952" si="18640">L952/L963</f>
        <v>7.6096687555953446E-2</v>
      </c>
      <c r="BU952" s="129">
        <f t="shared" ref="BU952" si="18641">M952/M963</f>
        <v>4.4971381847914965E-2</v>
      </c>
      <c r="BV952" s="133">
        <f t="shared" ref="BV952" si="18642">N952/N963</f>
        <v>6.7865659777424481E-2</v>
      </c>
      <c r="BW952" s="134">
        <f t="shared" ref="BW952" si="18643">O952/O963</f>
        <v>5.7368359052891976E-2</v>
      </c>
      <c r="BX952" s="129">
        <f t="shared" ref="BX952" si="18644">P952/P963</f>
        <v>6.8901303538175043E-2</v>
      </c>
      <c r="BY952" s="130">
        <f t="shared" ref="BY952" si="18645">Q952/Q963</f>
        <v>7.0063694267515922E-2</v>
      </c>
      <c r="BZ952" s="131">
        <f t="shared" ref="BZ952" si="18646">R952/R963</f>
        <v>6.6524216524216528E-2</v>
      </c>
      <c r="CA952" s="132">
        <f t="shared" ref="CA952" si="18647">S952/S963</f>
        <v>7.124681933842239E-2</v>
      </c>
      <c r="CB952" s="129">
        <f t="shared" ref="CB952" si="18648">T952/T963</f>
        <v>8.5510688836104506E-2</v>
      </c>
      <c r="CC952" s="130">
        <f t="shared" ref="CC952" si="18649">U952/U963</f>
        <v>5.4290718038528897E-2</v>
      </c>
      <c r="CD952" s="131">
        <f t="shared" ref="CD952" si="18650">V952/V963</f>
        <v>7.6105298683766448E-2</v>
      </c>
      <c r="CE952" s="132">
        <f t="shared" ref="CE952" si="18651">W952/W963</f>
        <v>5.9180839986115931E-2</v>
      </c>
      <c r="CF952" s="129">
        <f t="shared" ref="CF952" si="18652">X952/X963</f>
        <v>6.7968749999999994E-2</v>
      </c>
      <c r="CG952" s="130">
        <f t="shared" ref="CG952" si="18653">Y952/Y963</f>
        <v>6.2745098039215685E-2</v>
      </c>
      <c r="CH952" s="131">
        <f t="shared" ref="CH952" si="18654">Z952/Z963</f>
        <v>6.886354034643008E-2</v>
      </c>
      <c r="CI952" s="129">
        <f t="shared" ref="CI952" si="18655">AA952/AA963</f>
        <v>7.4162679425837319E-2</v>
      </c>
      <c r="CJ952" s="135">
        <f t="shared" ref="CJ952" si="18656">AB952/AB963</f>
        <v>6.8295038984337267E-2</v>
      </c>
      <c r="CK952" s="136">
        <f t="shared" ref="CK952" si="18657">AC952/AC963</f>
        <v>6.791724137931035E-2</v>
      </c>
    </row>
    <row r="953" spans="1:89" x14ac:dyDescent="0.15">
      <c r="A953" s="146" t="s">
        <v>30</v>
      </c>
      <c r="B953" s="203">
        <v>424</v>
      </c>
      <c r="C953" s="197">
        <v>517</v>
      </c>
      <c r="D953" s="198">
        <v>116</v>
      </c>
      <c r="E953" s="199">
        <v>250</v>
      </c>
      <c r="F953" s="196">
        <v>336</v>
      </c>
      <c r="G953" s="200">
        <v>647</v>
      </c>
      <c r="H953" s="198">
        <v>654</v>
      </c>
      <c r="I953" s="199">
        <v>685</v>
      </c>
      <c r="J953" s="196">
        <v>136</v>
      </c>
      <c r="K953" s="197">
        <v>54</v>
      </c>
      <c r="L953" s="198">
        <v>518</v>
      </c>
      <c r="M953" s="196">
        <v>141</v>
      </c>
      <c r="N953" s="201">
        <v>731</v>
      </c>
      <c r="O953" s="204">
        <v>424</v>
      </c>
      <c r="P953" s="196">
        <v>303</v>
      </c>
      <c r="Q953" s="197">
        <v>262</v>
      </c>
      <c r="R953" s="198">
        <v>425</v>
      </c>
      <c r="S953" s="199">
        <v>405</v>
      </c>
      <c r="T953" s="196">
        <v>50</v>
      </c>
      <c r="U953" s="200">
        <v>33</v>
      </c>
      <c r="V953" s="198">
        <v>502</v>
      </c>
      <c r="W953" s="205">
        <v>279</v>
      </c>
      <c r="X953" s="196">
        <v>260</v>
      </c>
      <c r="Y953" s="200">
        <v>134</v>
      </c>
      <c r="Z953" s="198">
        <v>633</v>
      </c>
      <c r="AA953" s="196">
        <v>740</v>
      </c>
      <c r="AB953" s="170">
        <f t="shared" si="18329"/>
        <v>5088</v>
      </c>
      <c r="AC953" s="173">
        <f t="shared" si="18301"/>
        <v>4571</v>
      </c>
      <c r="BI953" s="146" t="s">
        <v>30</v>
      </c>
      <c r="BJ953" s="129">
        <f>B953/B963</f>
        <v>6.9645203679369244E-2</v>
      </c>
      <c r="BK953" s="130">
        <f t="shared" ref="BK953" si="18658">C953/C963</f>
        <v>5.6104177970699949E-2</v>
      </c>
      <c r="BL953" s="131">
        <f t="shared" ref="BL953" si="18659">D953/D963</f>
        <v>5.7086614173228349E-2</v>
      </c>
      <c r="BM953" s="132">
        <f t="shared" ref="BM953" si="18660">E953/E963</f>
        <v>6.6702241195304157E-2</v>
      </c>
      <c r="BN953" s="129">
        <f t="shared" ref="BN953" si="18661">F953/F963</f>
        <v>4.8830111902339775E-2</v>
      </c>
      <c r="BO953" s="130">
        <f t="shared" ref="BO953" si="18662">G953/G963</f>
        <v>8.4619408841224167E-2</v>
      </c>
      <c r="BP953" s="131">
        <f t="shared" ref="BP953" si="18663">H953/H963</f>
        <v>6.7235529968129953E-2</v>
      </c>
      <c r="BQ953" s="132">
        <f t="shared" ref="BQ953" si="18664">I953/I963</f>
        <v>6.4048620850864893E-2</v>
      </c>
      <c r="BR953" s="129">
        <f t="shared" ref="BR953" si="18665">J953/J963</f>
        <v>0.10658307210031348</v>
      </c>
      <c r="BS953" s="130">
        <f t="shared" ref="BS953" si="18666">K953/K963</f>
        <v>4.9270072992700732E-2</v>
      </c>
      <c r="BT953" s="131">
        <f t="shared" ref="BT953" si="18667">L953/L963</f>
        <v>0.11593554162936437</v>
      </c>
      <c r="BU953" s="129">
        <f t="shared" ref="BU953" si="18668">M953/M963</f>
        <v>3.8430089942763694E-2</v>
      </c>
      <c r="BV953" s="133">
        <f t="shared" ref="BV953" si="18669">N953/N963</f>
        <v>7.2635135135135129E-2</v>
      </c>
      <c r="BW953" s="134">
        <f t="shared" ref="BW953" si="18670">O953/O963</f>
        <v>4.9946990222641062E-2</v>
      </c>
      <c r="BX953" s="129">
        <f t="shared" ref="BX953" si="18671">P953/P963</f>
        <v>6.2693978895096217E-2</v>
      </c>
      <c r="BY953" s="130">
        <f t="shared" ref="BY953" si="18672">Q953/Q963</f>
        <v>7.5854082223508978E-2</v>
      </c>
      <c r="BZ953" s="131">
        <f t="shared" ref="BZ953" si="18673">R953/R963</f>
        <v>6.0541310541310539E-2</v>
      </c>
      <c r="CA953" s="132">
        <f t="shared" ref="CA953" si="18674">S953/S963</f>
        <v>7.3609596510359865E-2</v>
      </c>
      <c r="CB953" s="129">
        <f t="shared" ref="CB953" si="18675">T953/T963</f>
        <v>5.9382422802850353E-2</v>
      </c>
      <c r="CC953" s="130">
        <f t="shared" ref="CC953" si="18676">U953/U963</f>
        <v>5.7793345008756568E-2</v>
      </c>
      <c r="CD953" s="131">
        <f t="shared" ref="CD953" si="18677">V953/V963</f>
        <v>8.4711441106986168E-2</v>
      </c>
      <c r="CE953" s="132">
        <f t="shared" ref="CE953" si="18678">W953/W963</f>
        <v>4.8420687261367577E-2</v>
      </c>
      <c r="CF953" s="129">
        <f t="shared" ref="CF953" si="18679">X953/X963</f>
        <v>6.7708333333333329E-2</v>
      </c>
      <c r="CG953" s="130">
        <f t="shared" ref="CG953" si="18680">Y953/Y963</f>
        <v>7.5070028011204479E-2</v>
      </c>
      <c r="CH953" s="131">
        <f t="shared" ref="CH953" si="18681">Z953/Z963</f>
        <v>6.6856780735107729E-2</v>
      </c>
      <c r="CI953" s="129">
        <f t="shared" ref="CI953" si="18682">AA953/AA963</f>
        <v>6.8089804931910192E-2</v>
      </c>
      <c r="CJ953" s="135">
        <f t="shared" ref="CJ953" si="18683">AB953/AB963</f>
        <v>7.021320637549161E-2</v>
      </c>
      <c r="CK953" s="136">
        <f t="shared" ref="CK953" si="18684">AC953/AC963</f>
        <v>6.3048275862068959E-2</v>
      </c>
    </row>
    <row r="954" spans="1:89" x14ac:dyDescent="0.15">
      <c r="A954" s="137" t="s">
        <v>31</v>
      </c>
      <c r="B954" s="206">
        <v>491</v>
      </c>
      <c r="C954" s="190">
        <v>859</v>
      </c>
      <c r="D954" s="191">
        <v>117</v>
      </c>
      <c r="E954" s="192">
        <v>352</v>
      </c>
      <c r="F954" s="189">
        <v>295</v>
      </c>
      <c r="G954" s="193">
        <v>897</v>
      </c>
      <c r="H954" s="191">
        <v>663</v>
      </c>
      <c r="I954" s="192">
        <v>1101</v>
      </c>
      <c r="J954" s="189">
        <v>175</v>
      </c>
      <c r="K954" s="190">
        <v>73</v>
      </c>
      <c r="L954" s="191">
        <v>579</v>
      </c>
      <c r="M954" s="189">
        <v>132</v>
      </c>
      <c r="N954" s="194">
        <v>859</v>
      </c>
      <c r="O954" s="207">
        <v>558</v>
      </c>
      <c r="P954" s="189">
        <v>327</v>
      </c>
      <c r="Q954" s="190">
        <v>293</v>
      </c>
      <c r="R954" s="191">
        <v>470</v>
      </c>
      <c r="S954" s="192">
        <v>487</v>
      </c>
      <c r="T954" s="189">
        <v>50</v>
      </c>
      <c r="U954" s="193">
        <v>25</v>
      </c>
      <c r="V954" s="191">
        <v>608</v>
      </c>
      <c r="W954" s="208">
        <v>352</v>
      </c>
      <c r="X954" s="189">
        <v>317</v>
      </c>
      <c r="Y954" s="193">
        <v>117</v>
      </c>
      <c r="Z954" s="191">
        <v>709</v>
      </c>
      <c r="AA954" s="189">
        <v>789</v>
      </c>
      <c r="AB954" s="170">
        <f t="shared" si="18329"/>
        <v>5660</v>
      </c>
      <c r="AC954" s="173">
        <f t="shared" si="18301"/>
        <v>6035</v>
      </c>
      <c r="BI954" s="137" t="s">
        <v>31</v>
      </c>
      <c r="BJ954" s="129">
        <f>B954/B963</f>
        <v>8.0650459921156367E-2</v>
      </c>
      <c r="BK954" s="130">
        <f t="shared" ref="BK954" si="18685">C954/C963</f>
        <v>9.3217580032555619E-2</v>
      </c>
      <c r="BL954" s="131">
        <f t="shared" ref="BL954" si="18686">D954/D963</f>
        <v>5.7578740157480317E-2</v>
      </c>
      <c r="BM954" s="132">
        <f t="shared" ref="BM954" si="18687">E954/E963</f>
        <v>9.3916755602988261E-2</v>
      </c>
      <c r="BN954" s="129">
        <f t="shared" ref="BN954" si="18688">F954/F963</f>
        <v>4.2871675628542362E-2</v>
      </c>
      <c r="BO954" s="130">
        <f t="shared" ref="BO954" si="18689">G954/G963</f>
        <v>0.11731624378760136</v>
      </c>
      <c r="BP954" s="131">
        <f t="shared" ref="BP954" si="18690">H954/H963</f>
        <v>6.8160789554847334E-2</v>
      </c>
      <c r="BQ954" s="132">
        <f t="shared" ref="BQ954" si="18691">I954/I963</f>
        <v>0.10294530154277699</v>
      </c>
      <c r="BR954" s="129">
        <f t="shared" ref="BR954" si="18692">J954/J963</f>
        <v>0.13714733542319749</v>
      </c>
      <c r="BS954" s="130">
        <f t="shared" ref="BS954" si="18693">K954/K963</f>
        <v>6.6605839416058396E-2</v>
      </c>
      <c r="BT954" s="131">
        <f t="shared" ref="BT954" si="18694">L954/L963</f>
        <v>0.12958818263205013</v>
      </c>
      <c r="BU954" s="129">
        <f t="shared" ref="BU954" si="18695">M954/M963</f>
        <v>3.5977105478331974E-2</v>
      </c>
      <c r="BV954" s="133">
        <f t="shared" ref="BV954" si="18696">N954/N963</f>
        <v>8.5353736089030213E-2</v>
      </c>
      <c r="BW954" s="134">
        <f t="shared" ref="BW954" si="18697">O954/O963</f>
        <v>6.5732123925079516E-2</v>
      </c>
      <c r="BX954" s="129">
        <f t="shared" ref="BX954" si="18698">P954/P963</f>
        <v>6.7659838609559278E-2</v>
      </c>
      <c r="BY954" s="130">
        <f t="shared" ref="BY954" si="18699">Q954/Q963</f>
        <v>8.4829183555298199E-2</v>
      </c>
      <c r="BZ954" s="131">
        <f t="shared" ref="BZ954" si="18700">R954/R963</f>
        <v>6.6951566951566954E-2</v>
      </c>
      <c r="CA954" s="132">
        <f t="shared" ref="CA954" si="18701">S954/S963</f>
        <v>8.8513267902580878E-2</v>
      </c>
      <c r="CB954" s="129">
        <f t="shared" ref="CB954" si="18702">T954/T963</f>
        <v>5.9382422802850353E-2</v>
      </c>
      <c r="CC954" s="130">
        <f t="shared" ref="CC954" si="18703">U954/U963</f>
        <v>4.3782837127845885E-2</v>
      </c>
      <c r="CD954" s="131">
        <f t="shared" ref="CD954" si="18704">V954/V963</f>
        <v>0.10259871751603104</v>
      </c>
      <c r="CE954" s="132">
        <f t="shared" ref="CE954" si="18705">W954/W963</f>
        <v>6.1089899340506772E-2</v>
      </c>
      <c r="CF954" s="129">
        <f t="shared" ref="CF954" si="18706">X954/X963</f>
        <v>8.2552083333333331E-2</v>
      </c>
      <c r="CG954" s="130">
        <f t="shared" ref="CG954" si="18707">Y954/Y963</f>
        <v>6.5546218487394961E-2</v>
      </c>
      <c r="CH954" s="131">
        <f t="shared" ref="CH954" si="18708">Z954/Z963</f>
        <v>7.4883819180397132E-2</v>
      </c>
      <c r="CI954" s="129">
        <f t="shared" ref="CI954" si="18709">AA954/AA963</f>
        <v>7.2598454177401545E-2</v>
      </c>
      <c r="CJ954" s="135">
        <f t="shared" ref="CJ954" si="18710">AB954/AB963</f>
        <v>7.8106672186572829E-2</v>
      </c>
      <c r="CK954" s="136">
        <f t="shared" ref="CK954" si="18711">AC954/AC963</f>
        <v>8.3241379310344824E-2</v>
      </c>
    </row>
    <row r="955" spans="1:89" x14ac:dyDescent="0.15">
      <c r="A955" s="146" t="s">
        <v>32</v>
      </c>
      <c r="B955" s="203">
        <v>474</v>
      </c>
      <c r="C955" s="197">
        <v>754</v>
      </c>
      <c r="D955" s="198">
        <v>101</v>
      </c>
      <c r="E955" s="199">
        <v>362</v>
      </c>
      <c r="F955" s="196">
        <v>236</v>
      </c>
      <c r="G955" s="200">
        <v>1023</v>
      </c>
      <c r="H955" s="198">
        <v>587</v>
      </c>
      <c r="I955" s="199">
        <v>1017</v>
      </c>
      <c r="J955" s="196">
        <v>188</v>
      </c>
      <c r="K955" s="197">
        <v>85</v>
      </c>
      <c r="L955" s="198">
        <v>735</v>
      </c>
      <c r="M955" s="196">
        <v>151</v>
      </c>
      <c r="N955" s="201">
        <v>1053</v>
      </c>
      <c r="O955" s="204">
        <v>649</v>
      </c>
      <c r="P955" s="196">
        <v>274</v>
      </c>
      <c r="Q955" s="197">
        <v>374</v>
      </c>
      <c r="R955" s="198">
        <v>443</v>
      </c>
      <c r="S955" s="199">
        <v>538</v>
      </c>
      <c r="T955" s="196">
        <v>43</v>
      </c>
      <c r="U955" s="200">
        <v>36</v>
      </c>
      <c r="V955" s="198">
        <v>836</v>
      </c>
      <c r="W955" s="205">
        <v>328</v>
      </c>
      <c r="X955" s="196">
        <v>190</v>
      </c>
      <c r="Y955" s="200">
        <v>139</v>
      </c>
      <c r="Z955" s="198">
        <v>469</v>
      </c>
      <c r="AA955" s="196">
        <v>871</v>
      </c>
      <c r="AB955" s="170">
        <f t="shared" si="18329"/>
        <v>5629</v>
      </c>
      <c r="AC955" s="173">
        <f t="shared" si="18301"/>
        <v>6327</v>
      </c>
      <c r="BI955" s="146" t="s">
        <v>32</v>
      </c>
      <c r="BJ955" s="129">
        <f>B955/B963</f>
        <v>7.7858081471747706E-2</v>
      </c>
      <c r="BK955" s="130">
        <f t="shared" ref="BK955" si="18712">C955/C963</f>
        <v>8.1823114487249049E-2</v>
      </c>
      <c r="BL955" s="131">
        <f t="shared" ref="BL955" si="18713">D955/D963</f>
        <v>4.9704724409448821E-2</v>
      </c>
      <c r="BM955" s="132">
        <f t="shared" ref="BM955" si="18714">E955/E963</f>
        <v>9.6584845250800425E-2</v>
      </c>
      <c r="BN955" s="129">
        <f t="shared" ref="BN955" si="18715">F955/F963</f>
        <v>3.4297340502833888E-2</v>
      </c>
      <c r="BO955" s="130">
        <f t="shared" ref="BO955" si="18716">G955/G963</f>
        <v>0.13379544860057546</v>
      </c>
      <c r="BP955" s="131">
        <f t="shared" ref="BP955" si="18717">H955/H963</f>
        <v>6.0347486378122754E-2</v>
      </c>
      <c r="BQ955" s="132">
        <f t="shared" ref="BQ955" si="18718">I955/I963</f>
        <v>9.5091164095371675E-2</v>
      </c>
      <c r="BR955" s="129">
        <f t="shared" ref="BR955" si="18719">J955/J963</f>
        <v>0.14733542319749215</v>
      </c>
      <c r="BS955" s="130">
        <f t="shared" ref="BS955" si="18720">K955/K963</f>
        <v>7.7554744525547448E-2</v>
      </c>
      <c r="BT955" s="131">
        <f t="shared" ref="BT955" si="18721">L955/L963</f>
        <v>0.164503133393017</v>
      </c>
      <c r="BU955" s="129">
        <f t="shared" ref="BU955" si="18722">M955/M963</f>
        <v>4.1155628236576723E-2</v>
      </c>
      <c r="BV955" s="133">
        <f t="shared" ref="BV955" si="18723">N955/N963</f>
        <v>0.10463036565977743</v>
      </c>
      <c r="BW955" s="134">
        <f t="shared" ref="BW955" si="18724">O955/O963</f>
        <v>7.6451878902108611E-2</v>
      </c>
      <c r="BX955" s="129">
        <f t="shared" ref="BX955" si="18725">P955/P963</f>
        <v>5.6693565073453342E-2</v>
      </c>
      <c r="BY955" s="130">
        <f t="shared" ref="BY955" si="18726">Q955/Q963</f>
        <v>0.10828025477707007</v>
      </c>
      <c r="BZ955" s="131">
        <f t="shared" ref="BZ955" si="18727">R955/R963</f>
        <v>6.3105413105413108E-2</v>
      </c>
      <c r="CA955" s="132">
        <f t="shared" ref="CA955" si="18728">S955/S963</f>
        <v>9.7782624500181756E-2</v>
      </c>
      <c r="CB955" s="129">
        <f t="shared" ref="CB955" si="18729">T955/T963</f>
        <v>5.1068883610451303E-2</v>
      </c>
      <c r="CC955" s="130">
        <f t="shared" ref="CC955" si="18730">U955/U963</f>
        <v>6.3047285464098074E-2</v>
      </c>
      <c r="CD955" s="131">
        <f t="shared" ref="CD955" si="18731">V955/V963</f>
        <v>0.14107323658454268</v>
      </c>
      <c r="CE955" s="132">
        <f t="shared" ref="CE955" si="18732">W955/W963</f>
        <v>5.6924678930926759E-2</v>
      </c>
      <c r="CF955" s="129">
        <f t="shared" ref="CF955" si="18733">X955/X963</f>
        <v>4.9479166666666664E-2</v>
      </c>
      <c r="CG955" s="130">
        <f t="shared" ref="CG955" si="18734">Y955/Y963</f>
        <v>7.7871148459383754E-2</v>
      </c>
      <c r="CH955" s="131">
        <f t="shared" ref="CH955" si="18735">Z955/Z963</f>
        <v>4.9535276721588507E-2</v>
      </c>
      <c r="CI955" s="129">
        <f t="shared" ref="CI955" si="18736">AA955/AA963</f>
        <v>8.0143540669856461E-2</v>
      </c>
      <c r="CJ955" s="135">
        <f t="shared" ref="CJ955" si="18737">AB955/AB963</f>
        <v>7.7678879459049194E-2</v>
      </c>
      <c r="CK955" s="136">
        <f t="shared" ref="CK955" si="18738">AC955/AC963</f>
        <v>8.7268965517241379E-2</v>
      </c>
    </row>
    <row r="956" spans="1:89" x14ac:dyDescent="0.15">
      <c r="A956" s="137" t="s">
        <v>33</v>
      </c>
      <c r="B956" s="206">
        <v>0</v>
      </c>
      <c r="C956" s="190">
        <v>284</v>
      </c>
      <c r="D956" s="191">
        <v>4</v>
      </c>
      <c r="E956" s="192">
        <v>152</v>
      </c>
      <c r="F956" s="189">
        <v>8</v>
      </c>
      <c r="G956" s="193">
        <v>271</v>
      </c>
      <c r="H956" s="191">
        <v>79</v>
      </c>
      <c r="I956" s="192">
        <v>296</v>
      </c>
      <c r="J956" s="189">
        <v>21</v>
      </c>
      <c r="K956" s="190">
        <v>12</v>
      </c>
      <c r="L956" s="191">
        <v>127</v>
      </c>
      <c r="M956" s="189">
        <v>44</v>
      </c>
      <c r="N956" s="194">
        <v>144</v>
      </c>
      <c r="O956" s="207">
        <v>137</v>
      </c>
      <c r="P956" s="189">
        <v>51</v>
      </c>
      <c r="Q956" s="190">
        <v>75</v>
      </c>
      <c r="R956" s="191">
        <v>141</v>
      </c>
      <c r="S956" s="192">
        <v>108</v>
      </c>
      <c r="T956" s="189">
        <v>8</v>
      </c>
      <c r="U956" s="193">
        <v>12</v>
      </c>
      <c r="V956" s="191">
        <v>117</v>
      </c>
      <c r="W956" s="208">
        <v>99</v>
      </c>
      <c r="X956" s="189">
        <v>52</v>
      </c>
      <c r="Y956" s="193">
        <v>57</v>
      </c>
      <c r="Z956" s="191">
        <v>181</v>
      </c>
      <c r="AA956" s="189">
        <v>321</v>
      </c>
      <c r="AB956" s="170">
        <f t="shared" si="18329"/>
        <v>933</v>
      </c>
      <c r="AC956" s="173">
        <f t="shared" si="18301"/>
        <v>1868</v>
      </c>
      <c r="BI956" s="137" t="s">
        <v>33</v>
      </c>
      <c r="BJ956" s="129">
        <f>B956/B963</f>
        <v>0</v>
      </c>
      <c r="BK956" s="130">
        <f t="shared" ref="BK956" si="18739">C956/C963</f>
        <v>3.0819316332067283E-2</v>
      </c>
      <c r="BL956" s="131">
        <f t="shared" ref="BL956" si="18740">D956/D963</f>
        <v>1.968503937007874E-3</v>
      </c>
      <c r="BM956" s="132">
        <f t="shared" ref="BM956" si="18741">E956/E963</f>
        <v>4.0554962646744928E-2</v>
      </c>
      <c r="BN956" s="129">
        <f t="shared" ref="BN956" si="18742">F956/F963</f>
        <v>1.1626217119604708E-3</v>
      </c>
      <c r="BO956" s="130">
        <f t="shared" ref="BO956" si="18743">G956/G963</f>
        <v>3.5443369081872872E-2</v>
      </c>
      <c r="BP956" s="131">
        <f t="shared" ref="BP956" si="18744">H956/H963</f>
        <v>8.1217230389637098E-3</v>
      </c>
      <c r="BQ956" s="132">
        <f t="shared" ref="BQ956" si="18745">I956/I963</f>
        <v>2.7676484338475922E-2</v>
      </c>
      <c r="BR956" s="129">
        <f t="shared" ref="BR956" si="18746">J956/J963</f>
        <v>1.6457680250783698E-2</v>
      </c>
      <c r="BS956" s="130">
        <f t="shared" ref="BS956" si="18747">K956/K963</f>
        <v>1.0948905109489052E-2</v>
      </c>
      <c r="BT956" s="131">
        <f t="shared" ref="BT956" si="18748">L956/L963</f>
        <v>2.8424350940017905E-2</v>
      </c>
      <c r="BU956" s="129">
        <f t="shared" ref="BU956" si="18749">M956/M963</f>
        <v>1.1992368492777324E-2</v>
      </c>
      <c r="BV956" s="133">
        <f t="shared" ref="BV956" si="18750">N956/N963</f>
        <v>1.4308426073131956E-2</v>
      </c>
      <c r="BW956" s="134">
        <f t="shared" ref="BW956" si="18751">O956/O963</f>
        <v>1.6138532218164685E-2</v>
      </c>
      <c r="BX956" s="129">
        <f t="shared" ref="BX956" si="18752">P956/P963</f>
        <v>1.0552451893234015E-2</v>
      </c>
      <c r="BY956" s="130">
        <f t="shared" ref="BY956" si="18753">Q956/Q963</f>
        <v>2.1713954834973945E-2</v>
      </c>
      <c r="BZ956" s="131">
        <f t="shared" ref="BZ956" si="18754">R956/R963</f>
        <v>2.0085470085470087E-2</v>
      </c>
      <c r="CA956" s="132">
        <f t="shared" ref="CA956" si="18755">S956/S963</f>
        <v>1.9629225736095966E-2</v>
      </c>
      <c r="CB956" s="129">
        <f t="shared" ref="CB956" si="18756">T956/T963</f>
        <v>9.5011876484560574E-3</v>
      </c>
      <c r="CC956" s="130">
        <f t="shared" ref="CC956" si="18757">U956/U963</f>
        <v>2.1015761821366025E-2</v>
      </c>
      <c r="CD956" s="131">
        <f t="shared" ref="CD956" si="18758">V956/V963</f>
        <v>1.9743503206209923E-2</v>
      </c>
      <c r="CE956" s="132">
        <f t="shared" ref="CE956" si="18759">W956/W963</f>
        <v>1.7181534189517528E-2</v>
      </c>
      <c r="CF956" s="129">
        <f t="shared" ref="CF956" si="18760">X956/X963</f>
        <v>1.3541666666666667E-2</v>
      </c>
      <c r="CG956" s="130">
        <f t="shared" ref="CG956" si="18761">Y956/Y963</f>
        <v>3.1932773109243695E-2</v>
      </c>
      <c r="CH956" s="131">
        <f t="shared" ref="CH956" si="18762">Z956/Z963</f>
        <v>1.9117025771018165E-2</v>
      </c>
      <c r="CI956" s="129">
        <f t="shared" ref="CI956" si="18763">AA956/AA963</f>
        <v>2.9536253220463746E-2</v>
      </c>
      <c r="CJ956" s="135">
        <f t="shared" ref="CJ956" si="18764">AB956/AB963</f>
        <v>1.2875181121920928E-2</v>
      </c>
      <c r="CK956" s="136">
        <f t="shared" ref="CK956" si="18765">AC956/AC963</f>
        <v>2.5765517241379311E-2</v>
      </c>
    </row>
    <row r="957" spans="1:89" x14ac:dyDescent="0.15">
      <c r="A957" s="146" t="s">
        <v>34</v>
      </c>
      <c r="B957" s="203">
        <v>0</v>
      </c>
      <c r="C957" s="197">
        <v>82</v>
      </c>
      <c r="D957" s="198">
        <v>1</v>
      </c>
      <c r="E957" s="199">
        <v>56</v>
      </c>
      <c r="F957" s="196">
        <v>2</v>
      </c>
      <c r="G957" s="200">
        <v>40</v>
      </c>
      <c r="H957" s="198">
        <v>3</v>
      </c>
      <c r="I957" s="199">
        <v>40</v>
      </c>
      <c r="J957" s="196">
        <v>0</v>
      </c>
      <c r="K957" s="197">
        <v>1</v>
      </c>
      <c r="L957" s="198">
        <v>1</v>
      </c>
      <c r="M957" s="196">
        <v>3</v>
      </c>
      <c r="N957" s="201">
        <v>0</v>
      </c>
      <c r="O957" s="204">
        <v>0</v>
      </c>
      <c r="P957" s="196">
        <v>0</v>
      </c>
      <c r="Q957" s="197">
        <v>0</v>
      </c>
      <c r="R957" s="198">
        <v>0</v>
      </c>
      <c r="S957" s="199">
        <v>0</v>
      </c>
      <c r="T957" s="196">
        <v>0</v>
      </c>
      <c r="U957" s="200">
        <v>0</v>
      </c>
      <c r="V957" s="198">
        <v>0</v>
      </c>
      <c r="W957" s="205">
        <v>0</v>
      </c>
      <c r="X957" s="196">
        <v>0</v>
      </c>
      <c r="Y957" s="200">
        <v>0</v>
      </c>
      <c r="Z957" s="198">
        <v>0</v>
      </c>
      <c r="AA957" s="196">
        <v>0</v>
      </c>
      <c r="AB957" s="170">
        <f t="shared" si="18329"/>
        <v>7</v>
      </c>
      <c r="AC957" s="173">
        <f t="shared" si="18301"/>
        <v>222</v>
      </c>
      <c r="BI957" s="146" t="s">
        <v>34</v>
      </c>
      <c r="BJ957" s="129">
        <f>B957/B963</f>
        <v>0</v>
      </c>
      <c r="BK957" s="130">
        <f t="shared" ref="BK957" si="18766">C957/C963</f>
        <v>8.8985349972870321E-3</v>
      </c>
      <c r="BL957" s="131">
        <f t="shared" ref="BL957" si="18767">D957/D963</f>
        <v>4.921259842519685E-4</v>
      </c>
      <c r="BM957" s="132">
        <f t="shared" ref="BM957" si="18768">E957/E963</f>
        <v>1.4941302027748132E-2</v>
      </c>
      <c r="BN957" s="129">
        <f t="shared" ref="BN957" si="18769">F957/F963</f>
        <v>2.906554279901177E-4</v>
      </c>
      <c r="BO957" s="130">
        <f t="shared" ref="BO957" si="18770">G957/G963</f>
        <v>5.2314935914203504E-3</v>
      </c>
      <c r="BP957" s="131">
        <f t="shared" ref="BP957" si="18771">H957/H963</f>
        <v>3.0841986223912818E-4</v>
      </c>
      <c r="BQ957" s="132">
        <f t="shared" ref="BQ957" si="18772">I957/I963</f>
        <v>3.7400654511453952E-3</v>
      </c>
      <c r="BR957" s="129">
        <f t="shared" ref="BR957" si="18773">J957/J963</f>
        <v>0</v>
      </c>
      <c r="BS957" s="130">
        <f t="shared" ref="BS957" si="18774">K957/K963</f>
        <v>9.1240875912408756E-4</v>
      </c>
      <c r="BT957" s="131">
        <f t="shared" ref="BT957" si="18775">L957/L963</f>
        <v>2.2381378692927484E-4</v>
      </c>
      <c r="BU957" s="129">
        <f t="shared" ref="BU957" si="18776">M957/M963</f>
        <v>8.1766148814390845E-4</v>
      </c>
      <c r="BV957" s="133">
        <f t="shared" ref="BV957" si="18777">N957/N963</f>
        <v>0</v>
      </c>
      <c r="BW957" s="134">
        <f t="shared" ref="BW957" si="18778">O957/O963</f>
        <v>0</v>
      </c>
      <c r="BX957" s="129">
        <f t="shared" ref="BX957" si="18779">P957/P963</f>
        <v>0</v>
      </c>
      <c r="BY957" s="130">
        <f t="shared" ref="BY957" si="18780">Q957/Q963</f>
        <v>0</v>
      </c>
      <c r="BZ957" s="131">
        <f t="shared" ref="BZ957" si="18781">R957/R963</f>
        <v>0</v>
      </c>
      <c r="CA957" s="132">
        <f t="shared" ref="CA957" si="18782">S957/S963</f>
        <v>0</v>
      </c>
      <c r="CB957" s="129">
        <f t="shared" ref="CB957" si="18783">T957/T963</f>
        <v>0</v>
      </c>
      <c r="CC957" s="130">
        <f t="shared" ref="CC957" si="18784">U957/U963</f>
        <v>0</v>
      </c>
      <c r="CD957" s="131">
        <f t="shared" ref="CD957" si="18785">V957/V963</f>
        <v>0</v>
      </c>
      <c r="CE957" s="132">
        <f t="shared" ref="CE957" si="18786">W957/W963</f>
        <v>0</v>
      </c>
      <c r="CF957" s="129">
        <f t="shared" ref="CF957" si="18787">X957/X963</f>
        <v>0</v>
      </c>
      <c r="CG957" s="130">
        <f t="shared" ref="CG957" si="18788">Y957/Y963</f>
        <v>0</v>
      </c>
      <c r="CH957" s="131">
        <f t="shared" ref="CH957" si="18789">Z957/Z963</f>
        <v>0</v>
      </c>
      <c r="CI957" s="129">
        <f t="shared" ref="CI957" si="18790">AA957/AA963</f>
        <v>0</v>
      </c>
      <c r="CJ957" s="135">
        <f t="shared" ref="CJ957" si="18791">AB957/AB963</f>
        <v>9.6598357827916927E-5</v>
      </c>
      <c r="CK957" s="136">
        <f t="shared" ref="CK957" si="18792">AC957/AC963</f>
        <v>3.0620689655172415E-3</v>
      </c>
    </row>
    <row r="958" spans="1:89" x14ac:dyDescent="0.15">
      <c r="A958" s="137" t="s">
        <v>35</v>
      </c>
      <c r="B958" s="206">
        <v>0</v>
      </c>
      <c r="C958" s="190">
        <v>0</v>
      </c>
      <c r="D958" s="191">
        <v>0</v>
      </c>
      <c r="E958" s="192">
        <v>0</v>
      </c>
      <c r="F958" s="189">
        <v>0</v>
      </c>
      <c r="G958" s="193">
        <v>0</v>
      </c>
      <c r="H958" s="191">
        <v>0</v>
      </c>
      <c r="I958" s="192">
        <v>0</v>
      </c>
      <c r="J958" s="189">
        <v>0</v>
      </c>
      <c r="K958" s="190">
        <v>0</v>
      </c>
      <c r="L958" s="191">
        <v>0</v>
      </c>
      <c r="M958" s="189">
        <v>0</v>
      </c>
      <c r="N958" s="194">
        <v>0</v>
      </c>
      <c r="O958" s="207">
        <v>0</v>
      </c>
      <c r="P958" s="189">
        <v>0</v>
      </c>
      <c r="Q958" s="190">
        <v>0</v>
      </c>
      <c r="R958" s="191">
        <v>0</v>
      </c>
      <c r="S958" s="192">
        <v>0</v>
      </c>
      <c r="T958" s="189">
        <v>0</v>
      </c>
      <c r="U958" s="193">
        <v>0</v>
      </c>
      <c r="V958" s="191">
        <v>0</v>
      </c>
      <c r="W958" s="208">
        <v>0</v>
      </c>
      <c r="X958" s="189">
        <v>0</v>
      </c>
      <c r="Y958" s="193">
        <v>0</v>
      </c>
      <c r="Z958" s="191">
        <v>0</v>
      </c>
      <c r="AA958" s="189">
        <v>0</v>
      </c>
      <c r="AB958" s="170">
        <f t="shared" si="18329"/>
        <v>0</v>
      </c>
      <c r="AC958" s="173">
        <f t="shared" si="18301"/>
        <v>0</v>
      </c>
      <c r="BI958" s="137" t="s">
        <v>35</v>
      </c>
      <c r="BJ958" s="129">
        <f>B958/B963</f>
        <v>0</v>
      </c>
      <c r="BK958" s="130">
        <f t="shared" ref="BK958" si="18793">C958/C963</f>
        <v>0</v>
      </c>
      <c r="BL958" s="131">
        <f t="shared" ref="BL958" si="18794">D958/D963</f>
        <v>0</v>
      </c>
      <c r="BM958" s="132">
        <f t="shared" ref="BM958" si="18795">E958/E963</f>
        <v>0</v>
      </c>
      <c r="BN958" s="129">
        <f t="shared" ref="BN958" si="18796">F958/F963</f>
        <v>0</v>
      </c>
      <c r="BO958" s="130">
        <f t="shared" ref="BO958" si="18797">G958/G963</f>
        <v>0</v>
      </c>
      <c r="BP958" s="131">
        <f t="shared" ref="BP958" si="18798">H958/H963</f>
        <v>0</v>
      </c>
      <c r="BQ958" s="132">
        <f t="shared" ref="BQ958" si="18799">I958/I963</f>
        <v>0</v>
      </c>
      <c r="BR958" s="129">
        <f t="shared" ref="BR958" si="18800">J958/J963</f>
        <v>0</v>
      </c>
      <c r="BS958" s="130">
        <f t="shared" ref="BS958" si="18801">K958/K963</f>
        <v>0</v>
      </c>
      <c r="BT958" s="131">
        <f t="shared" ref="BT958" si="18802">L958/L963</f>
        <v>0</v>
      </c>
      <c r="BU958" s="129">
        <f t="shared" ref="BU958" si="18803">M958/M963</f>
        <v>0</v>
      </c>
      <c r="BV958" s="133">
        <f t="shared" ref="BV958" si="18804">N958/N963</f>
        <v>0</v>
      </c>
      <c r="BW958" s="134">
        <f t="shared" ref="BW958" si="18805">O958/O963</f>
        <v>0</v>
      </c>
      <c r="BX958" s="129">
        <f t="shared" ref="BX958" si="18806">P958/P963</f>
        <v>0</v>
      </c>
      <c r="BY958" s="130">
        <f t="shared" ref="BY958" si="18807">Q958/Q963</f>
        <v>0</v>
      </c>
      <c r="BZ958" s="131">
        <f t="shared" ref="BZ958" si="18808">R958/R963</f>
        <v>0</v>
      </c>
      <c r="CA958" s="132">
        <f t="shared" ref="CA958" si="18809">S958/S963</f>
        <v>0</v>
      </c>
      <c r="CB958" s="129">
        <f t="shared" ref="CB958" si="18810">T958/T963</f>
        <v>0</v>
      </c>
      <c r="CC958" s="130">
        <f t="shared" ref="CC958" si="18811">U958/U963</f>
        <v>0</v>
      </c>
      <c r="CD958" s="131">
        <f t="shared" ref="CD958" si="18812">V958/V963</f>
        <v>0</v>
      </c>
      <c r="CE958" s="132">
        <f t="shared" ref="CE958" si="18813">W958/W963</f>
        <v>0</v>
      </c>
      <c r="CF958" s="129">
        <f t="shared" ref="CF958" si="18814">X958/X963</f>
        <v>0</v>
      </c>
      <c r="CG958" s="130">
        <f t="shared" ref="CG958" si="18815">Y958/Y963</f>
        <v>0</v>
      </c>
      <c r="CH958" s="131">
        <f t="shared" ref="CH958" si="18816">Z958/Z963</f>
        <v>0</v>
      </c>
      <c r="CI958" s="129">
        <f t="shared" ref="CI958" si="18817">AA958/AA963</f>
        <v>0</v>
      </c>
      <c r="CJ958" s="135">
        <f t="shared" ref="CJ958" si="18818">AB958/AB963</f>
        <v>0</v>
      </c>
      <c r="CK958" s="136">
        <f t="shared" ref="CK958" si="18819">AC958/AC963</f>
        <v>0</v>
      </c>
    </row>
    <row r="959" spans="1:89" x14ac:dyDescent="0.15">
      <c r="A959" s="146" t="s">
        <v>36</v>
      </c>
      <c r="B959" s="203">
        <v>0</v>
      </c>
      <c r="C959" s="197">
        <v>0</v>
      </c>
      <c r="D959" s="198">
        <v>0</v>
      </c>
      <c r="E959" s="199">
        <v>0</v>
      </c>
      <c r="F959" s="196">
        <v>0</v>
      </c>
      <c r="G959" s="200">
        <v>0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70">
        <f t="shared" si="18329"/>
        <v>0</v>
      </c>
      <c r="AC959" s="173">
        <f t="shared" si="18301"/>
        <v>0</v>
      </c>
      <c r="BI959" s="146" t="s">
        <v>36</v>
      </c>
      <c r="BJ959" s="129">
        <f>B959/B963</f>
        <v>0</v>
      </c>
      <c r="BK959" s="130">
        <f t="shared" ref="BK959" si="18820">C959/C963</f>
        <v>0</v>
      </c>
      <c r="BL959" s="131">
        <f t="shared" ref="BL959" si="18821">D959/D963</f>
        <v>0</v>
      </c>
      <c r="BM959" s="132">
        <f t="shared" ref="BM959" si="18822">E959/E963</f>
        <v>0</v>
      </c>
      <c r="BN959" s="129">
        <f t="shared" ref="BN959" si="18823">F959/F963</f>
        <v>0</v>
      </c>
      <c r="BO959" s="130">
        <f t="shared" ref="BO959" si="18824">G959/G963</f>
        <v>0</v>
      </c>
      <c r="BP959" s="131">
        <f t="shared" ref="BP959" si="18825">H959/H963</f>
        <v>0</v>
      </c>
      <c r="BQ959" s="132">
        <f t="shared" ref="BQ959" si="18826">I959/I963</f>
        <v>0</v>
      </c>
      <c r="BR959" s="129">
        <f t="shared" ref="BR959" si="18827">J959/J963</f>
        <v>0</v>
      </c>
      <c r="BS959" s="130">
        <f t="shared" ref="BS959" si="18828">K959/K963</f>
        <v>0</v>
      </c>
      <c r="BT959" s="131">
        <f t="shared" ref="BT959" si="18829">L959/L963</f>
        <v>0</v>
      </c>
      <c r="BU959" s="129">
        <f t="shared" ref="BU959" si="18830">M959/M963</f>
        <v>0</v>
      </c>
      <c r="BV959" s="133">
        <f t="shared" ref="BV959" si="18831">N959/N963</f>
        <v>0</v>
      </c>
      <c r="BW959" s="134">
        <f t="shared" ref="BW959" si="18832">O959/O963</f>
        <v>0</v>
      </c>
      <c r="BX959" s="129">
        <f t="shared" ref="BX959" si="18833">P959/P963</f>
        <v>0</v>
      </c>
      <c r="BY959" s="130">
        <f t="shared" ref="BY959" si="18834">Q959/Q963</f>
        <v>0</v>
      </c>
      <c r="BZ959" s="131">
        <f t="shared" ref="BZ959" si="18835">R959/R963</f>
        <v>0</v>
      </c>
      <c r="CA959" s="132">
        <f t="shared" ref="CA959" si="18836">S959/S963</f>
        <v>0</v>
      </c>
      <c r="CB959" s="129">
        <f t="shared" ref="CB959" si="18837">T959/T963</f>
        <v>0</v>
      </c>
      <c r="CC959" s="130">
        <f t="shared" ref="CC959" si="18838">U959/U963</f>
        <v>0</v>
      </c>
      <c r="CD959" s="131">
        <f t="shared" ref="CD959" si="18839">V959/V963</f>
        <v>0</v>
      </c>
      <c r="CE959" s="132">
        <f t="shared" ref="CE959" si="18840">W959/W963</f>
        <v>0</v>
      </c>
      <c r="CF959" s="129">
        <f t="shared" ref="CF959" si="18841">X959/X963</f>
        <v>0</v>
      </c>
      <c r="CG959" s="130">
        <f t="shared" ref="CG959" si="18842">Y959/Y963</f>
        <v>0</v>
      </c>
      <c r="CH959" s="131">
        <f t="shared" ref="CH959" si="18843">Z959/Z963</f>
        <v>0</v>
      </c>
      <c r="CI959" s="129">
        <f t="shared" ref="CI959" si="18844">AA959/AA963</f>
        <v>0</v>
      </c>
      <c r="CJ959" s="135">
        <f t="shared" ref="CJ959" si="18845">AB959/AB963</f>
        <v>0</v>
      </c>
      <c r="CK959" s="136">
        <f t="shared" ref="CK959" si="18846">AC959/AC963</f>
        <v>0</v>
      </c>
    </row>
    <row r="960" spans="1:89" x14ac:dyDescent="0.15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0">
        <f t="shared" si="18329"/>
        <v>0</v>
      </c>
      <c r="AC960" s="173">
        <f t="shared" si="18301"/>
        <v>0</v>
      </c>
      <c r="BI960" s="137" t="s">
        <v>37</v>
      </c>
      <c r="BJ960" s="129">
        <f>B960/B963</f>
        <v>0</v>
      </c>
      <c r="BK960" s="130">
        <f t="shared" ref="BK960" si="18847">C960/C963</f>
        <v>0</v>
      </c>
      <c r="BL960" s="131">
        <f t="shared" ref="BL960" si="18848">D960/D963</f>
        <v>0</v>
      </c>
      <c r="BM960" s="132">
        <f t="shared" ref="BM960" si="18849">E960/E963</f>
        <v>0</v>
      </c>
      <c r="BN960" s="129">
        <f t="shared" ref="BN960" si="18850">F960/F963</f>
        <v>0</v>
      </c>
      <c r="BO960" s="130">
        <f t="shared" ref="BO960" si="18851">G960/G963</f>
        <v>0</v>
      </c>
      <c r="BP960" s="131">
        <f t="shared" ref="BP960" si="18852">H960/H963</f>
        <v>0</v>
      </c>
      <c r="BQ960" s="132">
        <f t="shared" ref="BQ960" si="18853">I960/I963</f>
        <v>0</v>
      </c>
      <c r="BR960" s="129">
        <f t="shared" ref="BR960" si="18854">J960/J963</f>
        <v>0</v>
      </c>
      <c r="BS960" s="130">
        <f t="shared" ref="BS960" si="18855">K960/K963</f>
        <v>0</v>
      </c>
      <c r="BT960" s="131">
        <f t="shared" ref="BT960" si="18856">L960/L963</f>
        <v>0</v>
      </c>
      <c r="BU960" s="129">
        <f t="shared" ref="BU960" si="18857">M960/M963</f>
        <v>0</v>
      </c>
      <c r="BV960" s="133">
        <f t="shared" ref="BV960" si="18858">N960/N963</f>
        <v>0</v>
      </c>
      <c r="BW960" s="134">
        <f t="shared" ref="BW960" si="18859">O960/O963</f>
        <v>0</v>
      </c>
      <c r="BX960" s="129">
        <f t="shared" ref="BX960" si="18860">P960/P963</f>
        <v>0</v>
      </c>
      <c r="BY960" s="130">
        <f t="shared" ref="BY960" si="18861">Q960/Q963</f>
        <v>0</v>
      </c>
      <c r="BZ960" s="131">
        <f t="shared" ref="BZ960" si="18862">R960/R963</f>
        <v>0</v>
      </c>
      <c r="CA960" s="132">
        <f t="shared" ref="CA960" si="18863">S960/S963</f>
        <v>0</v>
      </c>
      <c r="CB960" s="129">
        <f t="shared" ref="CB960" si="18864">T960/T963</f>
        <v>0</v>
      </c>
      <c r="CC960" s="130">
        <f t="shared" ref="CC960" si="18865">U960/U963</f>
        <v>0</v>
      </c>
      <c r="CD960" s="131">
        <f t="shared" ref="CD960" si="18866">V960/V963</f>
        <v>0</v>
      </c>
      <c r="CE960" s="132">
        <f t="shared" ref="CE960" si="18867">W960/W963</f>
        <v>0</v>
      </c>
      <c r="CF960" s="129">
        <f t="shared" ref="CF960" si="18868">X960/X963</f>
        <v>0</v>
      </c>
      <c r="CG960" s="130">
        <f t="shared" ref="CG960" si="18869">Y960/Y963</f>
        <v>0</v>
      </c>
      <c r="CH960" s="131">
        <f t="shared" ref="CH960" si="18870">Z960/Z963</f>
        <v>0</v>
      </c>
      <c r="CI960" s="129">
        <f t="shared" ref="CI960" si="18871">AA960/AA963</f>
        <v>0</v>
      </c>
      <c r="CJ960" s="135">
        <f t="shared" ref="CJ960" si="18872">AB960/AB963</f>
        <v>0</v>
      </c>
      <c r="CK960" s="136">
        <f t="shared" ref="CK960" si="18873">AC960/AC963</f>
        <v>0</v>
      </c>
    </row>
    <row r="961" spans="1:89" x14ac:dyDescent="0.15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ref="AB961:AB962" si="18874">SUM(B961,D961,F961,H961,J961,L961,N961,P961,R961,T961,V961,X961,Z961)</f>
        <v>0</v>
      </c>
      <c r="AC961" s="173">
        <f t="shared" si="18301"/>
        <v>0</v>
      </c>
      <c r="BI961" s="146" t="s">
        <v>38</v>
      </c>
      <c r="BJ961" s="129">
        <f>B961/B963</f>
        <v>0</v>
      </c>
      <c r="BK961" s="130">
        <f t="shared" ref="BK961" si="18875">C961/C963</f>
        <v>0</v>
      </c>
      <c r="BL961" s="131">
        <f t="shared" ref="BL961" si="18876">D961/D963</f>
        <v>0</v>
      </c>
      <c r="BM961" s="132">
        <f t="shared" ref="BM961" si="18877">E961/E963</f>
        <v>0</v>
      </c>
      <c r="BN961" s="129">
        <f t="shared" ref="BN961" si="18878">F961/F963</f>
        <v>0</v>
      </c>
      <c r="BO961" s="130">
        <f t="shared" ref="BO961" si="18879">G961/G963</f>
        <v>0</v>
      </c>
      <c r="BP961" s="131">
        <f t="shared" ref="BP961" si="18880">H961/H963</f>
        <v>0</v>
      </c>
      <c r="BQ961" s="132">
        <f t="shared" ref="BQ961" si="18881">I961/I963</f>
        <v>0</v>
      </c>
      <c r="BR961" s="129">
        <f t="shared" ref="BR961" si="18882">J961/J963</f>
        <v>0</v>
      </c>
      <c r="BS961" s="130">
        <f t="shared" ref="BS961" si="18883">K961/K963</f>
        <v>0</v>
      </c>
      <c r="BT961" s="131">
        <f t="shared" ref="BT961" si="18884">L961/L963</f>
        <v>0</v>
      </c>
      <c r="BU961" s="129">
        <f t="shared" ref="BU961" si="18885">M961/M963</f>
        <v>0</v>
      </c>
      <c r="BV961" s="133">
        <f t="shared" ref="BV961" si="18886">N961/N963</f>
        <v>0</v>
      </c>
      <c r="BW961" s="134">
        <f t="shared" ref="BW961" si="18887">O961/O963</f>
        <v>0</v>
      </c>
      <c r="BX961" s="129">
        <f t="shared" ref="BX961" si="18888">P961/P963</f>
        <v>0</v>
      </c>
      <c r="BY961" s="130">
        <f t="shared" ref="BY961" si="18889">Q961/Q963</f>
        <v>0</v>
      </c>
      <c r="BZ961" s="131">
        <f t="shared" ref="BZ961" si="18890">R961/R963</f>
        <v>0</v>
      </c>
      <c r="CA961" s="132">
        <f t="shared" ref="CA961" si="18891">S961/S963</f>
        <v>0</v>
      </c>
      <c r="CB961" s="129">
        <f t="shared" ref="CB961" si="18892">T961/T963</f>
        <v>0</v>
      </c>
      <c r="CC961" s="130">
        <f t="shared" ref="CC961" si="18893">U961/U963</f>
        <v>0</v>
      </c>
      <c r="CD961" s="131">
        <f t="shared" ref="CD961" si="18894">V961/V963</f>
        <v>0</v>
      </c>
      <c r="CE961" s="132">
        <f t="shared" ref="CE961" si="18895">W961/W963</f>
        <v>0</v>
      </c>
      <c r="CF961" s="129">
        <f t="shared" ref="CF961" si="18896">X961/X963</f>
        <v>0</v>
      </c>
      <c r="CG961" s="130">
        <f t="shared" ref="CG961" si="18897">Y961/Y963</f>
        <v>0</v>
      </c>
      <c r="CH961" s="131">
        <f t="shared" ref="CH961" si="18898">Z961/Z963</f>
        <v>0</v>
      </c>
      <c r="CI961" s="129">
        <f t="shared" ref="CI961" si="18899">AA961/AA963</f>
        <v>0</v>
      </c>
      <c r="CJ961" s="135">
        <f t="shared" ref="CJ961" si="18900">AB961/AB963</f>
        <v>0</v>
      </c>
      <c r="CK961" s="136">
        <f t="shared" ref="CK961" si="18901">AC961/AC963</f>
        <v>0</v>
      </c>
    </row>
    <row r="962" spans="1:89" ht="14" thickBot="1" x14ac:dyDescent="0.2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>
        <f t="shared" si="18874"/>
        <v>0</v>
      </c>
      <c r="AC962" s="173">
        <f t="shared" si="18301"/>
        <v>0</v>
      </c>
      <c r="BI962" s="137" t="s">
        <v>39</v>
      </c>
      <c r="BJ962" s="129">
        <f>B962/B963</f>
        <v>0</v>
      </c>
      <c r="BK962" s="130">
        <f t="shared" ref="BK962" si="18902">C962/C963</f>
        <v>0</v>
      </c>
      <c r="BL962" s="131">
        <f t="shared" ref="BL962" si="18903">D962/D963</f>
        <v>0</v>
      </c>
      <c r="BM962" s="132">
        <f t="shared" ref="BM962" si="18904">E962/E963</f>
        <v>0</v>
      </c>
      <c r="BN962" s="129">
        <f t="shared" ref="BN962" si="18905">F962/F963</f>
        <v>0</v>
      </c>
      <c r="BO962" s="130">
        <f t="shared" ref="BO962" si="18906">G962/G963</f>
        <v>0</v>
      </c>
      <c r="BP962" s="131">
        <f t="shared" ref="BP962" si="18907">H962/H963</f>
        <v>0</v>
      </c>
      <c r="BQ962" s="132">
        <f t="shared" ref="BQ962" si="18908">I962/I963</f>
        <v>0</v>
      </c>
      <c r="BR962" s="129">
        <f t="shared" ref="BR962" si="18909">J962/J963</f>
        <v>0</v>
      </c>
      <c r="BS962" s="130">
        <f t="shared" ref="BS962" si="18910">K962/K963</f>
        <v>0</v>
      </c>
      <c r="BT962" s="131">
        <f t="shared" ref="BT962" si="18911">L962/L963</f>
        <v>0</v>
      </c>
      <c r="BU962" s="129">
        <f t="shared" ref="BU962" si="18912">M962/M963</f>
        <v>0</v>
      </c>
      <c r="BV962" s="133">
        <f t="shared" ref="BV962" si="18913">N962/N963</f>
        <v>0</v>
      </c>
      <c r="BW962" s="134">
        <f t="shared" ref="BW962" si="18914">O962/O963</f>
        <v>0</v>
      </c>
      <c r="BX962" s="129">
        <f t="shared" ref="BX962" si="18915">P962/P963</f>
        <v>0</v>
      </c>
      <c r="BY962" s="130">
        <f t="shared" ref="BY962" si="18916">Q962/Q963</f>
        <v>0</v>
      </c>
      <c r="BZ962" s="131">
        <f t="shared" ref="BZ962" si="18917">R962/R963</f>
        <v>0</v>
      </c>
      <c r="CA962" s="132">
        <f t="shared" ref="CA962" si="18918">S962/S963</f>
        <v>0</v>
      </c>
      <c r="CB962" s="129">
        <f t="shared" ref="CB962" si="18919">T962/T963</f>
        <v>0</v>
      </c>
      <c r="CC962" s="130">
        <f t="shared" ref="CC962" si="18920">U962/U963</f>
        <v>0</v>
      </c>
      <c r="CD962" s="131">
        <f t="shared" ref="CD962" si="18921">V962/V963</f>
        <v>0</v>
      </c>
      <c r="CE962" s="132">
        <f t="shared" ref="CE962" si="18922">W962/W963</f>
        <v>0</v>
      </c>
      <c r="CF962" s="129">
        <f t="shared" ref="CF962" si="18923">X962/X963</f>
        <v>0</v>
      </c>
      <c r="CG962" s="130">
        <f t="shared" ref="CG962" si="18924">Y962/Y963</f>
        <v>0</v>
      </c>
      <c r="CH962" s="131">
        <f t="shared" ref="CH962" si="18925">Z962/Z963</f>
        <v>0</v>
      </c>
      <c r="CI962" s="129">
        <f t="shared" ref="CI962" si="18926">AA962/AA963</f>
        <v>0</v>
      </c>
      <c r="CJ962" s="135">
        <f t="shared" ref="CJ962" si="18927">AB962/AB963</f>
        <v>0</v>
      </c>
      <c r="CK962" s="136">
        <f t="shared" ref="CK962" si="18928">AC962/AC963</f>
        <v>0</v>
      </c>
    </row>
    <row r="963" spans="1:89" ht="15" thickTop="1" thickBot="1" x14ac:dyDescent="0.2">
      <c r="A963" s="269" t="s">
        <v>13</v>
      </c>
      <c r="B963" s="20">
        <f t="shared" ref="B963:AA963" si="18929">SUM(B940:B962)</f>
        <v>6088</v>
      </c>
      <c r="C963" s="21">
        <f t="shared" si="18929"/>
        <v>9215</v>
      </c>
      <c r="D963" s="20">
        <f t="shared" si="18929"/>
        <v>2032</v>
      </c>
      <c r="E963" s="21">
        <f t="shared" si="18929"/>
        <v>3748</v>
      </c>
      <c r="F963" s="20">
        <f t="shared" si="18929"/>
        <v>6881</v>
      </c>
      <c r="G963" s="21">
        <f t="shared" si="18929"/>
        <v>7646</v>
      </c>
      <c r="H963" s="20">
        <f t="shared" si="18929"/>
        <v>9727</v>
      </c>
      <c r="I963" s="21">
        <f t="shared" si="18929"/>
        <v>10695</v>
      </c>
      <c r="J963" s="20">
        <f t="shared" si="18929"/>
        <v>1276</v>
      </c>
      <c r="K963" s="21">
        <f t="shared" si="18929"/>
        <v>1096</v>
      </c>
      <c r="L963" s="20">
        <f t="shared" si="18929"/>
        <v>4468</v>
      </c>
      <c r="M963" s="21">
        <f t="shared" si="18929"/>
        <v>3669</v>
      </c>
      <c r="N963" s="20">
        <f t="shared" si="18929"/>
        <v>10064</v>
      </c>
      <c r="O963" s="21">
        <f t="shared" si="18929"/>
        <v>8489</v>
      </c>
      <c r="P963" s="20">
        <f t="shared" si="18929"/>
        <v>4833</v>
      </c>
      <c r="Q963" s="21">
        <f t="shared" si="18929"/>
        <v>3454</v>
      </c>
      <c r="R963" s="20">
        <f t="shared" si="18929"/>
        <v>7020</v>
      </c>
      <c r="S963" s="21">
        <f t="shared" si="18929"/>
        <v>5502</v>
      </c>
      <c r="T963" s="20">
        <f t="shared" si="18929"/>
        <v>842</v>
      </c>
      <c r="U963" s="21">
        <f t="shared" si="18929"/>
        <v>571</v>
      </c>
      <c r="V963" s="20">
        <f t="shared" si="18929"/>
        <v>5926</v>
      </c>
      <c r="W963" s="21">
        <f t="shared" si="18929"/>
        <v>5762</v>
      </c>
      <c r="X963" s="20">
        <f t="shared" si="18929"/>
        <v>3840</v>
      </c>
      <c r="Y963" s="21">
        <f t="shared" si="18929"/>
        <v>1785</v>
      </c>
      <c r="Z963" s="20">
        <f t="shared" si="18929"/>
        <v>9468</v>
      </c>
      <c r="AA963" s="21">
        <f t="shared" si="18929"/>
        <v>10868</v>
      </c>
      <c r="AB963" s="174">
        <f t="shared" ref="AB963:AC963" si="18930">SUM(AB939:AB962)</f>
        <v>72465</v>
      </c>
      <c r="AC963" s="175">
        <f t="shared" si="18930"/>
        <v>72500</v>
      </c>
      <c r="BI963" s="269" t="s">
        <v>13</v>
      </c>
      <c r="BJ963" s="155">
        <f>SUM(BJ939:BJ962)</f>
        <v>0.99999999999999989</v>
      </c>
      <c r="BK963" s="156">
        <f t="shared" ref="BK963:CK963" si="18931">SUM(BK939:BK962)</f>
        <v>1.0000000000000002</v>
      </c>
      <c r="BL963" s="155">
        <f t="shared" si="18931"/>
        <v>1</v>
      </c>
      <c r="BM963" s="156">
        <f t="shared" si="18931"/>
        <v>1.0000000000000002</v>
      </c>
      <c r="BN963" s="155">
        <f t="shared" si="18931"/>
        <v>0.99999999999999989</v>
      </c>
      <c r="BO963" s="156">
        <f t="shared" si="18931"/>
        <v>1</v>
      </c>
      <c r="BP963" s="155">
        <f t="shared" si="18931"/>
        <v>1</v>
      </c>
      <c r="BQ963" s="156">
        <f t="shared" si="18931"/>
        <v>1</v>
      </c>
      <c r="BR963" s="155">
        <f t="shared" si="18931"/>
        <v>1</v>
      </c>
      <c r="BS963" s="156">
        <f t="shared" si="18931"/>
        <v>1</v>
      </c>
      <c r="BT963" s="155">
        <f t="shared" si="18931"/>
        <v>1.0000000000000002</v>
      </c>
      <c r="BU963" s="156">
        <f t="shared" si="18931"/>
        <v>0.99999999999999989</v>
      </c>
      <c r="BV963" s="155">
        <f t="shared" si="18931"/>
        <v>1</v>
      </c>
      <c r="BW963" s="156">
        <f t="shared" si="18931"/>
        <v>1</v>
      </c>
      <c r="BX963" s="155">
        <f t="shared" si="18931"/>
        <v>1</v>
      </c>
      <c r="BY963" s="156">
        <f t="shared" si="18931"/>
        <v>1</v>
      </c>
      <c r="BZ963" s="155">
        <f t="shared" si="18931"/>
        <v>0.99999999999999978</v>
      </c>
      <c r="CA963" s="156">
        <f t="shared" si="18931"/>
        <v>0.99999999999999989</v>
      </c>
      <c r="CB963" s="155">
        <f t="shared" si="18931"/>
        <v>0.99999999999999989</v>
      </c>
      <c r="CC963" s="156">
        <f t="shared" si="18931"/>
        <v>0.99999999999999989</v>
      </c>
      <c r="CD963" s="155">
        <f t="shared" si="18931"/>
        <v>1</v>
      </c>
      <c r="CE963" s="156">
        <f t="shared" si="18931"/>
        <v>1.0000000000000002</v>
      </c>
      <c r="CF963" s="155">
        <f t="shared" si="18931"/>
        <v>1</v>
      </c>
      <c r="CG963" s="156">
        <f t="shared" si="18931"/>
        <v>0.99999999999999989</v>
      </c>
      <c r="CH963" s="155">
        <f t="shared" si="18931"/>
        <v>0.99999999999999978</v>
      </c>
      <c r="CI963" s="156">
        <f t="shared" si="18931"/>
        <v>1</v>
      </c>
      <c r="CJ963" s="155">
        <f t="shared" si="18931"/>
        <v>0.99999999999999989</v>
      </c>
      <c r="CK963" s="156">
        <f t="shared" si="18931"/>
        <v>1</v>
      </c>
    </row>
    <row r="964" spans="1:89" ht="14" thickTop="1" x14ac:dyDescent="0.15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I17" sqref="I17"/>
    </sheetView>
  </sheetViews>
  <sheetFormatPr baseColWidth="10" defaultColWidth="8.83203125" defaultRowHeight="13" x14ac:dyDescent="0.15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 x14ac:dyDescent="0.2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4" thickBot="1" x14ac:dyDescent="0.2">
      <c r="A4" s="46" t="s">
        <v>46</v>
      </c>
    </row>
    <row r="5" spans="1:31" ht="15" thickTop="1" thickBot="1" x14ac:dyDescent="0.2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 x14ac:dyDescent="0.2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 x14ac:dyDescent="0.15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 x14ac:dyDescent="0.15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3609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1617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7372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44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4642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451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223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172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210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800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1592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1467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563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695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234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512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4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47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32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41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20139</v>
      </c>
      <c r="AC8" s="5">
        <f t="shared" si="0"/>
        <v>4207</v>
      </c>
      <c r="AD8" s="18"/>
      <c r="AE8" s="18"/>
    </row>
    <row r="9" spans="1:31" x14ac:dyDescent="0.15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15896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482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5721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1220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25561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3119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16937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6342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1076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2145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3073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7728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13229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15507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6981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9646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7520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7636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722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3827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3786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10376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6929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5701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14021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12448</v>
      </c>
      <c r="AB9" s="6">
        <f t="shared" si="0"/>
        <v>121452</v>
      </c>
      <c r="AC9" s="7">
        <f t="shared" si="0"/>
        <v>86177</v>
      </c>
      <c r="AD9" s="18"/>
      <c r="AE9" s="18"/>
    </row>
    <row r="10" spans="1:31" x14ac:dyDescent="0.15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25776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10335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9168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5940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29832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10935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26451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15987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2416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5472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7024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15450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24905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26886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13532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12910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15677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13364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2113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6538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10371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15998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11624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9680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23198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22084</v>
      </c>
      <c r="AB10" s="4">
        <f t="shared" si="0"/>
        <v>202087</v>
      </c>
      <c r="AC10" s="5">
        <f t="shared" si="0"/>
        <v>171579</v>
      </c>
      <c r="AD10" s="18"/>
      <c r="AE10" s="18"/>
    </row>
    <row r="11" spans="1:31" x14ac:dyDescent="0.15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27218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17361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8712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9216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31501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16359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30925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23704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2934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8242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9693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22966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27331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36234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16933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15429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21472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15061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2851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8253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11872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19014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14844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12353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28100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28095</v>
      </c>
      <c r="AB11" s="6">
        <f t="shared" si="0"/>
        <v>234386</v>
      </c>
      <c r="AC11" s="7">
        <f t="shared" si="0"/>
        <v>232287</v>
      </c>
      <c r="AD11" s="18"/>
      <c r="AE11" s="18"/>
    </row>
    <row r="12" spans="1:31" x14ac:dyDescent="0.15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25921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17963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7970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8882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32760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14086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31798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24780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3130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8878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8936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24582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26604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35821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15894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14528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22223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16165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3174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6610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11686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19999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14450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10952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29144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28355</v>
      </c>
      <c r="AB12" s="4">
        <f t="shared" si="0"/>
        <v>233690</v>
      </c>
      <c r="AC12" s="5">
        <f t="shared" si="0"/>
        <v>231601</v>
      </c>
      <c r="AD12" s="18"/>
      <c r="AE12" s="18"/>
    </row>
    <row r="13" spans="1:31" x14ac:dyDescent="0.15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25842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25021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8769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8572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35690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12157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34578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26034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4212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9810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8412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27006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26497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36280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15678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13553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24468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16282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2849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4606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11392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23888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12984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8883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29323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32223</v>
      </c>
      <c r="AB13" s="6">
        <f t="shared" si="0"/>
        <v>240694</v>
      </c>
      <c r="AC13" s="7">
        <f t="shared" si="0"/>
        <v>244315</v>
      </c>
      <c r="AD13" s="18"/>
      <c r="AE13" s="18"/>
    </row>
    <row r="14" spans="1:31" x14ac:dyDescent="0.15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21602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22055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7447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7975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28712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10504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29419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23901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4192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7143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8419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19432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22176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33499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13517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10328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20922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14291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2441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3518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11093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21178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11143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6606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27127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31770</v>
      </c>
      <c r="AB14" s="4">
        <f t="shared" si="0"/>
        <v>208210</v>
      </c>
      <c r="AC14" s="5">
        <f t="shared" si="0"/>
        <v>212200</v>
      </c>
      <c r="AD14" s="18"/>
      <c r="AE14" s="18"/>
    </row>
    <row r="15" spans="1:31" x14ac:dyDescent="0.15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19928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22620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6994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8079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26316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10500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28325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24440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4251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5283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9325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17778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22619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27293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12918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10120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19417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14874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3355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3026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11538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20693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9788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5802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26944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31550</v>
      </c>
      <c r="AB15" s="6">
        <f t="shared" si="0"/>
        <v>201718</v>
      </c>
      <c r="AC15" s="7">
        <f t="shared" si="0"/>
        <v>202058</v>
      </c>
      <c r="AD15" s="18"/>
      <c r="AE15" s="18"/>
    </row>
    <row r="16" spans="1:31" x14ac:dyDescent="0.15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18940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23450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7046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8760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22888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11728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27354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24916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4102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4350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9798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16628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22035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24523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12316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9983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18595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14234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2544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2843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12989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18833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9697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5392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27007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32456</v>
      </c>
      <c r="AB16" s="4">
        <f t="shared" si="0"/>
        <v>195311</v>
      </c>
      <c r="AC16" s="5">
        <f t="shared" si="0"/>
        <v>198096</v>
      </c>
      <c r="AD16" s="18"/>
      <c r="AE16" s="18"/>
    </row>
    <row r="17" spans="1:31" x14ac:dyDescent="0.15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17408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21653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6596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9337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18859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12003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25318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24807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4114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3793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9969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12981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21885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22251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11726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9437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17390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14276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2363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2673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12879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16104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9485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5383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26477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31997</v>
      </c>
      <c r="AB17" s="6">
        <f t="shared" si="0"/>
        <v>184469</v>
      </c>
      <c r="AC17" s="7">
        <f t="shared" si="0"/>
        <v>186695</v>
      </c>
      <c r="AD17" s="18"/>
      <c r="AE17" s="18"/>
    </row>
    <row r="18" spans="1:31" x14ac:dyDescent="0.15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15981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22589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6834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9289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17189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13976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24915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26564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4676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3434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12883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10914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24065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21081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13284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9117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16462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15065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3122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2381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15123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15419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9946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5315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27022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31294</v>
      </c>
      <c r="AB18" s="4">
        <f t="shared" si="0"/>
        <v>191502</v>
      </c>
      <c r="AC18" s="5">
        <f t="shared" si="0"/>
        <v>186438</v>
      </c>
      <c r="AD18" s="18"/>
      <c r="AE18" s="18"/>
    </row>
    <row r="19" spans="1:31" x14ac:dyDescent="0.15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17239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27509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7720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10836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17312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20052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27099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31085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5481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2827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16867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10361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28520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21978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14884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10126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16518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17287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4542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1953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18048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15664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11540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5117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28538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31297</v>
      </c>
      <c r="AB19" s="6">
        <f t="shared" si="0"/>
        <v>214308</v>
      </c>
      <c r="AC19" s="7">
        <f t="shared" si="0"/>
        <v>206092</v>
      </c>
      <c r="AD19" s="18"/>
      <c r="AE19" s="18"/>
    </row>
    <row r="20" spans="1:31" x14ac:dyDescent="0.15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19125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31748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8934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11565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19396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25429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29497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34730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7155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2540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21650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10044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33294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24208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17425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12287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18118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20483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7239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1831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20044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16760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15560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6061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30947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33581</v>
      </c>
      <c r="AB20" s="4">
        <f t="shared" si="0"/>
        <v>248384</v>
      </c>
      <c r="AC20" s="5">
        <f t="shared" si="0"/>
        <v>231267</v>
      </c>
      <c r="AD20" s="18"/>
      <c r="AE20" s="18"/>
    </row>
    <row r="21" spans="1:31" x14ac:dyDescent="0.15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20888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34516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9849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13350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20913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29970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30885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38768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8617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2512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24285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9509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36710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26087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18248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15193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17443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22948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7383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1844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23750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16240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17839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7179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29501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36706</v>
      </c>
      <c r="AB21" s="6">
        <f t="shared" si="0"/>
        <v>266311</v>
      </c>
      <c r="AC21" s="7">
        <f t="shared" si="0"/>
        <v>254822</v>
      </c>
      <c r="AD21" s="18"/>
      <c r="AE21" s="18"/>
    </row>
    <row r="22" spans="1:31" x14ac:dyDescent="0.15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20754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37298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7303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13479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15766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32153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28825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39911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7097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2598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24474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8485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35544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25792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15261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16360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15452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23346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5816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1601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24474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15732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15871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7764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25369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38725</v>
      </c>
      <c r="AB22" s="4">
        <f t="shared" si="0"/>
        <v>242006</v>
      </c>
      <c r="AC22" s="5">
        <f t="shared" si="0"/>
        <v>263244</v>
      </c>
      <c r="AD22" s="18"/>
      <c r="AE22" s="18"/>
    </row>
    <row r="23" spans="1:31" x14ac:dyDescent="0.15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22799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29735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5153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11535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14123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30792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26854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36018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7389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2138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22491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7466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31398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23193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11364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15491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14435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20339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3451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1412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25202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12532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11778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6559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21581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31272</v>
      </c>
      <c r="AB23" s="6">
        <f t="shared" si="0"/>
        <v>218018</v>
      </c>
      <c r="AC23" s="7">
        <f t="shared" si="0"/>
        <v>228482</v>
      </c>
      <c r="AD23" s="18"/>
      <c r="AE23" s="18"/>
    </row>
    <row r="24" spans="1:31" x14ac:dyDescent="0.15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17648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22478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3869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10209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10656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23889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20501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28917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5526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1694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16124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7122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27173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21734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7545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12949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10872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16782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1871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1864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19554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11051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6624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6275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15851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23414</v>
      </c>
      <c r="AB24" s="4">
        <f t="shared" si="0"/>
        <v>163814</v>
      </c>
      <c r="AC24" s="5">
        <f t="shared" si="0"/>
        <v>188378</v>
      </c>
      <c r="AD24" s="18"/>
      <c r="AE24" s="18"/>
    </row>
    <row r="25" spans="1:31" x14ac:dyDescent="0.15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7952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13793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1847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6788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4848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17685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11362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19683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2780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1294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13128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4905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16724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16696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6078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10082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8900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11979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1251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1661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16327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7453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3682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5885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10964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15933</v>
      </c>
      <c r="AB25" s="6">
        <f t="shared" si="0"/>
        <v>105843</v>
      </c>
      <c r="AC25" s="7">
        <f t="shared" si="0"/>
        <v>133837</v>
      </c>
      <c r="AD25" s="18"/>
      <c r="AE25" s="18"/>
    </row>
    <row r="26" spans="1:31" x14ac:dyDescent="0.15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7858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71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4306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145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9964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1669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9399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379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706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8835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876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4236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3123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1141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1800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1464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1425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181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237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3400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537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266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750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928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2408</v>
      </c>
      <c r="AB26" s="4">
        <f t="shared" si="0"/>
        <v>22715</v>
      </c>
      <c r="AC26" s="5">
        <f t="shared" si="0"/>
        <v>43389</v>
      </c>
      <c r="AD26" s="18"/>
      <c r="AE26" s="18"/>
    </row>
    <row r="27" spans="1:31" x14ac:dyDescent="0.15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727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155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86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6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68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2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5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3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241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15</v>
      </c>
      <c r="AC27" s="7">
        <f t="shared" si="0"/>
        <v>1283</v>
      </c>
      <c r="AD27" s="18"/>
      <c r="AE27" s="18"/>
    </row>
    <row r="28" spans="1:31" x14ac:dyDescent="0.15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10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9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10</v>
      </c>
      <c r="AC28" s="5">
        <f t="shared" si="0"/>
        <v>9</v>
      </c>
      <c r="AD28" s="18"/>
      <c r="AE28" s="18"/>
    </row>
    <row r="29" spans="1:31" x14ac:dyDescent="0.15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 x14ac:dyDescent="0.2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 x14ac:dyDescent="0.2">
      <c r="A31" s="9" t="s">
        <v>13</v>
      </c>
      <c r="B31" s="22">
        <f>SUM(B7:B30)</f>
        <v>344526</v>
      </c>
      <c r="C31" s="21">
        <f t="shared" ref="C31:AC31" si="1">SUM(C7:C30)</f>
        <v>389191</v>
      </c>
      <c r="D31" s="22">
        <f t="shared" si="1"/>
        <v>121622</v>
      </c>
      <c r="E31" s="21">
        <f t="shared" si="1"/>
        <v>159508</v>
      </c>
      <c r="F31" s="22">
        <f t="shared" si="1"/>
        <v>379839</v>
      </c>
      <c r="G31" s="21">
        <f t="shared" si="1"/>
        <v>305431</v>
      </c>
      <c r="H31" s="22">
        <f t="shared" si="1"/>
        <v>457360</v>
      </c>
      <c r="I31" s="21">
        <f t="shared" si="1"/>
        <v>460505</v>
      </c>
      <c r="J31" s="22">
        <f t="shared" si="1"/>
        <v>79751</v>
      </c>
      <c r="K31" s="21">
        <f t="shared" si="1"/>
        <v>75033</v>
      </c>
      <c r="L31" s="22">
        <f t="shared" si="1"/>
        <v>235611</v>
      </c>
      <c r="M31" s="21">
        <f t="shared" si="1"/>
        <v>235045</v>
      </c>
      <c r="N31" s="22">
        <f t="shared" si="1"/>
        <v>446537</v>
      </c>
      <c r="O31" s="21">
        <f t="shared" si="1"/>
        <v>443654</v>
      </c>
      <c r="P31" s="22">
        <f t="shared" si="1"/>
        <v>225288</v>
      </c>
      <c r="Q31" s="21">
        <f t="shared" si="1"/>
        <v>210275</v>
      </c>
      <c r="R31" s="22">
        <f t="shared" si="1"/>
        <v>287583</v>
      </c>
      <c r="S31" s="21">
        <f t="shared" si="1"/>
        <v>276349</v>
      </c>
      <c r="T31" s="22">
        <f>SUM(T7:T30)</f>
        <v>57272</v>
      </c>
      <c r="U31" s="21">
        <f t="shared" si="1"/>
        <v>56725</v>
      </c>
      <c r="V31" s="22">
        <f t="shared" si="1"/>
        <v>263560</v>
      </c>
      <c r="W31" s="21">
        <f t="shared" si="1"/>
        <v>277475</v>
      </c>
      <c r="X31" s="22">
        <f t="shared" si="1"/>
        <v>194091</v>
      </c>
      <c r="Y31" s="21">
        <f t="shared" si="1"/>
        <v>121657</v>
      </c>
      <c r="Z31" s="22">
        <f t="shared" si="1"/>
        <v>422042</v>
      </c>
      <c r="AA31" s="21">
        <f t="shared" si="1"/>
        <v>495608</v>
      </c>
      <c r="AB31" s="22">
        <f t="shared" si="1"/>
        <v>3515082</v>
      </c>
      <c r="AC31" s="21">
        <f t="shared" si="1"/>
        <v>3506456</v>
      </c>
    </row>
    <row r="32" spans="1:31" s="73" customFormat="1" ht="17" thickTop="1" x14ac:dyDescent="0.2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 x14ac:dyDescent="0.15">
      <c r="D33" s="17"/>
      <c r="E33" s="17"/>
      <c r="F33" s="17"/>
      <c r="G33" s="17"/>
      <c r="AC33" s="100"/>
    </row>
    <row r="35" spans="1:31" x14ac:dyDescent="0.15">
      <c r="A35" s="46" t="s">
        <v>55</v>
      </c>
      <c r="B35" s="18"/>
      <c r="C35" s="18"/>
    </row>
    <row r="36" spans="1:31" ht="14" thickBot="1" x14ac:dyDescent="0.2">
      <c r="B36" s="18"/>
      <c r="C36" s="18"/>
    </row>
    <row r="37" spans="1:31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 x14ac:dyDescent="0.15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15">
      <c r="A40" s="90" t="s">
        <v>17</v>
      </c>
      <c r="B40" s="23">
        <f t="shared" ref="B40:AA40" si="2">+B8/$B$65</f>
        <v>120.3</v>
      </c>
      <c r="C40" s="23">
        <f t="shared" si="2"/>
        <v>0</v>
      </c>
      <c r="D40" s="23">
        <f t="shared" si="2"/>
        <v>53.9</v>
      </c>
      <c r="E40" s="23">
        <f t="shared" si="2"/>
        <v>0.5</v>
      </c>
      <c r="F40" s="23">
        <f t="shared" si="2"/>
        <v>245.73333333333332</v>
      </c>
      <c r="G40" s="23">
        <f t="shared" si="2"/>
        <v>1.4666666666666666</v>
      </c>
      <c r="H40" s="23">
        <f t="shared" si="2"/>
        <v>154.73333333333332</v>
      </c>
      <c r="I40" s="23">
        <f t="shared" si="2"/>
        <v>15.033333333333333</v>
      </c>
      <c r="J40" s="23">
        <f t="shared" si="2"/>
        <v>7.4333333333333336</v>
      </c>
      <c r="K40" s="23">
        <f t="shared" si="2"/>
        <v>5.7333333333333334</v>
      </c>
      <c r="L40" s="23">
        <f t="shared" si="2"/>
        <v>7</v>
      </c>
      <c r="M40" s="23">
        <f t="shared" si="2"/>
        <v>26.666666666666668</v>
      </c>
      <c r="N40" s="23">
        <f t="shared" si="2"/>
        <v>53.06666666666667</v>
      </c>
      <c r="O40" s="23">
        <f t="shared" si="2"/>
        <v>48.9</v>
      </c>
      <c r="P40" s="23">
        <f t="shared" si="2"/>
        <v>18.766666666666666</v>
      </c>
      <c r="Q40" s="23">
        <f t="shared" si="2"/>
        <v>23.166666666666668</v>
      </c>
      <c r="R40" s="23">
        <f t="shared" si="2"/>
        <v>7.8</v>
      </c>
      <c r="S40" s="23">
        <f t="shared" si="2"/>
        <v>17.066666666666666</v>
      </c>
      <c r="T40" s="23">
        <f t="shared" si="2"/>
        <v>0.13333333333333333</v>
      </c>
      <c r="U40" s="23">
        <f t="shared" si="2"/>
        <v>1.5666666666666667</v>
      </c>
      <c r="V40" s="23">
        <f t="shared" si="2"/>
        <v>1.0666666666666667</v>
      </c>
      <c r="W40" s="23">
        <f t="shared" si="2"/>
        <v>0.13333333333333333</v>
      </c>
      <c r="X40" s="23">
        <f t="shared" si="2"/>
        <v>1.3666666666666667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671.3</v>
      </c>
      <c r="AC40" s="5">
        <f t="shared" ref="AC40:AC62" si="3">C40+E40+G40+I40+K40+M40+O40+Q40+S40+U40+W40+Y40+AA40</f>
        <v>140.23333333333335</v>
      </c>
      <c r="AD40" s="18"/>
      <c r="AE40" s="18"/>
    </row>
    <row r="41" spans="1:31" x14ac:dyDescent="0.15">
      <c r="A41" s="91" t="s">
        <v>18</v>
      </c>
      <c r="B41" s="23">
        <f t="shared" ref="B41:AA41" si="4">+B9/$B$65</f>
        <v>529.86666666666667</v>
      </c>
      <c r="C41" s="23">
        <f t="shared" si="4"/>
        <v>16.066666666666666</v>
      </c>
      <c r="D41" s="23">
        <f t="shared" si="4"/>
        <v>190.7</v>
      </c>
      <c r="E41" s="23">
        <f t="shared" si="4"/>
        <v>40.666666666666664</v>
      </c>
      <c r="F41" s="23">
        <f t="shared" si="4"/>
        <v>852.0333333333333</v>
      </c>
      <c r="G41" s="23">
        <f t="shared" si="4"/>
        <v>103.96666666666667</v>
      </c>
      <c r="H41" s="23">
        <f t="shared" si="4"/>
        <v>564.56666666666672</v>
      </c>
      <c r="I41" s="23">
        <f t="shared" si="4"/>
        <v>211.4</v>
      </c>
      <c r="J41" s="23">
        <f t="shared" si="4"/>
        <v>35.866666666666667</v>
      </c>
      <c r="K41" s="23">
        <f t="shared" si="4"/>
        <v>71.5</v>
      </c>
      <c r="L41" s="23">
        <f t="shared" si="4"/>
        <v>102.43333333333334</v>
      </c>
      <c r="M41" s="23">
        <f t="shared" si="4"/>
        <v>257.60000000000002</v>
      </c>
      <c r="N41" s="23">
        <f t="shared" si="4"/>
        <v>440.96666666666664</v>
      </c>
      <c r="O41" s="23">
        <f t="shared" si="4"/>
        <v>516.9</v>
      </c>
      <c r="P41" s="23">
        <f t="shared" si="4"/>
        <v>232.7</v>
      </c>
      <c r="Q41" s="23">
        <f t="shared" si="4"/>
        <v>321.53333333333336</v>
      </c>
      <c r="R41" s="23">
        <f t="shared" si="4"/>
        <v>250.66666666666666</v>
      </c>
      <c r="S41" s="23">
        <f t="shared" si="4"/>
        <v>254.53333333333333</v>
      </c>
      <c r="T41" s="23">
        <f t="shared" si="4"/>
        <v>24.066666666666666</v>
      </c>
      <c r="U41" s="23">
        <f t="shared" si="4"/>
        <v>127.56666666666666</v>
      </c>
      <c r="V41" s="23">
        <f t="shared" si="4"/>
        <v>126.2</v>
      </c>
      <c r="W41" s="23">
        <f t="shared" si="4"/>
        <v>345.86666666666667</v>
      </c>
      <c r="X41" s="23">
        <f t="shared" si="4"/>
        <v>230.96666666666667</v>
      </c>
      <c r="Y41" s="23">
        <f t="shared" si="4"/>
        <v>190.03333333333333</v>
      </c>
      <c r="Z41" s="23">
        <f t="shared" si="4"/>
        <v>467.36666666666667</v>
      </c>
      <c r="AA41" s="23">
        <f t="shared" si="4"/>
        <v>414.93333333333334</v>
      </c>
      <c r="AB41" s="6">
        <f t="shared" ref="AB41:AB62" si="5">B41+D41+F41+H41+J41+L41+N41+P41+R41+T41+V41+X41+Z41</f>
        <v>4048.3999999999996</v>
      </c>
      <c r="AC41" s="7">
        <f t="shared" si="3"/>
        <v>2872.5666666666666</v>
      </c>
      <c r="AD41" s="18"/>
      <c r="AE41" s="18"/>
    </row>
    <row r="42" spans="1:31" x14ac:dyDescent="0.15">
      <c r="A42" s="90" t="s">
        <v>19</v>
      </c>
      <c r="B42" s="23">
        <f t="shared" ref="B42:AA42" si="6">+B10/$B$65</f>
        <v>859.2</v>
      </c>
      <c r="C42" s="23">
        <f t="shared" si="6"/>
        <v>344.5</v>
      </c>
      <c r="D42" s="23">
        <f t="shared" si="6"/>
        <v>305.60000000000002</v>
      </c>
      <c r="E42" s="23">
        <f t="shared" si="6"/>
        <v>198</v>
      </c>
      <c r="F42" s="23">
        <f t="shared" si="6"/>
        <v>994.4</v>
      </c>
      <c r="G42" s="23">
        <f t="shared" si="6"/>
        <v>364.5</v>
      </c>
      <c r="H42" s="23">
        <f t="shared" si="6"/>
        <v>881.7</v>
      </c>
      <c r="I42" s="23">
        <f t="shared" si="6"/>
        <v>532.9</v>
      </c>
      <c r="J42" s="23">
        <f t="shared" si="6"/>
        <v>80.533333333333331</v>
      </c>
      <c r="K42" s="23">
        <f t="shared" si="6"/>
        <v>182.4</v>
      </c>
      <c r="L42" s="23">
        <f t="shared" si="6"/>
        <v>234.13333333333333</v>
      </c>
      <c r="M42" s="23">
        <f t="shared" si="6"/>
        <v>515</v>
      </c>
      <c r="N42" s="23">
        <f t="shared" si="6"/>
        <v>830.16666666666663</v>
      </c>
      <c r="O42" s="23">
        <f t="shared" si="6"/>
        <v>896.2</v>
      </c>
      <c r="P42" s="23">
        <f t="shared" si="6"/>
        <v>451.06666666666666</v>
      </c>
      <c r="Q42" s="23">
        <f t="shared" si="6"/>
        <v>430.33333333333331</v>
      </c>
      <c r="R42" s="23">
        <f t="shared" si="6"/>
        <v>522.56666666666672</v>
      </c>
      <c r="S42" s="23">
        <f t="shared" si="6"/>
        <v>445.46666666666664</v>
      </c>
      <c r="T42" s="23">
        <f t="shared" si="6"/>
        <v>70.433333333333337</v>
      </c>
      <c r="U42" s="23">
        <f t="shared" si="6"/>
        <v>217.93333333333334</v>
      </c>
      <c r="V42" s="23">
        <f t="shared" si="6"/>
        <v>345.7</v>
      </c>
      <c r="W42" s="23">
        <f t="shared" si="6"/>
        <v>533.26666666666665</v>
      </c>
      <c r="X42" s="23">
        <f t="shared" si="6"/>
        <v>387.46666666666664</v>
      </c>
      <c r="Y42" s="23">
        <f t="shared" si="6"/>
        <v>322.66666666666669</v>
      </c>
      <c r="Z42" s="23">
        <f t="shared" si="6"/>
        <v>773.26666666666665</v>
      </c>
      <c r="AA42" s="23">
        <f t="shared" si="6"/>
        <v>736.13333333333333</v>
      </c>
      <c r="AB42" s="4">
        <f t="shared" si="5"/>
        <v>6736.2333333333327</v>
      </c>
      <c r="AC42" s="5">
        <f t="shared" si="3"/>
        <v>5719.3</v>
      </c>
      <c r="AD42" s="18"/>
      <c r="AE42" s="18"/>
    </row>
    <row r="43" spans="1:31" x14ac:dyDescent="0.15">
      <c r="A43" s="91" t="s">
        <v>20</v>
      </c>
      <c r="B43" s="23">
        <f t="shared" ref="B43:AA43" si="7">+B11/$B$65</f>
        <v>907.26666666666665</v>
      </c>
      <c r="C43" s="23">
        <f t="shared" si="7"/>
        <v>578.70000000000005</v>
      </c>
      <c r="D43" s="23">
        <f t="shared" si="7"/>
        <v>290.39999999999998</v>
      </c>
      <c r="E43" s="23">
        <f t="shared" si="7"/>
        <v>307.2</v>
      </c>
      <c r="F43" s="23">
        <f t="shared" si="7"/>
        <v>1050.0333333333333</v>
      </c>
      <c r="G43" s="23">
        <f t="shared" si="7"/>
        <v>545.29999999999995</v>
      </c>
      <c r="H43" s="23">
        <f t="shared" si="7"/>
        <v>1030.8333333333333</v>
      </c>
      <c r="I43" s="23">
        <f t="shared" si="7"/>
        <v>790.13333333333333</v>
      </c>
      <c r="J43" s="23">
        <f t="shared" si="7"/>
        <v>97.8</v>
      </c>
      <c r="K43" s="23">
        <f t="shared" si="7"/>
        <v>274.73333333333335</v>
      </c>
      <c r="L43" s="23">
        <f t="shared" si="7"/>
        <v>323.10000000000002</v>
      </c>
      <c r="M43" s="23">
        <f t="shared" si="7"/>
        <v>765.5333333333333</v>
      </c>
      <c r="N43" s="23">
        <f t="shared" si="7"/>
        <v>911.0333333333333</v>
      </c>
      <c r="O43" s="23">
        <f t="shared" si="7"/>
        <v>1207.8</v>
      </c>
      <c r="P43" s="23">
        <f t="shared" si="7"/>
        <v>564.43333333333328</v>
      </c>
      <c r="Q43" s="23">
        <f t="shared" si="7"/>
        <v>514.29999999999995</v>
      </c>
      <c r="R43" s="23">
        <f t="shared" si="7"/>
        <v>715.73333333333335</v>
      </c>
      <c r="S43" s="23">
        <f t="shared" si="7"/>
        <v>502.03333333333336</v>
      </c>
      <c r="T43" s="23">
        <f t="shared" si="7"/>
        <v>95.033333333333331</v>
      </c>
      <c r="U43" s="23">
        <f t="shared" si="7"/>
        <v>275.10000000000002</v>
      </c>
      <c r="V43" s="23">
        <f t="shared" si="7"/>
        <v>395.73333333333335</v>
      </c>
      <c r="W43" s="23">
        <f t="shared" si="7"/>
        <v>633.79999999999995</v>
      </c>
      <c r="X43" s="23">
        <f t="shared" si="7"/>
        <v>494.8</v>
      </c>
      <c r="Y43" s="23">
        <f t="shared" si="7"/>
        <v>411.76666666666665</v>
      </c>
      <c r="Z43" s="23">
        <f t="shared" si="7"/>
        <v>936.66666666666663</v>
      </c>
      <c r="AA43" s="23">
        <f t="shared" si="7"/>
        <v>936.5</v>
      </c>
      <c r="AB43" s="6">
        <f t="shared" si="5"/>
        <v>7812.8666666666677</v>
      </c>
      <c r="AC43" s="7">
        <f t="shared" si="3"/>
        <v>7742.9000000000005</v>
      </c>
      <c r="AD43" s="18"/>
      <c r="AE43" s="18"/>
    </row>
    <row r="44" spans="1:31" x14ac:dyDescent="0.15">
      <c r="A44" s="90" t="s">
        <v>21</v>
      </c>
      <c r="B44" s="23">
        <f t="shared" ref="B44:AA44" si="8">+B12/$B$65</f>
        <v>864.0333333333333</v>
      </c>
      <c r="C44" s="23">
        <f t="shared" si="8"/>
        <v>598.76666666666665</v>
      </c>
      <c r="D44" s="23">
        <f t="shared" si="8"/>
        <v>265.66666666666669</v>
      </c>
      <c r="E44" s="23">
        <f t="shared" si="8"/>
        <v>296.06666666666666</v>
      </c>
      <c r="F44" s="23">
        <f t="shared" si="8"/>
        <v>1092</v>
      </c>
      <c r="G44" s="23">
        <f t="shared" si="8"/>
        <v>469.53333333333336</v>
      </c>
      <c r="H44" s="23">
        <f t="shared" si="8"/>
        <v>1059.9333333333334</v>
      </c>
      <c r="I44" s="23">
        <f t="shared" si="8"/>
        <v>826</v>
      </c>
      <c r="J44" s="23">
        <f t="shared" si="8"/>
        <v>104.33333333333333</v>
      </c>
      <c r="K44" s="23">
        <f t="shared" si="8"/>
        <v>295.93333333333334</v>
      </c>
      <c r="L44" s="23">
        <f t="shared" si="8"/>
        <v>297.86666666666667</v>
      </c>
      <c r="M44" s="23">
        <f t="shared" si="8"/>
        <v>819.4</v>
      </c>
      <c r="N44" s="23">
        <f t="shared" si="8"/>
        <v>886.8</v>
      </c>
      <c r="O44" s="23">
        <f t="shared" si="8"/>
        <v>1194.0333333333333</v>
      </c>
      <c r="P44" s="23">
        <f t="shared" si="8"/>
        <v>529.79999999999995</v>
      </c>
      <c r="Q44" s="23">
        <f t="shared" si="8"/>
        <v>484.26666666666665</v>
      </c>
      <c r="R44" s="23">
        <f t="shared" si="8"/>
        <v>740.76666666666665</v>
      </c>
      <c r="S44" s="23">
        <f t="shared" si="8"/>
        <v>538.83333333333337</v>
      </c>
      <c r="T44" s="23">
        <f t="shared" si="8"/>
        <v>105.8</v>
      </c>
      <c r="U44" s="23">
        <f t="shared" si="8"/>
        <v>220.33333333333334</v>
      </c>
      <c r="V44" s="23">
        <f t="shared" si="8"/>
        <v>389.53333333333336</v>
      </c>
      <c r="W44" s="23">
        <f t="shared" si="8"/>
        <v>666.63333333333333</v>
      </c>
      <c r="X44" s="23">
        <f t="shared" si="8"/>
        <v>481.66666666666669</v>
      </c>
      <c r="Y44" s="23">
        <f t="shared" si="8"/>
        <v>365.06666666666666</v>
      </c>
      <c r="Z44" s="23">
        <f t="shared" si="8"/>
        <v>971.4666666666667</v>
      </c>
      <c r="AA44" s="23">
        <f t="shared" si="8"/>
        <v>945.16666666666663</v>
      </c>
      <c r="AB44" s="4">
        <f t="shared" si="5"/>
        <v>7789.6666666666679</v>
      </c>
      <c r="AC44" s="5">
        <f t="shared" si="3"/>
        <v>7720.0333333333328</v>
      </c>
      <c r="AD44" s="18"/>
      <c r="AE44" s="18"/>
    </row>
    <row r="45" spans="1:31" x14ac:dyDescent="0.15">
      <c r="A45" s="91" t="s">
        <v>22</v>
      </c>
      <c r="B45" s="23">
        <f t="shared" ref="B45:AA45" si="9">+B13/$B$65</f>
        <v>861.4</v>
      </c>
      <c r="C45" s="23">
        <f t="shared" si="9"/>
        <v>834.0333333333333</v>
      </c>
      <c r="D45" s="23">
        <f t="shared" si="9"/>
        <v>292.3</v>
      </c>
      <c r="E45" s="23">
        <f t="shared" si="9"/>
        <v>285.73333333333335</v>
      </c>
      <c r="F45" s="23">
        <f t="shared" si="9"/>
        <v>1189.6666666666667</v>
      </c>
      <c r="G45" s="23">
        <f t="shared" si="9"/>
        <v>405.23333333333335</v>
      </c>
      <c r="H45" s="23">
        <f t="shared" si="9"/>
        <v>1152.5999999999999</v>
      </c>
      <c r="I45" s="23">
        <f t="shared" si="9"/>
        <v>867.8</v>
      </c>
      <c r="J45" s="23">
        <f t="shared" si="9"/>
        <v>140.4</v>
      </c>
      <c r="K45" s="23">
        <f t="shared" si="9"/>
        <v>327</v>
      </c>
      <c r="L45" s="23">
        <f t="shared" si="9"/>
        <v>280.39999999999998</v>
      </c>
      <c r="M45" s="23">
        <f t="shared" si="9"/>
        <v>900.2</v>
      </c>
      <c r="N45" s="23">
        <f t="shared" si="9"/>
        <v>883.23333333333335</v>
      </c>
      <c r="O45" s="23">
        <f t="shared" si="9"/>
        <v>1209.3333333333333</v>
      </c>
      <c r="P45" s="23">
        <f t="shared" si="9"/>
        <v>522.6</v>
      </c>
      <c r="Q45" s="23">
        <f t="shared" si="9"/>
        <v>451.76666666666665</v>
      </c>
      <c r="R45" s="23">
        <f t="shared" si="9"/>
        <v>815.6</v>
      </c>
      <c r="S45" s="23">
        <f t="shared" si="9"/>
        <v>542.73333333333335</v>
      </c>
      <c r="T45" s="23">
        <f t="shared" si="9"/>
        <v>94.966666666666669</v>
      </c>
      <c r="U45" s="23">
        <f t="shared" si="9"/>
        <v>153.53333333333333</v>
      </c>
      <c r="V45" s="23">
        <f t="shared" si="9"/>
        <v>379.73333333333335</v>
      </c>
      <c r="W45" s="23">
        <f t="shared" si="9"/>
        <v>796.26666666666665</v>
      </c>
      <c r="X45" s="23">
        <f t="shared" si="9"/>
        <v>432.8</v>
      </c>
      <c r="Y45" s="23">
        <f t="shared" si="9"/>
        <v>296.10000000000002</v>
      </c>
      <c r="Z45" s="23">
        <f t="shared" si="9"/>
        <v>977.43333333333328</v>
      </c>
      <c r="AA45" s="23">
        <f t="shared" si="9"/>
        <v>1074.0999999999999</v>
      </c>
      <c r="AB45" s="6">
        <f t="shared" si="5"/>
        <v>8023.1333333333341</v>
      </c>
      <c r="AC45" s="7">
        <f t="shared" si="3"/>
        <v>8143.8333333333339</v>
      </c>
      <c r="AD45" s="18"/>
      <c r="AE45" s="18"/>
    </row>
    <row r="46" spans="1:31" x14ac:dyDescent="0.15">
      <c r="A46" s="90" t="s">
        <v>23</v>
      </c>
      <c r="B46" s="23">
        <f t="shared" ref="B46:AA46" si="10">+B14/$B$65</f>
        <v>720.06666666666672</v>
      </c>
      <c r="C46" s="23">
        <f t="shared" si="10"/>
        <v>735.16666666666663</v>
      </c>
      <c r="D46" s="23">
        <f t="shared" si="10"/>
        <v>248.23333333333332</v>
      </c>
      <c r="E46" s="23">
        <f t="shared" si="10"/>
        <v>265.83333333333331</v>
      </c>
      <c r="F46" s="23">
        <f t="shared" si="10"/>
        <v>957.06666666666672</v>
      </c>
      <c r="G46" s="23">
        <f t="shared" si="10"/>
        <v>350.13333333333333</v>
      </c>
      <c r="H46" s="23">
        <f t="shared" si="10"/>
        <v>980.63333333333333</v>
      </c>
      <c r="I46" s="23">
        <f t="shared" si="10"/>
        <v>796.7</v>
      </c>
      <c r="J46" s="23">
        <f t="shared" si="10"/>
        <v>139.73333333333332</v>
      </c>
      <c r="K46" s="23">
        <f t="shared" si="10"/>
        <v>238.1</v>
      </c>
      <c r="L46" s="23">
        <f t="shared" si="10"/>
        <v>280.63333333333333</v>
      </c>
      <c r="M46" s="23">
        <f t="shared" si="10"/>
        <v>647.73333333333335</v>
      </c>
      <c r="N46" s="23">
        <f t="shared" si="10"/>
        <v>739.2</v>
      </c>
      <c r="O46" s="23">
        <f t="shared" si="10"/>
        <v>1116.6333333333334</v>
      </c>
      <c r="P46" s="23">
        <f t="shared" si="10"/>
        <v>450.56666666666666</v>
      </c>
      <c r="Q46" s="23">
        <f t="shared" si="10"/>
        <v>344.26666666666665</v>
      </c>
      <c r="R46" s="23">
        <f t="shared" si="10"/>
        <v>697.4</v>
      </c>
      <c r="S46" s="23">
        <f t="shared" si="10"/>
        <v>476.36666666666667</v>
      </c>
      <c r="T46" s="23">
        <f t="shared" si="10"/>
        <v>81.36666666666666</v>
      </c>
      <c r="U46" s="23">
        <f t="shared" si="10"/>
        <v>117.26666666666667</v>
      </c>
      <c r="V46" s="23">
        <f t="shared" si="10"/>
        <v>369.76666666666665</v>
      </c>
      <c r="W46" s="23">
        <f t="shared" si="10"/>
        <v>705.93333333333328</v>
      </c>
      <c r="X46" s="23">
        <f t="shared" si="10"/>
        <v>371.43333333333334</v>
      </c>
      <c r="Y46" s="23">
        <f t="shared" si="10"/>
        <v>220.2</v>
      </c>
      <c r="Z46" s="23">
        <f t="shared" si="10"/>
        <v>904.23333333333335</v>
      </c>
      <c r="AA46" s="23">
        <f t="shared" si="10"/>
        <v>1059</v>
      </c>
      <c r="AB46" s="4">
        <f t="shared" si="5"/>
        <v>6940.333333333333</v>
      </c>
      <c r="AC46" s="5">
        <f t="shared" si="3"/>
        <v>7073.3333333333321</v>
      </c>
      <c r="AD46" s="18"/>
      <c r="AE46" s="18"/>
    </row>
    <row r="47" spans="1:31" x14ac:dyDescent="0.15">
      <c r="A47" s="91" t="s">
        <v>24</v>
      </c>
      <c r="B47" s="23">
        <f t="shared" ref="B47:AA47" si="11">+B15/$B$65</f>
        <v>664.26666666666665</v>
      </c>
      <c r="C47" s="23">
        <f t="shared" si="11"/>
        <v>754</v>
      </c>
      <c r="D47" s="23">
        <f t="shared" si="11"/>
        <v>233.13333333333333</v>
      </c>
      <c r="E47" s="23">
        <f t="shared" si="11"/>
        <v>269.3</v>
      </c>
      <c r="F47" s="23">
        <f t="shared" si="11"/>
        <v>877.2</v>
      </c>
      <c r="G47" s="23">
        <f t="shared" si="11"/>
        <v>350</v>
      </c>
      <c r="H47" s="23">
        <f t="shared" si="11"/>
        <v>944.16666666666663</v>
      </c>
      <c r="I47" s="23">
        <f t="shared" si="11"/>
        <v>814.66666666666663</v>
      </c>
      <c r="J47" s="23">
        <f t="shared" si="11"/>
        <v>141.69999999999999</v>
      </c>
      <c r="K47" s="23">
        <f t="shared" si="11"/>
        <v>176.1</v>
      </c>
      <c r="L47" s="23">
        <f t="shared" si="11"/>
        <v>310.83333333333331</v>
      </c>
      <c r="M47" s="23">
        <f t="shared" si="11"/>
        <v>592.6</v>
      </c>
      <c r="N47" s="23">
        <f t="shared" si="11"/>
        <v>753.9666666666667</v>
      </c>
      <c r="O47" s="23">
        <f t="shared" si="11"/>
        <v>909.76666666666665</v>
      </c>
      <c r="P47" s="23">
        <f t="shared" si="11"/>
        <v>430.6</v>
      </c>
      <c r="Q47" s="23">
        <f t="shared" si="11"/>
        <v>337.33333333333331</v>
      </c>
      <c r="R47" s="23">
        <f t="shared" si="11"/>
        <v>647.23333333333335</v>
      </c>
      <c r="S47" s="23">
        <f t="shared" si="11"/>
        <v>495.8</v>
      </c>
      <c r="T47" s="23">
        <f t="shared" si="11"/>
        <v>111.83333333333333</v>
      </c>
      <c r="U47" s="23">
        <f t="shared" si="11"/>
        <v>100.86666666666666</v>
      </c>
      <c r="V47" s="23">
        <f t="shared" si="11"/>
        <v>384.6</v>
      </c>
      <c r="W47" s="23">
        <f t="shared" si="11"/>
        <v>689.76666666666665</v>
      </c>
      <c r="X47" s="23">
        <f t="shared" si="11"/>
        <v>326.26666666666665</v>
      </c>
      <c r="Y47" s="23">
        <f t="shared" si="11"/>
        <v>193.4</v>
      </c>
      <c r="Z47" s="23">
        <f t="shared" si="11"/>
        <v>898.13333333333333</v>
      </c>
      <c r="AA47" s="23">
        <f t="shared" si="11"/>
        <v>1051.6666666666667</v>
      </c>
      <c r="AB47" s="6">
        <f t="shared" si="5"/>
        <v>6723.9333333333334</v>
      </c>
      <c r="AC47" s="7">
        <f t="shared" si="3"/>
        <v>6735.2666666666664</v>
      </c>
      <c r="AD47" s="18"/>
      <c r="AE47" s="18"/>
    </row>
    <row r="48" spans="1:31" x14ac:dyDescent="0.15">
      <c r="A48" s="90" t="s">
        <v>25</v>
      </c>
      <c r="B48" s="23">
        <f t="shared" ref="B48:AA48" si="12">+B16/$B$65</f>
        <v>631.33333333333337</v>
      </c>
      <c r="C48" s="23">
        <f t="shared" si="12"/>
        <v>781.66666666666663</v>
      </c>
      <c r="D48" s="23">
        <f t="shared" si="12"/>
        <v>234.86666666666667</v>
      </c>
      <c r="E48" s="23">
        <f t="shared" si="12"/>
        <v>292</v>
      </c>
      <c r="F48" s="23">
        <f t="shared" si="12"/>
        <v>762.93333333333328</v>
      </c>
      <c r="G48" s="23">
        <f t="shared" si="12"/>
        <v>390.93333333333334</v>
      </c>
      <c r="H48" s="23">
        <f t="shared" si="12"/>
        <v>911.8</v>
      </c>
      <c r="I48" s="23">
        <f t="shared" si="12"/>
        <v>830.5333333333333</v>
      </c>
      <c r="J48" s="23">
        <f t="shared" si="12"/>
        <v>136.73333333333332</v>
      </c>
      <c r="K48" s="23">
        <f t="shared" si="12"/>
        <v>145</v>
      </c>
      <c r="L48" s="23">
        <f t="shared" si="12"/>
        <v>326.60000000000002</v>
      </c>
      <c r="M48" s="23">
        <f t="shared" si="12"/>
        <v>554.26666666666665</v>
      </c>
      <c r="N48" s="23">
        <f t="shared" si="12"/>
        <v>734.5</v>
      </c>
      <c r="O48" s="23">
        <f t="shared" si="12"/>
        <v>817.43333333333328</v>
      </c>
      <c r="P48" s="23">
        <f t="shared" si="12"/>
        <v>410.53333333333336</v>
      </c>
      <c r="Q48" s="23">
        <f t="shared" si="12"/>
        <v>332.76666666666665</v>
      </c>
      <c r="R48" s="23">
        <f t="shared" si="12"/>
        <v>619.83333333333337</v>
      </c>
      <c r="S48" s="23">
        <f t="shared" si="12"/>
        <v>474.46666666666664</v>
      </c>
      <c r="T48" s="23">
        <f t="shared" si="12"/>
        <v>84.8</v>
      </c>
      <c r="U48" s="23">
        <f t="shared" si="12"/>
        <v>94.766666666666666</v>
      </c>
      <c r="V48" s="23">
        <f t="shared" si="12"/>
        <v>432.96666666666664</v>
      </c>
      <c r="W48" s="23">
        <f t="shared" si="12"/>
        <v>627.76666666666665</v>
      </c>
      <c r="X48" s="23">
        <f t="shared" si="12"/>
        <v>323.23333333333335</v>
      </c>
      <c r="Y48" s="23">
        <f t="shared" si="12"/>
        <v>179.73333333333332</v>
      </c>
      <c r="Z48" s="23">
        <f t="shared" si="12"/>
        <v>900.23333333333335</v>
      </c>
      <c r="AA48" s="23">
        <f t="shared" si="12"/>
        <v>1081.8666666666666</v>
      </c>
      <c r="AB48" s="4">
        <f t="shared" si="5"/>
        <v>6510.3666666666668</v>
      </c>
      <c r="AC48" s="5">
        <f t="shared" si="3"/>
        <v>6603.1999999999989</v>
      </c>
      <c r="AD48" s="18"/>
      <c r="AE48" s="18"/>
    </row>
    <row r="49" spans="1:31" x14ac:dyDescent="0.15">
      <c r="A49" s="91" t="s">
        <v>26</v>
      </c>
      <c r="B49" s="23">
        <f t="shared" ref="B49:AA49" si="13">+B17/$B$65</f>
        <v>580.26666666666665</v>
      </c>
      <c r="C49" s="23">
        <f t="shared" si="13"/>
        <v>721.76666666666665</v>
      </c>
      <c r="D49" s="23">
        <f t="shared" si="13"/>
        <v>219.86666666666667</v>
      </c>
      <c r="E49" s="23">
        <f t="shared" si="13"/>
        <v>311.23333333333335</v>
      </c>
      <c r="F49" s="23">
        <f t="shared" si="13"/>
        <v>628.63333333333333</v>
      </c>
      <c r="G49" s="23">
        <f t="shared" si="13"/>
        <v>400.1</v>
      </c>
      <c r="H49" s="23">
        <f t="shared" si="13"/>
        <v>843.93333333333328</v>
      </c>
      <c r="I49" s="23">
        <f t="shared" si="13"/>
        <v>826.9</v>
      </c>
      <c r="J49" s="23">
        <f t="shared" si="13"/>
        <v>137.13333333333333</v>
      </c>
      <c r="K49" s="23">
        <f t="shared" si="13"/>
        <v>126.43333333333334</v>
      </c>
      <c r="L49" s="23">
        <f t="shared" si="13"/>
        <v>332.3</v>
      </c>
      <c r="M49" s="23">
        <f t="shared" si="13"/>
        <v>432.7</v>
      </c>
      <c r="N49" s="23">
        <f t="shared" si="13"/>
        <v>729.5</v>
      </c>
      <c r="O49" s="23">
        <f t="shared" si="13"/>
        <v>741.7</v>
      </c>
      <c r="P49" s="23">
        <f t="shared" si="13"/>
        <v>390.86666666666667</v>
      </c>
      <c r="Q49" s="23">
        <f t="shared" si="13"/>
        <v>314.56666666666666</v>
      </c>
      <c r="R49" s="23">
        <f t="shared" si="13"/>
        <v>579.66666666666663</v>
      </c>
      <c r="S49" s="23">
        <f t="shared" si="13"/>
        <v>475.86666666666667</v>
      </c>
      <c r="T49" s="23">
        <f t="shared" si="13"/>
        <v>78.766666666666666</v>
      </c>
      <c r="U49" s="23">
        <f t="shared" si="13"/>
        <v>89.1</v>
      </c>
      <c r="V49" s="23">
        <f t="shared" si="13"/>
        <v>429.3</v>
      </c>
      <c r="W49" s="23">
        <f t="shared" si="13"/>
        <v>536.79999999999995</v>
      </c>
      <c r="X49" s="23">
        <f t="shared" si="13"/>
        <v>316.16666666666669</v>
      </c>
      <c r="Y49" s="23">
        <f t="shared" si="13"/>
        <v>179.43333333333334</v>
      </c>
      <c r="Z49" s="23">
        <f t="shared" si="13"/>
        <v>882.56666666666672</v>
      </c>
      <c r="AA49" s="23">
        <f t="shared" si="13"/>
        <v>1066.5666666666666</v>
      </c>
      <c r="AB49" s="6">
        <f t="shared" si="5"/>
        <v>6148.9666666666672</v>
      </c>
      <c r="AC49" s="7">
        <f t="shared" si="3"/>
        <v>6223.166666666667</v>
      </c>
      <c r="AD49" s="18"/>
      <c r="AE49" s="18"/>
    </row>
    <row r="50" spans="1:31" x14ac:dyDescent="0.15">
      <c r="A50" s="90" t="s">
        <v>27</v>
      </c>
      <c r="B50" s="23">
        <f t="shared" ref="B50:AA50" si="14">+B18/$B$65</f>
        <v>532.70000000000005</v>
      </c>
      <c r="C50" s="23">
        <f t="shared" si="14"/>
        <v>752.9666666666667</v>
      </c>
      <c r="D50" s="23">
        <f t="shared" si="14"/>
        <v>227.8</v>
      </c>
      <c r="E50" s="23">
        <f t="shared" si="14"/>
        <v>309.63333333333333</v>
      </c>
      <c r="F50" s="23">
        <f t="shared" si="14"/>
        <v>572.9666666666667</v>
      </c>
      <c r="G50" s="23">
        <f t="shared" si="14"/>
        <v>465.86666666666667</v>
      </c>
      <c r="H50" s="23">
        <f t="shared" si="14"/>
        <v>830.5</v>
      </c>
      <c r="I50" s="23">
        <f t="shared" si="14"/>
        <v>885.4666666666667</v>
      </c>
      <c r="J50" s="23">
        <f t="shared" si="14"/>
        <v>155.86666666666667</v>
      </c>
      <c r="K50" s="23">
        <f t="shared" si="14"/>
        <v>114.46666666666667</v>
      </c>
      <c r="L50" s="23">
        <f t="shared" si="14"/>
        <v>429.43333333333334</v>
      </c>
      <c r="M50" s="23">
        <f t="shared" si="14"/>
        <v>363.8</v>
      </c>
      <c r="N50" s="23">
        <f t="shared" si="14"/>
        <v>802.16666666666663</v>
      </c>
      <c r="O50" s="23">
        <f t="shared" si="14"/>
        <v>702.7</v>
      </c>
      <c r="P50" s="23">
        <f t="shared" si="14"/>
        <v>442.8</v>
      </c>
      <c r="Q50" s="23">
        <f t="shared" si="14"/>
        <v>303.89999999999998</v>
      </c>
      <c r="R50" s="23">
        <f t="shared" si="14"/>
        <v>548.73333333333335</v>
      </c>
      <c r="S50" s="23">
        <f t="shared" si="14"/>
        <v>502.16666666666669</v>
      </c>
      <c r="T50" s="23">
        <f t="shared" si="14"/>
        <v>104.06666666666666</v>
      </c>
      <c r="U50" s="23">
        <f t="shared" si="14"/>
        <v>79.36666666666666</v>
      </c>
      <c r="V50" s="23">
        <f t="shared" si="14"/>
        <v>504.1</v>
      </c>
      <c r="W50" s="23">
        <f t="shared" si="14"/>
        <v>513.9666666666667</v>
      </c>
      <c r="X50" s="23">
        <f t="shared" si="14"/>
        <v>331.53333333333336</v>
      </c>
      <c r="Y50" s="23">
        <f t="shared" si="14"/>
        <v>177.16666666666666</v>
      </c>
      <c r="Z50" s="23">
        <f t="shared" si="14"/>
        <v>900.73333333333335</v>
      </c>
      <c r="AA50" s="23">
        <f t="shared" si="14"/>
        <v>1043.1333333333334</v>
      </c>
      <c r="AB50" s="4">
        <f t="shared" si="5"/>
        <v>6383.4000000000015</v>
      </c>
      <c r="AC50" s="5">
        <f t="shared" si="3"/>
        <v>6214.6000000000013</v>
      </c>
      <c r="AD50" s="18"/>
      <c r="AE50" s="18"/>
    </row>
    <row r="51" spans="1:31" x14ac:dyDescent="0.15">
      <c r="A51" s="91" t="s">
        <v>28</v>
      </c>
      <c r="B51" s="23">
        <f t="shared" ref="B51:AA51" si="15">+B19/$B$65</f>
        <v>574.63333333333333</v>
      </c>
      <c r="C51" s="23">
        <f t="shared" si="15"/>
        <v>916.9666666666667</v>
      </c>
      <c r="D51" s="23">
        <f t="shared" si="15"/>
        <v>257.33333333333331</v>
      </c>
      <c r="E51" s="23">
        <f t="shared" si="15"/>
        <v>361.2</v>
      </c>
      <c r="F51" s="23">
        <f t="shared" si="15"/>
        <v>577.06666666666672</v>
      </c>
      <c r="G51" s="23">
        <f t="shared" si="15"/>
        <v>668.4</v>
      </c>
      <c r="H51" s="23">
        <f t="shared" si="15"/>
        <v>903.3</v>
      </c>
      <c r="I51" s="23">
        <f t="shared" si="15"/>
        <v>1036.1666666666667</v>
      </c>
      <c r="J51" s="23">
        <f t="shared" si="15"/>
        <v>182.7</v>
      </c>
      <c r="K51" s="23">
        <f t="shared" si="15"/>
        <v>94.233333333333334</v>
      </c>
      <c r="L51" s="23">
        <f t="shared" si="15"/>
        <v>562.23333333333335</v>
      </c>
      <c r="M51" s="23">
        <f t="shared" si="15"/>
        <v>345.36666666666667</v>
      </c>
      <c r="N51" s="23">
        <f t="shared" si="15"/>
        <v>950.66666666666663</v>
      </c>
      <c r="O51" s="23">
        <f t="shared" si="15"/>
        <v>732.6</v>
      </c>
      <c r="P51" s="23">
        <f t="shared" si="15"/>
        <v>496.13333333333333</v>
      </c>
      <c r="Q51" s="23">
        <f t="shared" si="15"/>
        <v>337.53333333333336</v>
      </c>
      <c r="R51" s="23">
        <f t="shared" si="15"/>
        <v>550.6</v>
      </c>
      <c r="S51" s="23">
        <f t="shared" si="15"/>
        <v>576.23333333333335</v>
      </c>
      <c r="T51" s="23">
        <f t="shared" si="15"/>
        <v>151.4</v>
      </c>
      <c r="U51" s="23">
        <f t="shared" si="15"/>
        <v>65.099999999999994</v>
      </c>
      <c r="V51" s="23">
        <f t="shared" si="15"/>
        <v>601.6</v>
      </c>
      <c r="W51" s="23">
        <f t="shared" si="15"/>
        <v>522.13333333333333</v>
      </c>
      <c r="X51" s="23">
        <f t="shared" si="15"/>
        <v>384.66666666666669</v>
      </c>
      <c r="Y51" s="23">
        <f t="shared" si="15"/>
        <v>170.56666666666666</v>
      </c>
      <c r="Z51" s="23">
        <f t="shared" si="15"/>
        <v>951.26666666666665</v>
      </c>
      <c r="AA51" s="23">
        <f t="shared" si="15"/>
        <v>1043.2333333333333</v>
      </c>
      <c r="AB51" s="6">
        <f t="shared" si="5"/>
        <v>7143.6</v>
      </c>
      <c r="AC51" s="7">
        <f t="shared" si="3"/>
        <v>6869.7333333333345</v>
      </c>
      <c r="AD51" s="18"/>
      <c r="AE51" s="18"/>
    </row>
    <row r="52" spans="1:31" x14ac:dyDescent="0.15">
      <c r="A52" s="90" t="s">
        <v>29</v>
      </c>
      <c r="B52" s="23">
        <f t="shared" ref="B52:AA52" si="16">+B20/$B$65</f>
        <v>637.5</v>
      </c>
      <c r="C52" s="23">
        <f t="shared" si="16"/>
        <v>1058.2666666666667</v>
      </c>
      <c r="D52" s="23">
        <f t="shared" si="16"/>
        <v>297.8</v>
      </c>
      <c r="E52" s="23">
        <f t="shared" si="16"/>
        <v>385.5</v>
      </c>
      <c r="F52" s="23">
        <f t="shared" si="16"/>
        <v>646.5333333333333</v>
      </c>
      <c r="G52" s="23">
        <f t="shared" si="16"/>
        <v>847.63333333333333</v>
      </c>
      <c r="H52" s="23">
        <f t="shared" si="16"/>
        <v>983.23333333333335</v>
      </c>
      <c r="I52" s="23">
        <f t="shared" si="16"/>
        <v>1157.6666666666667</v>
      </c>
      <c r="J52" s="23">
        <f t="shared" si="16"/>
        <v>238.5</v>
      </c>
      <c r="K52" s="23">
        <f t="shared" si="16"/>
        <v>84.666666666666671</v>
      </c>
      <c r="L52" s="23">
        <f t="shared" si="16"/>
        <v>721.66666666666663</v>
      </c>
      <c r="M52" s="23">
        <f t="shared" si="16"/>
        <v>334.8</v>
      </c>
      <c r="N52" s="23">
        <f t="shared" si="16"/>
        <v>1109.8</v>
      </c>
      <c r="O52" s="23">
        <f t="shared" si="16"/>
        <v>806.93333333333328</v>
      </c>
      <c r="P52" s="23">
        <f t="shared" si="16"/>
        <v>580.83333333333337</v>
      </c>
      <c r="Q52" s="23">
        <f t="shared" si="16"/>
        <v>409.56666666666666</v>
      </c>
      <c r="R52" s="23">
        <f t="shared" si="16"/>
        <v>603.93333333333328</v>
      </c>
      <c r="S52" s="23">
        <f t="shared" si="16"/>
        <v>682.76666666666665</v>
      </c>
      <c r="T52" s="23">
        <f t="shared" si="16"/>
        <v>241.3</v>
      </c>
      <c r="U52" s="23">
        <f t="shared" si="16"/>
        <v>61.033333333333331</v>
      </c>
      <c r="V52" s="23">
        <f t="shared" si="16"/>
        <v>668.13333333333333</v>
      </c>
      <c r="W52" s="23">
        <f t="shared" si="16"/>
        <v>558.66666666666663</v>
      </c>
      <c r="X52" s="23">
        <f t="shared" si="16"/>
        <v>518.66666666666663</v>
      </c>
      <c r="Y52" s="23">
        <f t="shared" si="16"/>
        <v>202.03333333333333</v>
      </c>
      <c r="Z52" s="23">
        <f t="shared" si="16"/>
        <v>1031.5666666666666</v>
      </c>
      <c r="AA52" s="23">
        <f t="shared" si="16"/>
        <v>1119.3666666666666</v>
      </c>
      <c r="AB52" s="4">
        <f t="shared" si="5"/>
        <v>8279.4666666666672</v>
      </c>
      <c r="AC52" s="5">
        <f t="shared" si="3"/>
        <v>7708.9000000000005</v>
      </c>
      <c r="AD52" s="18"/>
      <c r="AE52" s="18"/>
    </row>
    <row r="53" spans="1:31" x14ac:dyDescent="0.15">
      <c r="A53" s="91" t="s">
        <v>30</v>
      </c>
      <c r="B53" s="23">
        <f t="shared" ref="B53:AA53" si="17">+B21/$B$65</f>
        <v>696.26666666666665</v>
      </c>
      <c r="C53" s="23">
        <f t="shared" si="17"/>
        <v>1150.5333333333333</v>
      </c>
      <c r="D53" s="23">
        <f t="shared" si="17"/>
        <v>328.3</v>
      </c>
      <c r="E53" s="23">
        <f t="shared" si="17"/>
        <v>445</v>
      </c>
      <c r="F53" s="23">
        <f t="shared" si="17"/>
        <v>697.1</v>
      </c>
      <c r="G53" s="23">
        <f t="shared" si="17"/>
        <v>999</v>
      </c>
      <c r="H53" s="23">
        <f t="shared" si="17"/>
        <v>1029.5</v>
      </c>
      <c r="I53" s="23">
        <f t="shared" si="17"/>
        <v>1292.2666666666667</v>
      </c>
      <c r="J53" s="23">
        <f t="shared" si="17"/>
        <v>287.23333333333335</v>
      </c>
      <c r="K53" s="23">
        <f t="shared" si="17"/>
        <v>83.733333333333334</v>
      </c>
      <c r="L53" s="23">
        <f t="shared" si="17"/>
        <v>809.5</v>
      </c>
      <c r="M53" s="23">
        <f t="shared" si="17"/>
        <v>316.96666666666664</v>
      </c>
      <c r="N53" s="23">
        <f t="shared" si="17"/>
        <v>1223.6666666666667</v>
      </c>
      <c r="O53" s="23">
        <f t="shared" si="17"/>
        <v>869.56666666666672</v>
      </c>
      <c r="P53" s="23">
        <f t="shared" si="17"/>
        <v>608.26666666666665</v>
      </c>
      <c r="Q53" s="23">
        <f t="shared" si="17"/>
        <v>506.43333333333334</v>
      </c>
      <c r="R53" s="23">
        <f t="shared" si="17"/>
        <v>581.43333333333328</v>
      </c>
      <c r="S53" s="23">
        <f t="shared" si="17"/>
        <v>764.93333333333328</v>
      </c>
      <c r="T53" s="23">
        <f t="shared" si="17"/>
        <v>246.1</v>
      </c>
      <c r="U53" s="23">
        <f t="shared" si="17"/>
        <v>61.466666666666669</v>
      </c>
      <c r="V53" s="23">
        <f t="shared" si="17"/>
        <v>791.66666666666663</v>
      </c>
      <c r="W53" s="23">
        <f t="shared" si="17"/>
        <v>541.33333333333337</v>
      </c>
      <c r="X53" s="23">
        <f t="shared" si="17"/>
        <v>594.63333333333333</v>
      </c>
      <c r="Y53" s="23">
        <f t="shared" si="17"/>
        <v>239.3</v>
      </c>
      <c r="Z53" s="23">
        <f t="shared" si="17"/>
        <v>983.36666666666667</v>
      </c>
      <c r="AA53" s="23">
        <f t="shared" si="17"/>
        <v>1223.5333333333333</v>
      </c>
      <c r="AB53" s="6">
        <f t="shared" si="5"/>
        <v>8877.0333333333328</v>
      </c>
      <c r="AC53" s="7">
        <f t="shared" si="3"/>
        <v>8494.0666666666657</v>
      </c>
      <c r="AD53" s="18"/>
      <c r="AE53" s="18"/>
    </row>
    <row r="54" spans="1:31" x14ac:dyDescent="0.15">
      <c r="A54" s="90" t="s">
        <v>31</v>
      </c>
      <c r="B54" s="23">
        <f t="shared" ref="B54:AA54" si="18">+B22/$B$65</f>
        <v>691.8</v>
      </c>
      <c r="C54" s="23">
        <f t="shared" si="18"/>
        <v>1243.2666666666667</v>
      </c>
      <c r="D54" s="23">
        <f t="shared" si="18"/>
        <v>243.43333333333334</v>
      </c>
      <c r="E54" s="23">
        <f t="shared" si="18"/>
        <v>449.3</v>
      </c>
      <c r="F54" s="23">
        <f t="shared" si="18"/>
        <v>525.5333333333333</v>
      </c>
      <c r="G54" s="23">
        <f t="shared" si="18"/>
        <v>1071.7666666666667</v>
      </c>
      <c r="H54" s="23">
        <f t="shared" si="18"/>
        <v>960.83333333333337</v>
      </c>
      <c r="I54" s="23">
        <f t="shared" si="18"/>
        <v>1330.3666666666666</v>
      </c>
      <c r="J54" s="23">
        <f t="shared" si="18"/>
        <v>236.56666666666666</v>
      </c>
      <c r="K54" s="23">
        <f t="shared" si="18"/>
        <v>86.6</v>
      </c>
      <c r="L54" s="23">
        <f t="shared" si="18"/>
        <v>815.8</v>
      </c>
      <c r="M54" s="23">
        <f t="shared" si="18"/>
        <v>282.83333333333331</v>
      </c>
      <c r="N54" s="23">
        <f t="shared" si="18"/>
        <v>1184.8</v>
      </c>
      <c r="O54" s="23">
        <f t="shared" si="18"/>
        <v>859.73333333333335</v>
      </c>
      <c r="P54" s="23">
        <f t="shared" si="18"/>
        <v>508.7</v>
      </c>
      <c r="Q54" s="23">
        <f t="shared" si="18"/>
        <v>545.33333333333337</v>
      </c>
      <c r="R54" s="23">
        <f t="shared" si="18"/>
        <v>515.06666666666672</v>
      </c>
      <c r="S54" s="23">
        <f t="shared" si="18"/>
        <v>778.2</v>
      </c>
      <c r="T54" s="23">
        <f t="shared" si="18"/>
        <v>193.86666666666667</v>
      </c>
      <c r="U54" s="23">
        <f t="shared" si="18"/>
        <v>53.366666666666667</v>
      </c>
      <c r="V54" s="23">
        <f t="shared" si="18"/>
        <v>815.8</v>
      </c>
      <c r="W54" s="23">
        <f t="shared" si="18"/>
        <v>524.4</v>
      </c>
      <c r="X54" s="23">
        <f t="shared" si="18"/>
        <v>529.0333333333333</v>
      </c>
      <c r="Y54" s="23">
        <f t="shared" si="18"/>
        <v>258.8</v>
      </c>
      <c r="Z54" s="23">
        <f t="shared" si="18"/>
        <v>845.63333333333333</v>
      </c>
      <c r="AA54" s="23">
        <f t="shared" si="18"/>
        <v>1290.8333333333333</v>
      </c>
      <c r="AB54" s="4">
        <f t="shared" si="5"/>
        <v>8066.8666666666668</v>
      </c>
      <c r="AC54" s="5">
        <f t="shared" si="3"/>
        <v>8774.7999999999993</v>
      </c>
      <c r="AD54" s="18"/>
      <c r="AE54" s="18"/>
    </row>
    <row r="55" spans="1:31" x14ac:dyDescent="0.15">
      <c r="A55" s="91" t="s">
        <v>32</v>
      </c>
      <c r="B55" s="23">
        <f t="shared" ref="B55:AA55" si="19">+B23/$B$65</f>
        <v>759.9666666666667</v>
      </c>
      <c r="C55" s="23">
        <f t="shared" si="19"/>
        <v>991.16666666666663</v>
      </c>
      <c r="D55" s="23">
        <f t="shared" si="19"/>
        <v>171.76666666666668</v>
      </c>
      <c r="E55" s="23">
        <f t="shared" si="19"/>
        <v>384.5</v>
      </c>
      <c r="F55" s="23">
        <f t="shared" si="19"/>
        <v>470.76666666666665</v>
      </c>
      <c r="G55" s="23">
        <f t="shared" si="19"/>
        <v>1026.4000000000001</v>
      </c>
      <c r="H55" s="23">
        <f t="shared" si="19"/>
        <v>895.13333333333333</v>
      </c>
      <c r="I55" s="23">
        <f t="shared" si="19"/>
        <v>1200.5999999999999</v>
      </c>
      <c r="J55" s="23">
        <f t="shared" si="19"/>
        <v>246.3</v>
      </c>
      <c r="K55" s="23">
        <f t="shared" si="19"/>
        <v>71.266666666666666</v>
      </c>
      <c r="L55" s="23">
        <f t="shared" si="19"/>
        <v>749.7</v>
      </c>
      <c r="M55" s="23">
        <f t="shared" si="19"/>
        <v>248.86666666666667</v>
      </c>
      <c r="N55" s="23">
        <f t="shared" si="19"/>
        <v>1046.5999999999999</v>
      </c>
      <c r="O55" s="23">
        <f t="shared" si="19"/>
        <v>773.1</v>
      </c>
      <c r="P55" s="23">
        <f t="shared" si="19"/>
        <v>378.8</v>
      </c>
      <c r="Q55" s="23">
        <f t="shared" si="19"/>
        <v>516.36666666666667</v>
      </c>
      <c r="R55" s="23">
        <f t="shared" si="19"/>
        <v>481.16666666666669</v>
      </c>
      <c r="S55" s="23">
        <f t="shared" si="19"/>
        <v>677.9666666666667</v>
      </c>
      <c r="T55" s="23">
        <f t="shared" si="19"/>
        <v>115.03333333333333</v>
      </c>
      <c r="U55" s="23">
        <f t="shared" si="19"/>
        <v>47.06666666666667</v>
      </c>
      <c r="V55" s="23">
        <f t="shared" si="19"/>
        <v>840.06666666666672</v>
      </c>
      <c r="W55" s="23">
        <f t="shared" si="19"/>
        <v>417.73333333333335</v>
      </c>
      <c r="X55" s="23">
        <f t="shared" si="19"/>
        <v>392.6</v>
      </c>
      <c r="Y55" s="23">
        <f t="shared" si="19"/>
        <v>218.63333333333333</v>
      </c>
      <c r="Z55" s="23">
        <f t="shared" si="19"/>
        <v>719.36666666666667</v>
      </c>
      <c r="AA55" s="23">
        <f t="shared" si="19"/>
        <v>1042.4000000000001</v>
      </c>
      <c r="AB55" s="6">
        <f t="shared" si="5"/>
        <v>7267.2666666666682</v>
      </c>
      <c r="AC55" s="7">
        <f t="shared" si="3"/>
        <v>7616.0666666666675</v>
      </c>
      <c r="AD55" s="18"/>
      <c r="AE55" s="18"/>
    </row>
    <row r="56" spans="1:31" x14ac:dyDescent="0.15">
      <c r="A56" s="90" t="s">
        <v>33</v>
      </c>
      <c r="B56" s="23">
        <f t="shared" ref="B56:AA56" si="20">+B24/$B$65</f>
        <v>588.26666666666665</v>
      </c>
      <c r="C56" s="23">
        <f t="shared" si="20"/>
        <v>749.26666666666665</v>
      </c>
      <c r="D56" s="23">
        <f t="shared" si="20"/>
        <v>128.96666666666667</v>
      </c>
      <c r="E56" s="23">
        <f t="shared" si="20"/>
        <v>340.3</v>
      </c>
      <c r="F56" s="23">
        <f t="shared" si="20"/>
        <v>355.2</v>
      </c>
      <c r="G56" s="23">
        <f t="shared" si="20"/>
        <v>796.3</v>
      </c>
      <c r="H56" s="23">
        <f t="shared" si="20"/>
        <v>683.36666666666667</v>
      </c>
      <c r="I56" s="23">
        <f t="shared" si="20"/>
        <v>963.9</v>
      </c>
      <c r="J56" s="23">
        <f t="shared" si="20"/>
        <v>184.2</v>
      </c>
      <c r="K56" s="23">
        <f t="shared" si="20"/>
        <v>56.466666666666669</v>
      </c>
      <c r="L56" s="23">
        <f t="shared" si="20"/>
        <v>537.4666666666667</v>
      </c>
      <c r="M56" s="23">
        <f t="shared" si="20"/>
        <v>237.4</v>
      </c>
      <c r="N56" s="23">
        <f t="shared" si="20"/>
        <v>905.76666666666665</v>
      </c>
      <c r="O56" s="23">
        <f t="shared" si="20"/>
        <v>724.4666666666667</v>
      </c>
      <c r="P56" s="23">
        <f t="shared" si="20"/>
        <v>251.5</v>
      </c>
      <c r="Q56" s="23">
        <f t="shared" si="20"/>
        <v>431.63333333333333</v>
      </c>
      <c r="R56" s="23">
        <f t="shared" si="20"/>
        <v>362.4</v>
      </c>
      <c r="S56" s="23">
        <f t="shared" si="20"/>
        <v>559.4</v>
      </c>
      <c r="T56" s="23">
        <f t="shared" si="20"/>
        <v>62.366666666666667</v>
      </c>
      <c r="U56" s="23">
        <f t="shared" si="20"/>
        <v>62.133333333333333</v>
      </c>
      <c r="V56" s="23">
        <f t="shared" si="20"/>
        <v>651.79999999999995</v>
      </c>
      <c r="W56" s="23">
        <f t="shared" si="20"/>
        <v>368.36666666666667</v>
      </c>
      <c r="X56" s="23">
        <f t="shared" si="20"/>
        <v>220.8</v>
      </c>
      <c r="Y56" s="23">
        <f t="shared" si="20"/>
        <v>209.16666666666666</v>
      </c>
      <c r="Z56" s="23">
        <f t="shared" si="20"/>
        <v>528.36666666666667</v>
      </c>
      <c r="AA56" s="23">
        <f t="shared" si="20"/>
        <v>780.4666666666667</v>
      </c>
      <c r="AB56" s="4">
        <f t="shared" si="5"/>
        <v>5460.4666666666672</v>
      </c>
      <c r="AC56" s="5">
        <f t="shared" si="3"/>
        <v>6279.2666666666664</v>
      </c>
      <c r="AD56" s="18"/>
      <c r="AE56" s="18"/>
    </row>
    <row r="57" spans="1:31" x14ac:dyDescent="0.15">
      <c r="A57" s="91" t="s">
        <v>34</v>
      </c>
      <c r="B57" s="23">
        <f t="shared" ref="B57:AA57" si="21">+B25/$B$65</f>
        <v>265.06666666666666</v>
      </c>
      <c r="C57" s="23">
        <f t="shared" si="21"/>
        <v>459.76666666666665</v>
      </c>
      <c r="D57" s="23">
        <f t="shared" si="21"/>
        <v>61.56666666666667</v>
      </c>
      <c r="E57" s="23">
        <f t="shared" si="21"/>
        <v>226.26666666666668</v>
      </c>
      <c r="F57" s="23">
        <f t="shared" si="21"/>
        <v>161.6</v>
      </c>
      <c r="G57" s="23">
        <f t="shared" si="21"/>
        <v>589.5</v>
      </c>
      <c r="H57" s="23">
        <f t="shared" si="21"/>
        <v>378.73333333333335</v>
      </c>
      <c r="I57" s="23">
        <f t="shared" si="21"/>
        <v>656.1</v>
      </c>
      <c r="J57" s="23">
        <f t="shared" si="21"/>
        <v>92.666666666666671</v>
      </c>
      <c r="K57" s="23">
        <f t="shared" si="21"/>
        <v>43.133333333333333</v>
      </c>
      <c r="L57" s="23">
        <f t="shared" si="21"/>
        <v>437.6</v>
      </c>
      <c r="M57" s="23">
        <f t="shared" si="21"/>
        <v>163.5</v>
      </c>
      <c r="N57" s="23">
        <f t="shared" si="21"/>
        <v>557.4666666666667</v>
      </c>
      <c r="O57" s="23">
        <f t="shared" si="21"/>
        <v>556.5333333333333</v>
      </c>
      <c r="P57" s="23">
        <f t="shared" si="21"/>
        <v>202.6</v>
      </c>
      <c r="Q57" s="23">
        <f t="shared" si="21"/>
        <v>336.06666666666666</v>
      </c>
      <c r="R57" s="23">
        <f t="shared" si="21"/>
        <v>296.66666666666669</v>
      </c>
      <c r="S57" s="23">
        <f t="shared" si="21"/>
        <v>399.3</v>
      </c>
      <c r="T57" s="23">
        <f t="shared" si="21"/>
        <v>41.7</v>
      </c>
      <c r="U57" s="23">
        <f t="shared" si="21"/>
        <v>55.366666666666667</v>
      </c>
      <c r="V57" s="23">
        <f t="shared" si="21"/>
        <v>544.23333333333335</v>
      </c>
      <c r="W57" s="23">
        <f t="shared" si="21"/>
        <v>248.43333333333334</v>
      </c>
      <c r="X57" s="23">
        <f t="shared" si="21"/>
        <v>122.73333333333333</v>
      </c>
      <c r="Y57" s="23">
        <f t="shared" si="21"/>
        <v>196.16666666666666</v>
      </c>
      <c r="Z57" s="23">
        <f t="shared" si="21"/>
        <v>365.46666666666664</v>
      </c>
      <c r="AA57" s="23">
        <f t="shared" si="21"/>
        <v>531.1</v>
      </c>
      <c r="AB57" s="6">
        <f t="shared" si="5"/>
        <v>3528.0999999999995</v>
      </c>
      <c r="AC57" s="7">
        <f t="shared" si="3"/>
        <v>4461.2333333333336</v>
      </c>
      <c r="AD57" s="18"/>
      <c r="AE57" s="18"/>
    </row>
    <row r="58" spans="1:31" x14ac:dyDescent="0.15">
      <c r="A58" s="90" t="s">
        <v>35</v>
      </c>
      <c r="B58" s="23">
        <f t="shared" ref="B58:AA58" si="22">+B26/$B$65</f>
        <v>0</v>
      </c>
      <c r="C58" s="23">
        <f t="shared" si="22"/>
        <v>261.93333333333334</v>
      </c>
      <c r="D58" s="23">
        <f t="shared" si="22"/>
        <v>2.3666666666666667</v>
      </c>
      <c r="E58" s="23">
        <f t="shared" si="22"/>
        <v>143.53333333333333</v>
      </c>
      <c r="F58" s="23">
        <f t="shared" si="22"/>
        <v>4.833333333333333</v>
      </c>
      <c r="G58" s="23">
        <f t="shared" si="22"/>
        <v>332.13333333333333</v>
      </c>
      <c r="H58" s="23">
        <f t="shared" si="22"/>
        <v>55.633333333333333</v>
      </c>
      <c r="I58" s="23">
        <f t="shared" si="22"/>
        <v>313.3</v>
      </c>
      <c r="J58" s="23">
        <f t="shared" si="22"/>
        <v>12.633333333333333</v>
      </c>
      <c r="K58" s="23">
        <f t="shared" si="22"/>
        <v>23.533333333333335</v>
      </c>
      <c r="L58" s="23">
        <f t="shared" si="22"/>
        <v>294.5</v>
      </c>
      <c r="M58" s="23">
        <f t="shared" si="22"/>
        <v>29.2</v>
      </c>
      <c r="N58" s="23">
        <f t="shared" si="22"/>
        <v>141.19999999999999</v>
      </c>
      <c r="O58" s="23">
        <f t="shared" si="22"/>
        <v>104.1</v>
      </c>
      <c r="P58" s="23">
        <f t="shared" si="22"/>
        <v>38.033333333333331</v>
      </c>
      <c r="Q58" s="23">
        <f t="shared" si="22"/>
        <v>60</v>
      </c>
      <c r="R58" s="23">
        <f t="shared" si="22"/>
        <v>48.8</v>
      </c>
      <c r="S58" s="23">
        <f t="shared" si="22"/>
        <v>47.5</v>
      </c>
      <c r="T58" s="23">
        <f t="shared" si="22"/>
        <v>6.0333333333333332</v>
      </c>
      <c r="U58" s="23">
        <f t="shared" si="22"/>
        <v>7.9</v>
      </c>
      <c r="V58" s="23">
        <f t="shared" si="22"/>
        <v>113.33333333333333</v>
      </c>
      <c r="W58" s="23">
        <f t="shared" si="22"/>
        <v>17.899999999999999</v>
      </c>
      <c r="X58" s="23">
        <f t="shared" si="22"/>
        <v>8.8666666666666671</v>
      </c>
      <c r="Y58" s="23">
        <f t="shared" si="22"/>
        <v>25</v>
      </c>
      <c r="Z58" s="23">
        <f t="shared" si="22"/>
        <v>30.933333333333334</v>
      </c>
      <c r="AA58" s="23">
        <f t="shared" si="22"/>
        <v>80.266666666666666</v>
      </c>
      <c r="AB58" s="4">
        <f t="shared" si="5"/>
        <v>757.16666666666663</v>
      </c>
      <c r="AC58" s="5">
        <f t="shared" si="3"/>
        <v>1446.3000000000002</v>
      </c>
      <c r="AD58" s="18"/>
      <c r="AE58" s="18"/>
    </row>
    <row r="59" spans="1:31" x14ac:dyDescent="0.15">
      <c r="A59" s="91" t="s">
        <v>36</v>
      </c>
      <c r="B59" s="23">
        <f t="shared" ref="B59:AA59" si="23">+B27/$B$65</f>
        <v>0</v>
      </c>
      <c r="C59" s="23">
        <f t="shared" si="23"/>
        <v>24.233333333333334</v>
      </c>
      <c r="D59" s="23">
        <f t="shared" si="23"/>
        <v>6.6666666666666666E-2</v>
      </c>
      <c r="E59" s="23">
        <f t="shared" si="23"/>
        <v>5.166666666666667</v>
      </c>
      <c r="F59" s="23">
        <f t="shared" si="23"/>
        <v>0</v>
      </c>
      <c r="G59" s="23">
        <f t="shared" si="23"/>
        <v>2.8666666666666667</v>
      </c>
      <c r="H59" s="23">
        <f t="shared" si="23"/>
        <v>0.2</v>
      </c>
      <c r="I59" s="23">
        <f t="shared" si="23"/>
        <v>2.2666666666666666</v>
      </c>
      <c r="J59" s="23">
        <f t="shared" si="23"/>
        <v>3.3333333333333333E-2</v>
      </c>
      <c r="K59" s="23">
        <f t="shared" si="23"/>
        <v>6.6666666666666666E-2</v>
      </c>
      <c r="L59" s="23">
        <f t="shared" si="23"/>
        <v>0.16666666666666666</v>
      </c>
      <c r="M59" s="23">
        <f t="shared" si="23"/>
        <v>0.1</v>
      </c>
      <c r="N59" s="23">
        <f t="shared" si="23"/>
        <v>0</v>
      </c>
      <c r="O59" s="23">
        <f t="shared" si="23"/>
        <v>3.3333333333333333E-2</v>
      </c>
      <c r="P59" s="23">
        <f t="shared" si="23"/>
        <v>0</v>
      </c>
      <c r="Q59" s="23">
        <f t="shared" si="23"/>
        <v>8.0333333333333332</v>
      </c>
      <c r="R59" s="23">
        <f t="shared" si="23"/>
        <v>3.3333333333333333E-2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0.5</v>
      </c>
      <c r="AC59" s="7">
        <f t="shared" si="3"/>
        <v>42.766666666666666</v>
      </c>
      <c r="AD59" s="18"/>
      <c r="AE59" s="18"/>
    </row>
    <row r="60" spans="1:31" x14ac:dyDescent="0.15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0.33333333333333331</v>
      </c>
      <c r="M60" s="23">
        <f t="shared" si="24"/>
        <v>0.3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0.33333333333333331</v>
      </c>
      <c r="AC60" s="5">
        <f t="shared" si="3"/>
        <v>0.3</v>
      </c>
      <c r="AD60" s="18"/>
      <c r="AE60" s="18"/>
    </row>
    <row r="61" spans="1:31" x14ac:dyDescent="0.15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 x14ac:dyDescent="0.2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 x14ac:dyDescent="0.2">
      <c r="A63" s="9" t="s">
        <v>47</v>
      </c>
      <c r="B63" s="53">
        <f>SUM(B39:B62)</f>
        <v>11484.199999999999</v>
      </c>
      <c r="C63" s="48">
        <f t="shared" ref="C63:AC63" si="25">SUM(C39:C62)</f>
        <v>12973.033333333331</v>
      </c>
      <c r="D63" s="53">
        <f t="shared" si="25"/>
        <v>4054.066666666668</v>
      </c>
      <c r="E63" s="48">
        <f t="shared" si="25"/>
        <v>5316.9333333333334</v>
      </c>
      <c r="F63" s="53">
        <f t="shared" si="25"/>
        <v>12661.300000000003</v>
      </c>
      <c r="G63" s="48">
        <f t="shared" si="25"/>
        <v>10181.033333333333</v>
      </c>
      <c r="H63" s="53">
        <f t="shared" si="25"/>
        <v>15245.333333333334</v>
      </c>
      <c r="I63" s="48">
        <f t="shared" si="25"/>
        <v>15350.166666666664</v>
      </c>
      <c r="J63" s="53">
        <f t="shared" si="25"/>
        <v>2658.3666666666663</v>
      </c>
      <c r="K63" s="53">
        <f t="shared" si="25"/>
        <v>2501.0999999999995</v>
      </c>
      <c r="L63" s="53">
        <f t="shared" si="25"/>
        <v>7853.7000000000007</v>
      </c>
      <c r="M63" s="48">
        <f t="shared" si="25"/>
        <v>7834.833333333333</v>
      </c>
      <c r="N63" s="53">
        <f t="shared" si="25"/>
        <v>14884.566666666666</v>
      </c>
      <c r="O63" s="48">
        <f t="shared" si="25"/>
        <v>14788.466666666669</v>
      </c>
      <c r="P63" s="53">
        <f t="shared" si="25"/>
        <v>7509.6</v>
      </c>
      <c r="Q63" s="48">
        <f t="shared" si="25"/>
        <v>7009.166666666667</v>
      </c>
      <c r="R63" s="53">
        <f t="shared" si="25"/>
        <v>9586.0999999999985</v>
      </c>
      <c r="S63" s="48">
        <f t="shared" si="25"/>
        <v>9211.6333333333332</v>
      </c>
      <c r="T63" s="53">
        <f>SUM(T39:T62)</f>
        <v>1909.0666666666666</v>
      </c>
      <c r="U63" s="48">
        <f t="shared" si="25"/>
        <v>1890.833333333333</v>
      </c>
      <c r="V63" s="53">
        <f t="shared" si="25"/>
        <v>8785.3333333333339</v>
      </c>
      <c r="W63" s="48">
        <f t="shared" si="25"/>
        <v>9249.1666666666642</v>
      </c>
      <c r="X63" s="53">
        <f t="shared" si="25"/>
        <v>6469.7</v>
      </c>
      <c r="Y63" s="48">
        <f t="shared" si="25"/>
        <v>4055.2333333333331</v>
      </c>
      <c r="Z63" s="53">
        <f t="shared" si="25"/>
        <v>14068.066666666668</v>
      </c>
      <c r="AA63" s="53">
        <f t="shared" si="25"/>
        <v>16520.266666666666</v>
      </c>
      <c r="AB63" s="53">
        <f>AB31/B65</f>
        <v>117169.4</v>
      </c>
      <c r="AC63" s="49">
        <f t="shared" si="25"/>
        <v>116881.86666666665</v>
      </c>
    </row>
    <row r="64" spans="1:31" ht="17" thickTop="1" x14ac:dyDescent="0.2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 x14ac:dyDescent="0.15">
      <c r="A65" s="8" t="s">
        <v>82</v>
      </c>
      <c r="B65" s="8">
        <f>COUNTIF('Daily Total'!G7:G36,"&gt;0")</f>
        <v>30</v>
      </c>
      <c r="C65" s="18"/>
    </row>
    <row r="66" spans="1:31" x14ac:dyDescent="0.15">
      <c r="B66" s="18"/>
      <c r="C66" s="18"/>
    </row>
    <row r="67" spans="1:31" x14ac:dyDescent="0.15">
      <c r="A67" s="46" t="s">
        <v>50</v>
      </c>
      <c r="B67" s="18"/>
      <c r="C67" s="18"/>
    </row>
    <row r="68" spans="1:31" ht="14" thickBot="1" x14ac:dyDescent="0.2">
      <c r="B68" s="18"/>
      <c r="C68" s="18"/>
    </row>
    <row r="69" spans="1:3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 x14ac:dyDescent="0.15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 x14ac:dyDescent="0.15">
      <c r="A72" s="90" t="s">
        <v>17</v>
      </c>
      <c r="B72" s="85">
        <f>B8/B31</f>
        <v>1.0475261663851205E-2</v>
      </c>
      <c r="C72" s="86">
        <f t="shared" ref="C72:AC72" si="27">C8/C31</f>
        <v>0</v>
      </c>
      <c r="D72" s="85">
        <f t="shared" si="27"/>
        <v>1.3295291970202759E-2</v>
      </c>
      <c r="E72" s="86">
        <f t="shared" si="27"/>
        <v>9.4039170449131072E-5</v>
      </c>
      <c r="F72" s="85">
        <f t="shared" si="27"/>
        <v>1.940822295762152E-2</v>
      </c>
      <c r="G72" s="86">
        <f t="shared" si="27"/>
        <v>1.440587235742279E-4</v>
      </c>
      <c r="H72" s="85">
        <f t="shared" si="27"/>
        <v>1.0149553961868113E-2</v>
      </c>
      <c r="I72" s="86">
        <f t="shared" si="27"/>
        <v>9.7935961607365819E-4</v>
      </c>
      <c r="J72" s="85">
        <f t="shared" si="27"/>
        <v>2.7962031824052365E-3</v>
      </c>
      <c r="K72" s="86">
        <f t="shared" si="27"/>
        <v>2.2923247104607307E-3</v>
      </c>
      <c r="L72" s="85">
        <f t="shared" si="27"/>
        <v>8.9129964220685792E-4</v>
      </c>
      <c r="M72" s="86">
        <f t="shared" si="27"/>
        <v>3.4036035652747344E-3</v>
      </c>
      <c r="N72" s="85">
        <f t="shared" si="27"/>
        <v>3.5652140808040541E-3</v>
      </c>
      <c r="O72" s="86">
        <f t="shared" si="27"/>
        <v>3.3066308429541939E-3</v>
      </c>
      <c r="P72" s="85">
        <f t="shared" si="27"/>
        <v>2.4990234721778345E-3</v>
      </c>
      <c r="Q72" s="86">
        <f t="shared" si="27"/>
        <v>3.3051955772203066E-3</v>
      </c>
      <c r="R72" s="85">
        <f t="shared" si="27"/>
        <v>8.136781381375116E-4</v>
      </c>
      <c r="S72" s="86">
        <f t="shared" si="27"/>
        <v>1.8527297004874272E-3</v>
      </c>
      <c r="T72" s="85">
        <f t="shared" si="27"/>
        <v>6.9842156725799696E-5</v>
      </c>
      <c r="U72" s="86">
        <f t="shared" si="27"/>
        <v>8.2855883649184667E-4</v>
      </c>
      <c r="V72" s="85">
        <f t="shared" si="27"/>
        <v>1.2141447867658218E-4</v>
      </c>
      <c r="W72" s="86">
        <f t="shared" si="27"/>
        <v>1.4415713127308766E-5</v>
      </c>
      <c r="X72" s="85">
        <f t="shared" si="27"/>
        <v>2.1124111885661881E-4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5.729311577937584E-3</v>
      </c>
      <c r="AC72" s="106">
        <f t="shared" si="27"/>
        <v>1.1997869073503275E-3</v>
      </c>
      <c r="AD72" s="18"/>
      <c r="AE72" s="18"/>
    </row>
    <row r="73" spans="1:31" x14ac:dyDescent="0.15">
      <c r="A73" s="91" t="s">
        <v>18</v>
      </c>
      <c r="B73" s="85">
        <f>B9/B31</f>
        <v>4.6138752953332987E-2</v>
      </c>
      <c r="C73" s="86">
        <f t="shared" ref="C73:AC73" si="28">C9/C31</f>
        <v>1.2384664599129991E-3</v>
      </c>
      <c r="D73" s="85">
        <f t="shared" si="28"/>
        <v>4.7039186989196034E-2</v>
      </c>
      <c r="E73" s="86">
        <f t="shared" si="28"/>
        <v>7.6485191965293279E-3</v>
      </c>
      <c r="F73" s="85">
        <f t="shared" si="28"/>
        <v>6.7294301006479054E-2</v>
      </c>
      <c r="G73" s="86">
        <f t="shared" si="28"/>
        <v>1.021179906427311E-2</v>
      </c>
      <c r="H73" s="85">
        <f t="shared" si="28"/>
        <v>3.7032097253804443E-2</v>
      </c>
      <c r="I73" s="86">
        <f t="shared" si="28"/>
        <v>1.3771837439332905E-2</v>
      </c>
      <c r="J73" s="85">
        <f t="shared" si="28"/>
        <v>1.349199383079836E-2</v>
      </c>
      <c r="K73" s="86">
        <f t="shared" si="28"/>
        <v>2.8587421534524808E-2</v>
      </c>
      <c r="L73" s="85">
        <f t="shared" si="28"/>
        <v>1.3042684764293688E-2</v>
      </c>
      <c r="M73" s="86">
        <f t="shared" si="28"/>
        <v>3.2878810440553935E-2</v>
      </c>
      <c r="N73" s="85">
        <f t="shared" si="28"/>
        <v>2.9625764494319619E-2</v>
      </c>
      <c r="O73" s="86">
        <f t="shared" si="28"/>
        <v>3.4952913757117031E-2</v>
      </c>
      <c r="P73" s="85">
        <f t="shared" si="28"/>
        <v>3.0987003302439545E-2</v>
      </c>
      <c r="Q73" s="86">
        <f t="shared" si="28"/>
        <v>4.5873261205564141E-2</v>
      </c>
      <c r="R73" s="85">
        <f t="shared" si="28"/>
        <v>2.6148972644419177E-2</v>
      </c>
      <c r="S73" s="86">
        <f t="shared" si="28"/>
        <v>2.763172654867577E-2</v>
      </c>
      <c r="T73" s="85">
        <f t="shared" si="28"/>
        <v>1.2606509289006845E-2</v>
      </c>
      <c r="U73" s="86">
        <f t="shared" si="28"/>
        <v>6.746584398413398E-2</v>
      </c>
      <c r="V73" s="85">
        <f t="shared" si="28"/>
        <v>1.436485050842313E-2</v>
      </c>
      <c r="W73" s="86">
        <f t="shared" si="28"/>
        <v>3.7394359852238941E-2</v>
      </c>
      <c r="X73" s="85">
        <f t="shared" si="28"/>
        <v>3.5699749086768574E-2</v>
      </c>
      <c r="Y73" s="86">
        <f t="shared" si="28"/>
        <v>4.6861257469771572E-2</v>
      </c>
      <c r="Z73" s="85">
        <f t="shared" si="28"/>
        <v>3.3221812047142231E-2</v>
      </c>
      <c r="AA73" s="85">
        <f t="shared" si="28"/>
        <v>2.5116624428984196E-2</v>
      </c>
      <c r="AB73" s="105">
        <f t="shared" si="28"/>
        <v>3.4551683289322982E-2</v>
      </c>
      <c r="AC73" s="106">
        <f t="shared" si="28"/>
        <v>2.4576666583011452E-2</v>
      </c>
      <c r="AD73" s="18"/>
      <c r="AE73" s="18"/>
    </row>
    <row r="74" spans="1:31" x14ac:dyDescent="0.15">
      <c r="A74" s="90" t="s">
        <v>19</v>
      </c>
      <c r="B74" s="85">
        <f>B10/B31</f>
        <v>7.4815833928353739E-2</v>
      </c>
      <c r="C74" s="86">
        <f t="shared" ref="C74:AC74" si="29">C10/C31</f>
        <v>2.6555084778424991E-2</v>
      </c>
      <c r="D74" s="85">
        <f t="shared" si="29"/>
        <v>7.538109881435924E-2</v>
      </c>
      <c r="E74" s="86">
        <f t="shared" si="29"/>
        <v>3.7239511497855905E-2</v>
      </c>
      <c r="F74" s="85">
        <f t="shared" si="29"/>
        <v>7.8538538696658319E-2</v>
      </c>
      <c r="G74" s="86">
        <f t="shared" si="29"/>
        <v>3.5801866870095046E-2</v>
      </c>
      <c r="H74" s="85">
        <f t="shared" si="29"/>
        <v>5.7834091306629351E-2</v>
      </c>
      <c r="I74" s="86">
        <f t="shared" si="29"/>
        <v>3.4716235437183093E-2</v>
      </c>
      <c r="J74" s="85">
        <f t="shared" si="29"/>
        <v>3.0294290980677357E-2</v>
      </c>
      <c r="K74" s="86">
        <f t="shared" si="29"/>
        <v>7.2927911718843705E-2</v>
      </c>
      <c r="L74" s="85">
        <f t="shared" si="29"/>
        <v>2.9811850889814143E-2</v>
      </c>
      <c r="M74" s="86">
        <f t="shared" si="29"/>
        <v>6.5732093854368318E-2</v>
      </c>
      <c r="N74" s="85">
        <f t="shared" si="29"/>
        <v>5.5773653694990558E-2</v>
      </c>
      <c r="O74" s="86">
        <f t="shared" si="29"/>
        <v>6.0601279375369091E-2</v>
      </c>
      <c r="P74" s="85">
        <f t="shared" si="29"/>
        <v>6.0065338588828524E-2</v>
      </c>
      <c r="Q74" s="86">
        <f t="shared" si="29"/>
        <v>6.1395791225775771E-2</v>
      </c>
      <c r="R74" s="85">
        <f t="shared" si="29"/>
        <v>5.4512957998212687E-2</v>
      </c>
      <c r="S74" s="86">
        <f t="shared" si="29"/>
        <v>4.8359140072878858E-2</v>
      </c>
      <c r="T74" s="85">
        <f t="shared" si="29"/>
        <v>3.689411929040369E-2</v>
      </c>
      <c r="U74" s="86">
        <f t="shared" si="29"/>
        <v>0.11525782282944028</v>
      </c>
      <c r="V74" s="85">
        <f t="shared" si="29"/>
        <v>3.9349673698588557E-2</v>
      </c>
      <c r="W74" s="86">
        <f t="shared" si="29"/>
        <v>5.7655644652671409E-2</v>
      </c>
      <c r="X74" s="85">
        <f t="shared" si="29"/>
        <v>5.9889433307056997E-2</v>
      </c>
      <c r="Y74" s="86">
        <f t="shared" si="29"/>
        <v>7.9567965673985053E-2</v>
      </c>
      <c r="Z74" s="85">
        <f t="shared" si="29"/>
        <v>5.49660934219817E-2</v>
      </c>
      <c r="AA74" s="85">
        <f t="shared" si="29"/>
        <v>4.4559409856176659E-2</v>
      </c>
      <c r="AB74" s="105">
        <f t="shared" si="29"/>
        <v>5.7491404183458591E-2</v>
      </c>
      <c r="AC74" s="106">
        <f t="shared" si="29"/>
        <v>4.8932312283399532E-2</v>
      </c>
      <c r="AD74" s="18"/>
      <c r="AE74" s="18"/>
    </row>
    <row r="75" spans="1:31" x14ac:dyDescent="0.15">
      <c r="A75" s="91" t="s">
        <v>20</v>
      </c>
      <c r="B75" s="85">
        <f>B11/B31</f>
        <v>7.9001294532197855E-2</v>
      </c>
      <c r="C75" s="86">
        <f t="shared" ref="C75:AC75" si="30">C11/C31</f>
        <v>4.4607917449272977E-2</v>
      </c>
      <c r="D75" s="85">
        <f t="shared" si="30"/>
        <v>7.1631777145582221E-2</v>
      </c>
      <c r="E75" s="86">
        <f t="shared" si="30"/>
        <v>5.7777666323946132E-2</v>
      </c>
      <c r="F75" s="85">
        <f t="shared" si="30"/>
        <v>8.2932505614220761E-2</v>
      </c>
      <c r="G75" s="86">
        <f t="shared" si="30"/>
        <v>5.3560378612518049E-2</v>
      </c>
      <c r="H75" s="85">
        <f t="shared" si="30"/>
        <v>6.7616319748119644E-2</v>
      </c>
      <c r="I75" s="86">
        <f t="shared" si="30"/>
        <v>5.1473925364545446E-2</v>
      </c>
      <c r="J75" s="85">
        <f t="shared" si="30"/>
        <v>3.6789507341600733E-2</v>
      </c>
      <c r="K75" s="86">
        <f t="shared" si="30"/>
        <v>0.10984500153265897</v>
      </c>
      <c r="L75" s="85">
        <f t="shared" si="30"/>
        <v>4.1139844913862259E-2</v>
      </c>
      <c r="M75" s="86">
        <f t="shared" si="30"/>
        <v>9.7708949350124447E-2</v>
      </c>
      <c r="N75" s="85">
        <f t="shared" si="30"/>
        <v>6.1206574147271112E-2</v>
      </c>
      <c r="O75" s="86">
        <f t="shared" si="30"/>
        <v>8.1671753213089476E-2</v>
      </c>
      <c r="P75" s="85">
        <f t="shared" si="30"/>
        <v>7.5161570966940094E-2</v>
      </c>
      <c r="Q75" s="86">
        <f t="shared" si="30"/>
        <v>7.3375341814290812E-2</v>
      </c>
      <c r="R75" s="85">
        <f t="shared" si="30"/>
        <v>7.4663662316618154E-2</v>
      </c>
      <c r="S75" s="86">
        <f t="shared" si="30"/>
        <v>5.4499925818439723E-2</v>
      </c>
      <c r="T75" s="85">
        <f t="shared" si="30"/>
        <v>4.9779997206313729E-2</v>
      </c>
      <c r="U75" s="86">
        <f t="shared" si="30"/>
        <v>0.14549140590568532</v>
      </c>
      <c r="V75" s="85">
        <f t="shared" si="30"/>
        <v>4.5044771589011989E-2</v>
      </c>
      <c r="W75" s="86">
        <f t="shared" si="30"/>
        <v>6.8525092350662217E-2</v>
      </c>
      <c r="X75" s="85">
        <f t="shared" si="30"/>
        <v>7.6479589470918277E-2</v>
      </c>
      <c r="Y75" s="86">
        <f t="shared" si="30"/>
        <v>0.1015395743771423</v>
      </c>
      <c r="Z75" s="85">
        <f t="shared" si="30"/>
        <v>6.6581051175001543E-2</v>
      </c>
      <c r="AA75" s="85">
        <f t="shared" si="30"/>
        <v>5.6687946925796193E-2</v>
      </c>
      <c r="AB75" s="105">
        <f t="shared" si="30"/>
        <v>6.6680094518420913E-2</v>
      </c>
      <c r="AC75" s="106">
        <f t="shared" si="30"/>
        <v>6.6245519692818042E-2</v>
      </c>
      <c r="AD75" s="18"/>
      <c r="AE75" s="18"/>
    </row>
    <row r="76" spans="1:31" x14ac:dyDescent="0.15">
      <c r="A76" s="90" t="s">
        <v>21</v>
      </c>
      <c r="B76" s="85">
        <f>B12/B31</f>
        <v>7.5236702019586335E-2</v>
      </c>
      <c r="C76" s="86">
        <f t="shared" ref="C76:AC76" si="31">C12/C31</f>
        <v>4.6154715807919508E-2</v>
      </c>
      <c r="D76" s="85">
        <f t="shared" si="31"/>
        <v>6.5530907237177485E-2</v>
      </c>
      <c r="E76" s="86">
        <f t="shared" si="31"/>
        <v>5.5683727461945484E-2</v>
      </c>
      <c r="F76" s="85">
        <f t="shared" si="31"/>
        <v>8.6247067836636049E-2</v>
      </c>
      <c r="G76" s="86">
        <f t="shared" si="31"/>
        <v>4.6118435915149414E-2</v>
      </c>
      <c r="H76" s="85">
        <f t="shared" si="31"/>
        <v>6.9525100577225815E-2</v>
      </c>
      <c r="I76" s="86">
        <f t="shared" si="31"/>
        <v>5.3810490656996127E-2</v>
      </c>
      <c r="J76" s="85">
        <f t="shared" si="31"/>
        <v>3.9247156775463629E-2</v>
      </c>
      <c r="K76" s="86">
        <f t="shared" si="31"/>
        <v>0.11832127197366492</v>
      </c>
      <c r="L76" s="85">
        <f t="shared" si="31"/>
        <v>3.7926921917907058E-2</v>
      </c>
      <c r="M76" s="86">
        <f t="shared" si="31"/>
        <v>0.10458422855197941</v>
      </c>
      <c r="N76" s="85">
        <f t="shared" si="31"/>
        <v>5.9578489576451669E-2</v>
      </c>
      <c r="O76" s="86">
        <f t="shared" si="31"/>
        <v>8.0740847597452065E-2</v>
      </c>
      <c r="P76" s="85">
        <f t="shared" si="31"/>
        <v>7.054969638862256E-2</v>
      </c>
      <c r="Q76" s="86">
        <f t="shared" si="31"/>
        <v>6.909047675662823E-2</v>
      </c>
      <c r="R76" s="85">
        <f t="shared" si="31"/>
        <v>7.7275082324059483E-2</v>
      </c>
      <c r="S76" s="86">
        <f t="shared" si="31"/>
        <v>5.8494874235115742E-2</v>
      </c>
      <c r="T76" s="85">
        <f t="shared" si="31"/>
        <v>5.5419751361922058E-2</v>
      </c>
      <c r="U76" s="86">
        <f t="shared" si="31"/>
        <v>0.11652710445130013</v>
      </c>
      <c r="V76" s="85">
        <f t="shared" si="31"/>
        <v>4.4339049931704358E-2</v>
      </c>
      <c r="W76" s="86">
        <f t="shared" si="31"/>
        <v>7.2074961708262011E-2</v>
      </c>
      <c r="X76" s="85">
        <f t="shared" si="31"/>
        <v>7.4449613840930282E-2</v>
      </c>
      <c r="Y76" s="86">
        <f t="shared" si="31"/>
        <v>9.0023590915442597E-2</v>
      </c>
      <c r="Z76" s="85">
        <f t="shared" si="31"/>
        <v>6.9054738627909076E-2</v>
      </c>
      <c r="AA76" s="85">
        <f t="shared" si="31"/>
        <v>5.7212555083856594E-2</v>
      </c>
      <c r="AB76" s="105">
        <f t="shared" si="31"/>
        <v>6.6482090602722782E-2</v>
      </c>
      <c r="AC76" s="106">
        <f t="shared" si="31"/>
        <v>6.6049880563166907E-2</v>
      </c>
      <c r="AD76" s="18"/>
      <c r="AE76" s="18"/>
    </row>
    <row r="77" spans="1:31" x14ac:dyDescent="0.15">
      <c r="A77" s="91" t="s">
        <v>22</v>
      </c>
      <c r="B77" s="85">
        <f>B13/B31</f>
        <v>7.5007401473328572E-2</v>
      </c>
      <c r="C77" s="86">
        <f t="shared" ref="C77:AC77" si="32">C13/C31</f>
        <v>6.4289770318429765E-2</v>
      </c>
      <c r="D77" s="85">
        <f t="shared" si="32"/>
        <v>7.2100442354179339E-2</v>
      </c>
      <c r="E77" s="86">
        <f t="shared" si="32"/>
        <v>5.3740251272663443E-2</v>
      </c>
      <c r="F77" s="85">
        <f t="shared" si="32"/>
        <v>9.3960862365370587E-2</v>
      </c>
      <c r="G77" s="86">
        <f t="shared" si="32"/>
        <v>3.9802770511179288E-2</v>
      </c>
      <c r="H77" s="85">
        <f t="shared" si="32"/>
        <v>7.5603463354906419E-2</v>
      </c>
      <c r="I77" s="86">
        <f t="shared" si="32"/>
        <v>5.6533588126078976E-2</v>
      </c>
      <c r="J77" s="85">
        <f t="shared" si="32"/>
        <v>5.2814384772604729E-2</v>
      </c>
      <c r="K77" s="86">
        <f t="shared" si="32"/>
        <v>0.13074247331174282</v>
      </c>
      <c r="L77" s="85">
        <f t="shared" si="32"/>
        <v>3.5702917096400423E-2</v>
      </c>
      <c r="M77" s="86">
        <f t="shared" si="32"/>
        <v>0.11489714735476185</v>
      </c>
      <c r="N77" s="85">
        <f t="shared" si="32"/>
        <v>5.9338867775794613E-2</v>
      </c>
      <c r="O77" s="86">
        <f t="shared" si="32"/>
        <v>8.1775437615799695E-2</v>
      </c>
      <c r="P77" s="85">
        <f t="shared" si="32"/>
        <v>6.9590923617769251E-2</v>
      </c>
      <c r="Q77" s="86">
        <f t="shared" si="32"/>
        <v>6.4453691594340751E-2</v>
      </c>
      <c r="R77" s="85">
        <f t="shared" si="32"/>
        <v>8.5081524290378782E-2</v>
      </c>
      <c r="S77" s="86">
        <f t="shared" si="32"/>
        <v>5.8918251920578688E-2</v>
      </c>
      <c r="T77" s="85">
        <f t="shared" si="32"/>
        <v>4.974507612795083E-2</v>
      </c>
      <c r="U77" s="86">
        <f t="shared" si="32"/>
        <v>8.1198765976200973E-2</v>
      </c>
      <c r="V77" s="85">
        <f t="shared" si="32"/>
        <v>4.322355440886326E-2</v>
      </c>
      <c r="W77" s="86">
        <f t="shared" si="32"/>
        <v>8.6090638796287949E-2</v>
      </c>
      <c r="X77" s="85">
        <f t="shared" si="32"/>
        <v>6.6896455786203374E-2</v>
      </c>
      <c r="Y77" s="86">
        <f t="shared" si="32"/>
        <v>7.3016760235744757E-2</v>
      </c>
      <c r="Z77" s="85">
        <f t="shared" si="32"/>
        <v>6.9478867032191111E-2</v>
      </c>
      <c r="AA77" s="85">
        <f t="shared" si="32"/>
        <v>6.5017110296847508E-2</v>
      </c>
      <c r="AB77" s="105">
        <f t="shared" si="32"/>
        <v>6.8474647248627479E-2</v>
      </c>
      <c r="AC77" s="106">
        <f t="shared" si="32"/>
        <v>6.9675763791132703E-2</v>
      </c>
      <c r="AD77" s="18"/>
      <c r="AE77" s="18"/>
    </row>
    <row r="78" spans="1:31" x14ac:dyDescent="0.15">
      <c r="A78" s="90" t="s">
        <v>23</v>
      </c>
      <c r="B78" s="85">
        <f>B14/B31</f>
        <v>6.2700637977975537E-2</v>
      </c>
      <c r="C78" s="86">
        <f t="shared" ref="C78:AC78" si="33">C14/C31</f>
        <v>5.6668833554732768E-2</v>
      </c>
      <c r="D78" s="85">
        <f t="shared" si="33"/>
        <v>6.1230698393382778E-2</v>
      </c>
      <c r="E78" s="86">
        <f t="shared" si="33"/>
        <v>4.9997492288788026E-2</v>
      </c>
      <c r="F78" s="85">
        <f t="shared" si="33"/>
        <v>7.5589920992841703E-2</v>
      </c>
      <c r="G78" s="86">
        <f t="shared" si="33"/>
        <v>3.4390746191447497E-2</v>
      </c>
      <c r="H78" s="85">
        <f t="shared" si="33"/>
        <v>6.4323508833304177E-2</v>
      </c>
      <c r="I78" s="86">
        <f t="shared" si="33"/>
        <v>5.1901716593739482E-2</v>
      </c>
      <c r="J78" s="85">
        <f t="shared" si="33"/>
        <v>5.2563604218128925E-2</v>
      </c>
      <c r="K78" s="86">
        <f t="shared" si="33"/>
        <v>9.5198112830354648E-2</v>
      </c>
      <c r="L78" s="85">
        <f t="shared" si="33"/>
        <v>3.5732627084473986E-2</v>
      </c>
      <c r="M78" s="86">
        <f t="shared" si="33"/>
        <v>8.2673530600523307E-2</v>
      </c>
      <c r="N78" s="85">
        <f t="shared" si="33"/>
        <v>4.9662178050195169E-2</v>
      </c>
      <c r="O78" s="86">
        <f t="shared" si="33"/>
        <v>7.550703926934052E-2</v>
      </c>
      <c r="P78" s="85">
        <f t="shared" si="33"/>
        <v>5.9998757146408156E-2</v>
      </c>
      <c r="Q78" s="86">
        <f t="shared" si="33"/>
        <v>4.9116632980620613E-2</v>
      </c>
      <c r="R78" s="85">
        <f t="shared" si="33"/>
        <v>7.2751170966294951E-2</v>
      </c>
      <c r="S78" s="86">
        <f t="shared" si="33"/>
        <v>5.1713594042316055E-2</v>
      </c>
      <c r="T78" s="85">
        <f t="shared" si="33"/>
        <v>4.2621176141919265E-2</v>
      </c>
      <c r="U78" s="86">
        <f t="shared" si="33"/>
        <v>6.2018510356985454E-2</v>
      </c>
      <c r="V78" s="85">
        <f t="shared" si="33"/>
        <v>4.2089087873728941E-2</v>
      </c>
      <c r="W78" s="86">
        <f t="shared" si="33"/>
        <v>7.6323993152536268E-2</v>
      </c>
      <c r="X78" s="85">
        <f t="shared" si="33"/>
        <v>5.7411214327300078E-2</v>
      </c>
      <c r="Y78" s="86">
        <f t="shared" si="33"/>
        <v>5.4300204673796003E-2</v>
      </c>
      <c r="Z78" s="85">
        <f t="shared" si="33"/>
        <v>6.427559342435113E-2</v>
      </c>
      <c r="AA78" s="85">
        <f t="shared" si="33"/>
        <v>6.4103081467611497E-2</v>
      </c>
      <c r="AB78" s="105">
        <f t="shared" si="33"/>
        <v>5.9233326562509778E-2</v>
      </c>
      <c r="AC78" s="106">
        <f t="shared" si="33"/>
        <v>6.0516943603456025E-2</v>
      </c>
      <c r="AD78" s="18"/>
      <c r="AE78" s="18"/>
    </row>
    <row r="79" spans="1:31" x14ac:dyDescent="0.15">
      <c r="A79" s="91" t="s">
        <v>24</v>
      </c>
      <c r="B79" s="85">
        <f>B15/B31</f>
        <v>5.784178842815927E-2</v>
      </c>
      <c r="C79" s="86">
        <f t="shared" ref="C79:AC79" si="34">C15/C31</f>
        <v>5.8120562911269789E-2</v>
      </c>
      <c r="D79" s="85">
        <f t="shared" si="34"/>
        <v>5.7506043314531907E-2</v>
      </c>
      <c r="E79" s="86">
        <f t="shared" si="34"/>
        <v>5.0649497203902001E-2</v>
      </c>
      <c r="F79" s="85">
        <f t="shared" si="34"/>
        <v>6.9281985262176868E-2</v>
      </c>
      <c r="G79" s="86">
        <f t="shared" si="34"/>
        <v>3.4377649943849842E-2</v>
      </c>
      <c r="H79" s="85">
        <f t="shared" si="34"/>
        <v>6.1931520027986707E-2</v>
      </c>
      <c r="I79" s="86">
        <f t="shared" si="34"/>
        <v>5.3072170769047022E-2</v>
      </c>
      <c r="J79" s="85">
        <f t="shared" si="34"/>
        <v>5.3303406853832551E-2</v>
      </c>
      <c r="K79" s="86">
        <f t="shared" si="34"/>
        <v>7.0409020031186278E-2</v>
      </c>
      <c r="L79" s="85">
        <f t="shared" si="34"/>
        <v>3.9577948397995E-2</v>
      </c>
      <c r="M79" s="86">
        <f t="shared" si="34"/>
        <v>7.5636580229317796E-2</v>
      </c>
      <c r="N79" s="85">
        <f t="shared" si="34"/>
        <v>5.0654257094037002E-2</v>
      </c>
      <c r="O79" s="86">
        <f t="shared" si="34"/>
        <v>6.1518660938479082E-2</v>
      </c>
      <c r="P79" s="85">
        <f t="shared" si="34"/>
        <v>5.7339938212421435E-2</v>
      </c>
      <c r="Q79" s="86">
        <f t="shared" si="34"/>
        <v>4.8127452145999283E-2</v>
      </c>
      <c r="R79" s="85">
        <f t="shared" si="34"/>
        <v>6.7517899180410526E-2</v>
      </c>
      <c r="S79" s="86">
        <f t="shared" si="34"/>
        <v>5.3823245244238267E-2</v>
      </c>
      <c r="T79" s="85">
        <f t="shared" si="34"/>
        <v>5.858010895376449E-2</v>
      </c>
      <c r="U79" s="86">
        <f t="shared" si="34"/>
        <v>5.334508594094315E-2</v>
      </c>
      <c r="V79" s="85">
        <f t="shared" si="34"/>
        <v>4.3777507967825161E-2</v>
      </c>
      <c r="W79" s="86">
        <f t="shared" si="34"/>
        <v>7.4576087935850077E-2</v>
      </c>
      <c r="X79" s="85">
        <f t="shared" si="34"/>
        <v>5.0429952960209384E-2</v>
      </c>
      <c r="Y79" s="86">
        <f t="shared" si="34"/>
        <v>4.7691460417403027E-2</v>
      </c>
      <c r="Z79" s="85">
        <f t="shared" si="34"/>
        <v>6.3841987290364471E-2</v>
      </c>
      <c r="AA79" s="85">
        <f t="shared" si="34"/>
        <v>6.3659182256945002E-2</v>
      </c>
      <c r="AB79" s="105">
        <f t="shared" si="34"/>
        <v>5.738642796953243E-2</v>
      </c>
      <c r="AC79" s="106">
        <f t="shared" si="34"/>
        <v>5.7624564517564175E-2</v>
      </c>
      <c r="AD79" s="18"/>
      <c r="AE79" s="18"/>
    </row>
    <row r="80" spans="1:31" x14ac:dyDescent="0.15">
      <c r="A80" s="90" t="s">
        <v>25</v>
      </c>
      <c r="B80" s="85">
        <f>B16/B31</f>
        <v>5.4974080330657191E-2</v>
      </c>
      <c r="C80" s="86">
        <f t="shared" ref="C80:AC80" si="35">C16/C31</f>
        <v>6.0253191877510014E-2</v>
      </c>
      <c r="D80" s="85">
        <f t="shared" si="35"/>
        <v>5.7933597539918766E-2</v>
      </c>
      <c r="E80" s="86">
        <f t="shared" si="35"/>
        <v>5.491887554229255E-2</v>
      </c>
      <c r="F80" s="85">
        <f t="shared" si="35"/>
        <v>6.0257108932995296E-2</v>
      </c>
      <c r="G80" s="86">
        <f t="shared" si="35"/>
        <v>3.8398197956330565E-2</v>
      </c>
      <c r="H80" s="85">
        <f t="shared" si="35"/>
        <v>5.9808465978660137E-2</v>
      </c>
      <c r="I80" s="86">
        <f t="shared" si="35"/>
        <v>5.4105818612175761E-2</v>
      </c>
      <c r="J80" s="85">
        <f t="shared" si="35"/>
        <v>5.1435091722987797E-2</v>
      </c>
      <c r="K80" s="86">
        <f t="shared" si="35"/>
        <v>5.7974491223861502E-2</v>
      </c>
      <c r="L80" s="85">
        <f t="shared" si="35"/>
        <v>4.1585494734965686E-2</v>
      </c>
      <c r="M80" s="86">
        <f t="shared" si="35"/>
        <v>7.0743900104235355E-2</v>
      </c>
      <c r="N80" s="85">
        <f t="shared" si="35"/>
        <v>4.9346414742787274E-2</v>
      </c>
      <c r="O80" s="86">
        <f t="shared" si="35"/>
        <v>5.5275056688320175E-2</v>
      </c>
      <c r="P80" s="85">
        <f t="shared" si="35"/>
        <v>5.4667802989950644E-2</v>
      </c>
      <c r="Q80" s="86">
        <f t="shared" si="35"/>
        <v>4.7475924384734275E-2</v>
      </c>
      <c r="R80" s="85">
        <f t="shared" si="35"/>
        <v>6.4659593925927475E-2</v>
      </c>
      <c r="S80" s="86">
        <f t="shared" si="35"/>
        <v>5.1507333118628977E-2</v>
      </c>
      <c r="T80" s="85">
        <f t="shared" si="35"/>
        <v>4.4419611677608606E-2</v>
      </c>
      <c r="U80" s="86">
        <f t="shared" si="35"/>
        <v>5.0118995152049359E-2</v>
      </c>
      <c r="V80" s="85">
        <f t="shared" si="35"/>
        <v>4.928289573531644E-2</v>
      </c>
      <c r="W80" s="86">
        <f t="shared" si="35"/>
        <v>6.7872781331651505E-2</v>
      </c>
      <c r="X80" s="85">
        <f t="shared" si="35"/>
        <v>4.9961100720795917E-2</v>
      </c>
      <c r="Y80" s="86">
        <f t="shared" si="35"/>
        <v>4.4321329639889197E-2</v>
      </c>
      <c r="Z80" s="85">
        <f t="shared" si="35"/>
        <v>6.3991261533212329E-2</v>
      </c>
      <c r="AA80" s="85">
        <f t="shared" si="35"/>
        <v>6.5487239915417023E-2</v>
      </c>
      <c r="AB80" s="105">
        <f t="shared" si="35"/>
        <v>5.5563710889248101E-2</v>
      </c>
      <c r="AC80" s="106">
        <f t="shared" si="35"/>
        <v>5.6494648727946392E-2</v>
      </c>
      <c r="AD80" s="18"/>
      <c r="AE80" s="18"/>
    </row>
    <row r="81" spans="1:31" x14ac:dyDescent="0.15">
      <c r="A81" s="91" t="s">
        <v>26</v>
      </c>
      <c r="B81" s="85">
        <f>B17/B31</f>
        <v>5.0527391256392842E-2</v>
      </c>
      <c r="C81" s="86">
        <f t="shared" ref="C81:AC81" si="36">C17/C31</f>
        <v>5.5635921693975451E-2</v>
      </c>
      <c r="D81" s="85">
        <f t="shared" si="36"/>
        <v>5.4233609050994065E-2</v>
      </c>
      <c r="E81" s="86">
        <f t="shared" si="36"/>
        <v>5.8536248965569124E-2</v>
      </c>
      <c r="F81" s="85">
        <f t="shared" si="36"/>
        <v>4.9649983282390696E-2</v>
      </c>
      <c r="G81" s="86">
        <f t="shared" si="36"/>
        <v>3.9298564978669487E-2</v>
      </c>
      <c r="H81" s="85">
        <f t="shared" si="36"/>
        <v>5.535683050550988E-2</v>
      </c>
      <c r="I81" s="86">
        <f t="shared" si="36"/>
        <v>5.386912194221561E-2</v>
      </c>
      <c r="J81" s="85">
        <f t="shared" si="36"/>
        <v>5.1585560055673281E-2</v>
      </c>
      <c r="K81" s="86">
        <f t="shared" si="36"/>
        <v>5.0551090853357857E-2</v>
      </c>
      <c r="L81" s="85">
        <f t="shared" si="36"/>
        <v>4.2311267300762699E-2</v>
      </c>
      <c r="M81" s="86">
        <f t="shared" si="36"/>
        <v>5.5227722351039163E-2</v>
      </c>
      <c r="N81" s="85">
        <f t="shared" si="36"/>
        <v>4.9010496330651208E-2</v>
      </c>
      <c r="O81" s="86">
        <f t="shared" si="36"/>
        <v>5.015394879793713E-2</v>
      </c>
      <c r="P81" s="85">
        <f t="shared" si="36"/>
        <v>5.2048932921416144E-2</v>
      </c>
      <c r="Q81" s="86">
        <f t="shared" si="36"/>
        <v>4.4879324693853286E-2</v>
      </c>
      <c r="R81" s="85">
        <f t="shared" si="36"/>
        <v>6.0469499240219347E-2</v>
      </c>
      <c r="S81" s="86">
        <f t="shared" si="36"/>
        <v>5.1659314851872092E-2</v>
      </c>
      <c r="T81" s="85">
        <f t="shared" si="36"/>
        <v>4.1259254085766167E-2</v>
      </c>
      <c r="U81" s="86">
        <f t="shared" si="36"/>
        <v>4.7122080211546936E-2</v>
      </c>
      <c r="V81" s="85">
        <f t="shared" si="36"/>
        <v>4.8865533464865683E-2</v>
      </c>
      <c r="W81" s="86">
        <f t="shared" si="36"/>
        <v>5.8037661050545093E-2</v>
      </c>
      <c r="X81" s="85">
        <f t="shared" si="36"/>
        <v>4.8868829569634863E-2</v>
      </c>
      <c r="Y81" s="86">
        <f t="shared" si="36"/>
        <v>4.4247351159407186E-2</v>
      </c>
      <c r="Z81" s="85">
        <f t="shared" si="36"/>
        <v>6.2735462347349322E-2</v>
      </c>
      <c r="AA81" s="85">
        <f t="shared" si="36"/>
        <v>6.4561104744071923E-2</v>
      </c>
      <c r="AB81" s="105">
        <f t="shared" si="36"/>
        <v>5.2479287823157465E-2</v>
      </c>
      <c r="AC81" s="106">
        <f t="shared" si="36"/>
        <v>5.3243217653379936E-2</v>
      </c>
      <c r="AD81" s="18"/>
      <c r="AE81" s="18"/>
    </row>
    <row r="82" spans="1:31" x14ac:dyDescent="0.15">
      <c r="A82" s="90" t="s">
        <v>27</v>
      </c>
      <c r="B82" s="85">
        <f>B18/B31</f>
        <v>4.638546873095209E-2</v>
      </c>
      <c r="C82" s="86">
        <f t="shared" ref="C82:AC82" si="37">C18/C31</f>
        <v>5.804091050409696E-2</v>
      </c>
      <c r="D82" s="85">
        <f t="shared" si="37"/>
        <v>5.619049185180313E-2</v>
      </c>
      <c r="E82" s="86">
        <f t="shared" si="37"/>
        <v>5.8235323620131903E-2</v>
      </c>
      <c r="F82" s="85">
        <f t="shared" si="37"/>
        <v>4.525338367044985E-2</v>
      </c>
      <c r="G82" s="86">
        <f t="shared" si="37"/>
        <v>4.5758289106213844E-2</v>
      </c>
      <c r="H82" s="85">
        <f t="shared" si="37"/>
        <v>5.4475686548889277E-2</v>
      </c>
      <c r="I82" s="86">
        <f t="shared" si="37"/>
        <v>5.7684498539646689E-2</v>
      </c>
      <c r="J82" s="85">
        <f t="shared" si="37"/>
        <v>5.8632493636443433E-2</v>
      </c>
      <c r="K82" s="86">
        <f t="shared" si="37"/>
        <v>4.5766529393733421E-2</v>
      </c>
      <c r="L82" s="85">
        <f t="shared" si="37"/>
        <v>5.4679110907385475E-2</v>
      </c>
      <c r="M82" s="86">
        <f t="shared" si="37"/>
        <v>4.6433661639260569E-2</v>
      </c>
      <c r="N82" s="85">
        <f t="shared" si="37"/>
        <v>5.3892510587028625E-2</v>
      </c>
      <c r="O82" s="86">
        <f t="shared" si="37"/>
        <v>4.751675855509023E-2</v>
      </c>
      <c r="P82" s="85">
        <f t="shared" si="37"/>
        <v>5.896452540747843E-2</v>
      </c>
      <c r="Q82" s="86">
        <f t="shared" si="37"/>
        <v>4.3357508025205091E-2</v>
      </c>
      <c r="R82" s="85">
        <f t="shared" si="37"/>
        <v>5.7242604743674E-2</v>
      </c>
      <c r="S82" s="86">
        <f t="shared" si="37"/>
        <v>5.4514400269224786E-2</v>
      </c>
      <c r="T82" s="85">
        <f t="shared" si="37"/>
        <v>5.4511803324486657E-2</v>
      </c>
      <c r="U82" s="86">
        <f t="shared" si="37"/>
        <v>4.1974438078448653E-2</v>
      </c>
      <c r="V82" s="85">
        <f t="shared" si="37"/>
        <v>5.7379723782061014E-2</v>
      </c>
      <c r="W82" s="86">
        <f t="shared" si="37"/>
        <v>5.5568970177493467E-2</v>
      </c>
      <c r="X82" s="85">
        <f t="shared" si="37"/>
        <v>5.1244004101169041E-2</v>
      </c>
      <c r="Y82" s="86">
        <f t="shared" si="37"/>
        <v>4.3688402640209768E-2</v>
      </c>
      <c r="Z82" s="85">
        <f t="shared" si="37"/>
        <v>6.4026803019604686E-2</v>
      </c>
      <c r="AA82" s="85">
        <f t="shared" si="37"/>
        <v>6.3142644993623986E-2</v>
      </c>
      <c r="AB82" s="105">
        <f t="shared" si="37"/>
        <v>5.4480094632216258E-2</v>
      </c>
      <c r="AC82" s="106">
        <f t="shared" si="37"/>
        <v>5.3169924276819672E-2</v>
      </c>
      <c r="AD82" s="18"/>
      <c r="AE82" s="18"/>
    </row>
    <row r="83" spans="1:31" x14ac:dyDescent="0.15">
      <c r="A83" s="91" t="s">
        <v>28</v>
      </c>
      <c r="B83" s="85">
        <f>B19/B31</f>
        <v>5.0036862239714854E-2</v>
      </c>
      <c r="C83" s="86">
        <f t="shared" ref="C83:AC83" si="38">C19/C31</f>
        <v>7.0682518352171556E-2</v>
      </c>
      <c r="D83" s="85">
        <f t="shared" si="38"/>
        <v>6.3475358076663768E-2</v>
      </c>
      <c r="E83" s="86">
        <f t="shared" si="38"/>
        <v>6.7933896732452287E-2</v>
      </c>
      <c r="F83" s="85">
        <f t="shared" si="38"/>
        <v>4.5577205078993994E-2</v>
      </c>
      <c r="G83" s="86">
        <f t="shared" si="38"/>
        <v>6.565148920705495E-2</v>
      </c>
      <c r="H83" s="85">
        <f t="shared" si="38"/>
        <v>5.9250918313800943E-2</v>
      </c>
      <c r="I83" s="86">
        <f t="shared" si="38"/>
        <v>6.750198152028751E-2</v>
      </c>
      <c r="J83" s="85">
        <f t="shared" si="38"/>
        <v>6.8726410954094624E-2</v>
      </c>
      <c r="K83" s="86">
        <f t="shared" si="38"/>
        <v>3.7676755560886545E-2</v>
      </c>
      <c r="L83" s="85">
        <f t="shared" si="38"/>
        <v>7.1588338405252722E-2</v>
      </c>
      <c r="M83" s="86">
        <f t="shared" si="38"/>
        <v>4.4080920674764407E-2</v>
      </c>
      <c r="N83" s="85">
        <f t="shared" si="38"/>
        <v>6.3869287427469612E-2</v>
      </c>
      <c r="O83" s="86">
        <f t="shared" si="38"/>
        <v>4.9538604407939522E-2</v>
      </c>
      <c r="P83" s="85">
        <f t="shared" si="38"/>
        <v>6.6066545932317741E-2</v>
      </c>
      <c r="Q83" s="86">
        <f t="shared" si="38"/>
        <v>4.8155986208536443E-2</v>
      </c>
      <c r="R83" s="85">
        <f t="shared" si="38"/>
        <v>5.7437331135706912E-2</v>
      </c>
      <c r="S83" s="86">
        <f t="shared" si="38"/>
        <v>6.2554957680324513E-2</v>
      </c>
      <c r="T83" s="85">
        <f t="shared" si="38"/>
        <v>7.9305768962145556E-2</v>
      </c>
      <c r="U83" s="86">
        <f t="shared" si="38"/>
        <v>3.4429263992948433E-2</v>
      </c>
      <c r="V83" s="85">
        <f t="shared" si="38"/>
        <v>6.8477765973592356E-2</v>
      </c>
      <c r="W83" s="86">
        <f t="shared" si="38"/>
        <v>5.6451932606541133E-2</v>
      </c>
      <c r="X83" s="85">
        <f t="shared" si="38"/>
        <v>5.9456646624521485E-2</v>
      </c>
      <c r="Y83" s="86">
        <f t="shared" si="38"/>
        <v>4.2060876069605534E-2</v>
      </c>
      <c r="Z83" s="85">
        <f t="shared" si="38"/>
        <v>6.7618862577658145E-2</v>
      </c>
      <c r="AA83" s="85">
        <f t="shared" si="38"/>
        <v>6.3148698164678538E-2</v>
      </c>
      <c r="AB83" s="105">
        <f t="shared" si="38"/>
        <v>6.0968136731945372E-2</v>
      </c>
      <c r="AC83" s="106">
        <f t="shared" si="38"/>
        <v>5.8775013860148252E-2</v>
      </c>
      <c r="AD83" s="18"/>
      <c r="AE83" s="18"/>
    </row>
    <row r="84" spans="1:31" x14ac:dyDescent="0.15">
      <c r="A84" s="90" t="s">
        <v>29</v>
      </c>
      <c r="B84" s="85">
        <f>B20/B31</f>
        <v>5.5511049964298773E-2</v>
      </c>
      <c r="C84" s="86">
        <f t="shared" ref="C84:AC84" si="39">C20/C31</f>
        <v>8.1574342674933381E-2</v>
      </c>
      <c r="D84" s="85">
        <f t="shared" si="39"/>
        <v>7.3457104800118397E-2</v>
      </c>
      <c r="E84" s="86">
        <f t="shared" si="39"/>
        <v>7.2504200416280057E-2</v>
      </c>
      <c r="F84" s="85">
        <f t="shared" si="39"/>
        <v>5.1063740163595626E-2</v>
      </c>
      <c r="G84" s="86">
        <f t="shared" si="39"/>
        <v>8.3256120040205481E-2</v>
      </c>
      <c r="H84" s="85">
        <f t="shared" si="39"/>
        <v>6.4494052824908166E-2</v>
      </c>
      <c r="I84" s="86">
        <f t="shared" si="39"/>
        <v>7.5417205024918291E-2</v>
      </c>
      <c r="J84" s="85">
        <f t="shared" si="39"/>
        <v>8.9716743363719584E-2</v>
      </c>
      <c r="K84" s="86">
        <f t="shared" si="39"/>
        <v>3.3851771887036371E-2</v>
      </c>
      <c r="L84" s="85">
        <f t="shared" si="39"/>
        <v>9.1888748827516548E-2</v>
      </c>
      <c r="M84" s="86">
        <f t="shared" si="39"/>
        <v>4.2732242762024295E-2</v>
      </c>
      <c r="N84" s="85">
        <f t="shared" si="39"/>
        <v>7.456045075771997E-2</v>
      </c>
      <c r="O84" s="86">
        <f t="shared" si="39"/>
        <v>5.4565043930630629E-2</v>
      </c>
      <c r="P84" s="85">
        <f t="shared" si="39"/>
        <v>7.734544227832818E-2</v>
      </c>
      <c r="Q84" s="86">
        <f t="shared" si="39"/>
        <v>5.8433004399001308E-2</v>
      </c>
      <c r="R84" s="85">
        <f t="shared" si="39"/>
        <v>6.3000942336647159E-2</v>
      </c>
      <c r="S84" s="86">
        <f t="shared" si="39"/>
        <v>7.4120043857585874E-2</v>
      </c>
      <c r="T84" s="85">
        <f t="shared" si="39"/>
        <v>0.12639684313451599</v>
      </c>
      <c r="U84" s="86">
        <f t="shared" si="39"/>
        <v>3.2278536800352579E-2</v>
      </c>
      <c r="V84" s="85">
        <f t="shared" si="39"/>
        <v>7.6050994081044168E-2</v>
      </c>
      <c r="W84" s="86">
        <f t="shared" si="39"/>
        <v>6.0401838003423733E-2</v>
      </c>
      <c r="X84" s="85">
        <f t="shared" si="39"/>
        <v>8.0168580717292409E-2</v>
      </c>
      <c r="Y84" s="86">
        <f t="shared" si="39"/>
        <v>4.9820396689052006E-2</v>
      </c>
      <c r="Z84" s="85">
        <f t="shared" si="39"/>
        <v>7.3326825292269485E-2</v>
      </c>
      <c r="AA84" s="85">
        <f t="shared" si="39"/>
        <v>6.7757179060870684E-2</v>
      </c>
      <c r="AB84" s="105">
        <f t="shared" si="39"/>
        <v>7.0662362926384073E-2</v>
      </c>
      <c r="AC84" s="106">
        <f t="shared" si="39"/>
        <v>6.5954627692462131E-2</v>
      </c>
      <c r="AD84" s="18"/>
      <c r="AE84" s="18"/>
    </row>
    <row r="85" spans="1:31" x14ac:dyDescent="0.15">
      <c r="A85" s="91" t="s">
        <v>30</v>
      </c>
      <c r="B85" s="85">
        <f>B21/B31</f>
        <v>6.0628225445975049E-2</v>
      </c>
      <c r="C85" s="86">
        <f t="shared" ref="C85:AC85" si="40">C21/C31</f>
        <v>8.8686531805720073E-2</v>
      </c>
      <c r="D85" s="85">
        <f t="shared" si="40"/>
        <v>8.0980414727598621E-2</v>
      </c>
      <c r="E85" s="86">
        <f t="shared" si="40"/>
        <v>8.3694861699726661E-2</v>
      </c>
      <c r="F85" s="85">
        <f t="shared" si="40"/>
        <v>5.5057537535640098E-2</v>
      </c>
      <c r="G85" s="86">
        <f t="shared" si="40"/>
        <v>9.8123635125445682E-2</v>
      </c>
      <c r="H85" s="85">
        <f t="shared" si="40"/>
        <v>6.7528861290886824E-2</v>
      </c>
      <c r="I85" s="86">
        <f t="shared" si="40"/>
        <v>8.4185839458854952E-2</v>
      </c>
      <c r="J85" s="85">
        <f t="shared" si="40"/>
        <v>0.10804880189590099</v>
      </c>
      <c r="K85" s="86">
        <f t="shared" si="40"/>
        <v>3.3478602748124156E-2</v>
      </c>
      <c r="L85" s="85">
        <f t="shared" si="40"/>
        <v>0.10307243719520735</v>
      </c>
      <c r="M85" s="86">
        <f t="shared" si="40"/>
        <v>4.0456082877746817E-2</v>
      </c>
      <c r="N85" s="85">
        <f t="shared" si="40"/>
        <v>8.2210432730098509E-2</v>
      </c>
      <c r="O85" s="86">
        <f t="shared" si="40"/>
        <v>5.8800326380467664E-2</v>
      </c>
      <c r="P85" s="85">
        <f t="shared" si="40"/>
        <v>8.0998544085792407E-2</v>
      </c>
      <c r="Q85" s="86">
        <f t="shared" si="40"/>
        <v>7.2253002021162763E-2</v>
      </c>
      <c r="R85" s="85">
        <f t="shared" si="40"/>
        <v>6.0653793861250492E-2</v>
      </c>
      <c r="S85" s="86">
        <f t="shared" si="40"/>
        <v>8.3039924153877884E-2</v>
      </c>
      <c r="T85" s="85">
        <f t="shared" si="40"/>
        <v>0.12891116077664477</v>
      </c>
      <c r="U85" s="86">
        <f t="shared" si="40"/>
        <v>3.2507712648743942E-2</v>
      </c>
      <c r="V85" s="85">
        <f t="shared" si="40"/>
        <v>9.0112308392775842E-2</v>
      </c>
      <c r="W85" s="86">
        <f t="shared" si="40"/>
        <v>5.8527795296873596E-2</v>
      </c>
      <c r="X85" s="85">
        <f t="shared" si="40"/>
        <v>9.1910495592273725E-2</v>
      </c>
      <c r="Y85" s="86">
        <f t="shared" si="40"/>
        <v>5.9010167931150694E-2</v>
      </c>
      <c r="Z85" s="85">
        <f t="shared" si="40"/>
        <v>6.9900626004046992E-2</v>
      </c>
      <c r="AA85" s="85">
        <f t="shared" si="40"/>
        <v>7.4062565576019757E-2</v>
      </c>
      <c r="AB85" s="105">
        <f t="shared" si="40"/>
        <v>7.5762386197533935E-2</v>
      </c>
      <c r="AC85" s="106">
        <f t="shared" si="40"/>
        <v>7.2672236583034261E-2</v>
      </c>
      <c r="AD85" s="18"/>
      <c r="AE85" s="18"/>
    </row>
    <row r="86" spans="1:31" x14ac:dyDescent="0.15">
      <c r="A86" s="90" t="s">
        <v>31</v>
      </c>
      <c r="B86" s="85">
        <f>B22/B31</f>
        <v>6.023928527890493E-2</v>
      </c>
      <c r="C86" s="86">
        <f t="shared" ref="C86:AC86" si="41">C22/C31</f>
        <v>9.5834692991358994E-2</v>
      </c>
      <c r="D86" s="85">
        <f t="shared" si="41"/>
        <v>6.0046702076926875E-2</v>
      </c>
      <c r="E86" s="86">
        <f t="shared" si="41"/>
        <v>8.4503598565589186E-2</v>
      </c>
      <c r="F86" s="85">
        <f t="shared" si="41"/>
        <v>4.1507059569975698E-2</v>
      </c>
      <c r="G86" s="86">
        <f t="shared" si="41"/>
        <v>0.10527091225186704</v>
      </c>
      <c r="H86" s="85">
        <f t="shared" si="41"/>
        <v>6.302475074339689E-2</v>
      </c>
      <c r="I86" s="86">
        <f t="shared" si="41"/>
        <v>8.6667897199813243E-2</v>
      </c>
      <c r="J86" s="85">
        <f t="shared" si="41"/>
        <v>8.8989479755739745E-2</v>
      </c>
      <c r="K86" s="86">
        <f t="shared" si="41"/>
        <v>3.4624765103354521E-2</v>
      </c>
      <c r="L86" s="85">
        <f t="shared" si="41"/>
        <v>0.10387460687319353</v>
      </c>
      <c r="M86" s="86">
        <f t="shared" si="41"/>
        <v>3.6099470314195158E-2</v>
      </c>
      <c r="N86" s="85">
        <f t="shared" si="41"/>
        <v>7.9599226939760875E-2</v>
      </c>
      <c r="O86" s="86">
        <f t="shared" si="41"/>
        <v>5.8135393797869514E-2</v>
      </c>
      <c r="P86" s="85">
        <f t="shared" si="41"/>
        <v>6.7739959518483009E-2</v>
      </c>
      <c r="Q86" s="86">
        <f t="shared" si="41"/>
        <v>7.7802877184639158E-2</v>
      </c>
      <c r="R86" s="85">
        <f t="shared" si="41"/>
        <v>5.3730575173080469E-2</v>
      </c>
      <c r="S86" s="86">
        <f t="shared" si="41"/>
        <v>8.4480132006991157E-2</v>
      </c>
      <c r="T86" s="85">
        <f t="shared" si="41"/>
        <v>0.10155049587931275</v>
      </c>
      <c r="U86" s="86">
        <f t="shared" si="41"/>
        <v>2.8223887174966947E-2</v>
      </c>
      <c r="V86" s="85">
        <f t="shared" si="41"/>
        <v>9.2859310972833509E-2</v>
      </c>
      <c r="W86" s="86">
        <f t="shared" si="41"/>
        <v>5.6696999729705377E-2</v>
      </c>
      <c r="X86" s="85">
        <f t="shared" si="41"/>
        <v>8.1770921887156026E-2</v>
      </c>
      <c r="Y86" s="86">
        <f t="shared" si="41"/>
        <v>6.3818769162481401E-2</v>
      </c>
      <c r="Z86" s="85">
        <f t="shared" si="41"/>
        <v>6.0110131219167758E-2</v>
      </c>
      <c r="AA86" s="85">
        <f t="shared" si="41"/>
        <v>7.8136349695727275E-2</v>
      </c>
      <c r="AB86" s="105">
        <f t="shared" si="41"/>
        <v>6.8847896009253839E-2</v>
      </c>
      <c r="AC86" s="106">
        <f t="shared" si="41"/>
        <v>7.5074091903620063E-2</v>
      </c>
      <c r="AD86" s="18"/>
      <c r="AE86" s="18"/>
    </row>
    <row r="87" spans="1:31" x14ac:dyDescent="0.15">
      <c r="A87" s="91" t="s">
        <v>32</v>
      </c>
      <c r="B87" s="85">
        <f>B23/B31</f>
        <v>6.6174976634564592E-2</v>
      </c>
      <c r="C87" s="86">
        <f t="shared" ref="C87:AC87" si="42">C23/C31</f>
        <v>7.640207507367848E-2</v>
      </c>
      <c r="D87" s="85">
        <f t="shared" si="42"/>
        <v>4.2368979296508853E-2</v>
      </c>
      <c r="E87" s="86">
        <f t="shared" si="42"/>
        <v>7.2316122075381795E-2</v>
      </c>
      <c r="F87" s="85">
        <f t="shared" si="42"/>
        <v>3.7181542706251861E-2</v>
      </c>
      <c r="G87" s="86">
        <f t="shared" si="42"/>
        <v>0.10081491400676421</v>
      </c>
      <c r="H87" s="85">
        <f t="shared" si="42"/>
        <v>5.8715235263249954E-2</v>
      </c>
      <c r="I87" s="86">
        <f t="shared" si="42"/>
        <v>7.8214134482796058E-2</v>
      </c>
      <c r="J87" s="85">
        <f t="shared" si="42"/>
        <v>9.26508758510865E-2</v>
      </c>
      <c r="K87" s="86">
        <f t="shared" si="42"/>
        <v>2.8494129249796756E-2</v>
      </c>
      <c r="L87" s="85">
        <f t="shared" si="42"/>
        <v>9.5458191680354479E-2</v>
      </c>
      <c r="M87" s="86">
        <f t="shared" si="42"/>
        <v>3.1764130272926461E-2</v>
      </c>
      <c r="N87" s="85">
        <f t="shared" si="42"/>
        <v>7.0314442028320157E-2</v>
      </c>
      <c r="O87" s="86">
        <f t="shared" si="42"/>
        <v>5.2277225044742075E-2</v>
      </c>
      <c r="P87" s="85">
        <f t="shared" si="42"/>
        <v>5.044210077767125E-2</v>
      </c>
      <c r="Q87" s="86">
        <f t="shared" si="42"/>
        <v>7.3670193793841404E-2</v>
      </c>
      <c r="R87" s="85">
        <f t="shared" si="42"/>
        <v>5.0194204803482821E-2</v>
      </c>
      <c r="S87" s="86">
        <f t="shared" si="42"/>
        <v>7.3598963629323791E-2</v>
      </c>
      <c r="T87" s="85">
        <f t="shared" si="42"/>
        <v>6.0256320715183685E-2</v>
      </c>
      <c r="U87" s="86">
        <f t="shared" si="42"/>
        <v>2.4892022917584838E-2</v>
      </c>
      <c r="V87" s="85">
        <f t="shared" si="42"/>
        <v>9.5621490362725756E-2</v>
      </c>
      <c r="W87" s="86">
        <f t="shared" si="42"/>
        <v>4.5164429227858363E-2</v>
      </c>
      <c r="X87" s="85">
        <f t="shared" si="42"/>
        <v>6.0682875558372103E-2</v>
      </c>
      <c r="Y87" s="86">
        <f t="shared" si="42"/>
        <v>5.3913872609056612E-2</v>
      </c>
      <c r="Z87" s="85">
        <f t="shared" si="42"/>
        <v>5.1134721188886414E-2</v>
      </c>
      <c r="AA87" s="85">
        <f t="shared" si="42"/>
        <v>6.3098255072557341E-2</v>
      </c>
      <c r="AB87" s="105">
        <f t="shared" si="42"/>
        <v>6.2023588638899466E-2</v>
      </c>
      <c r="AC87" s="106">
        <f t="shared" si="42"/>
        <v>6.5160378456196225E-2</v>
      </c>
      <c r="AD87" s="18"/>
      <c r="AE87" s="18"/>
    </row>
    <row r="88" spans="1:31" x14ac:dyDescent="0.15">
      <c r="A88" s="90" t="s">
        <v>33</v>
      </c>
      <c r="B88" s="85">
        <f>B24/B31</f>
        <v>5.1224000510846787E-2</v>
      </c>
      <c r="C88" s="86">
        <f t="shared" ref="C88:AC88" si="43">C24/C31</f>
        <v>5.775570349776845E-2</v>
      </c>
      <c r="D88" s="85">
        <f t="shared" si="43"/>
        <v>3.1811678808110373E-2</v>
      </c>
      <c r="E88" s="86">
        <f t="shared" si="43"/>
        <v>6.4003059407678614E-2</v>
      </c>
      <c r="F88" s="85">
        <f t="shared" si="43"/>
        <v>2.8053991296312385E-2</v>
      </c>
      <c r="G88" s="86">
        <f t="shared" si="43"/>
        <v>7.8214064715107501E-2</v>
      </c>
      <c r="H88" s="85">
        <f t="shared" si="43"/>
        <v>4.4824645793248206E-2</v>
      </c>
      <c r="I88" s="86">
        <f t="shared" si="43"/>
        <v>6.2794106470070901E-2</v>
      </c>
      <c r="J88" s="85">
        <f t="shared" si="43"/>
        <v>6.9290667201665185E-2</v>
      </c>
      <c r="K88" s="86">
        <f t="shared" si="43"/>
        <v>2.2576732904188823E-2</v>
      </c>
      <c r="L88" s="85">
        <f t="shared" si="43"/>
        <v>6.8434835385444648E-2</v>
      </c>
      <c r="M88" s="86">
        <f t="shared" si="43"/>
        <v>3.0300580739858324E-2</v>
      </c>
      <c r="N88" s="85">
        <f t="shared" si="43"/>
        <v>6.0852740086487792E-2</v>
      </c>
      <c r="O88" s="86">
        <f t="shared" si="43"/>
        <v>4.8988626271824438E-2</v>
      </c>
      <c r="P88" s="85">
        <f t="shared" si="43"/>
        <v>3.3490465537445405E-2</v>
      </c>
      <c r="Q88" s="86">
        <f t="shared" si="43"/>
        <v>6.1581262632267271E-2</v>
      </c>
      <c r="R88" s="85">
        <f t="shared" si="43"/>
        <v>3.7804738110389001E-2</v>
      </c>
      <c r="S88" s="86">
        <f t="shared" si="43"/>
        <v>6.0727558268710943E-2</v>
      </c>
      <c r="T88" s="85">
        <f t="shared" si="43"/>
        <v>3.2668668808492805E-2</v>
      </c>
      <c r="U88" s="86">
        <f t="shared" si="43"/>
        <v>3.2860290877038345E-2</v>
      </c>
      <c r="V88" s="85">
        <f t="shared" si="43"/>
        <v>7.4191834876308996E-2</v>
      </c>
      <c r="W88" s="86">
        <f t="shared" si="43"/>
        <v>3.9827011442472297E-2</v>
      </c>
      <c r="X88" s="85">
        <f t="shared" si="43"/>
        <v>3.4128321251371781E-2</v>
      </c>
      <c r="Y88" s="86">
        <f t="shared" si="43"/>
        <v>5.1579440558290932E-2</v>
      </c>
      <c r="Z88" s="85">
        <f t="shared" si="43"/>
        <v>3.7557873387008875E-2</v>
      </c>
      <c r="AA88" s="85">
        <f t="shared" si="43"/>
        <v>4.7242982357024101E-2</v>
      </c>
      <c r="AB88" s="105">
        <f t="shared" si="43"/>
        <v>4.6603180238754031E-2</v>
      </c>
      <c r="AC88" s="106">
        <f t="shared" si="43"/>
        <v>5.3723189453967195E-2</v>
      </c>
      <c r="AD88" s="18"/>
      <c r="AE88" s="18"/>
    </row>
    <row r="89" spans="1:31" x14ac:dyDescent="0.15">
      <c r="A89" s="91" t="s">
        <v>34</v>
      </c>
      <c r="B89" s="85">
        <f>B25/B31</f>
        <v>2.308098663090739E-2</v>
      </c>
      <c r="C89" s="86">
        <f t="shared" ref="C89:AC89" si="44">C25/C31</f>
        <v>3.5440182326929449E-2</v>
      </c>
      <c r="D89" s="85">
        <f t="shared" si="44"/>
        <v>1.5186397197875384E-2</v>
      </c>
      <c r="E89" s="86">
        <f t="shared" si="44"/>
        <v>4.2555859267246782E-2</v>
      </c>
      <c r="F89" s="85">
        <f t="shared" si="44"/>
        <v>1.2763302346520499E-2</v>
      </c>
      <c r="G89" s="86">
        <f t="shared" si="44"/>
        <v>5.7901784691141371E-2</v>
      </c>
      <c r="H89" s="85">
        <f t="shared" si="44"/>
        <v>2.4842574776980934E-2</v>
      </c>
      <c r="I89" s="86">
        <f t="shared" si="44"/>
        <v>4.2742206925006243E-2</v>
      </c>
      <c r="J89" s="85">
        <f t="shared" si="44"/>
        <v>3.4858497072137028E-2</v>
      </c>
      <c r="K89" s="86">
        <f t="shared" si="44"/>
        <v>1.7245745205442937E-2</v>
      </c>
      <c r="L89" s="85">
        <f t="shared" si="44"/>
        <v>5.5718960489960147E-2</v>
      </c>
      <c r="M89" s="86">
        <f t="shared" si="44"/>
        <v>2.0868344359590715E-2</v>
      </c>
      <c r="N89" s="85">
        <f t="shared" si="44"/>
        <v>3.7452663497089825E-2</v>
      </c>
      <c r="O89" s="86">
        <f t="shared" si="44"/>
        <v>3.7632930166300767E-2</v>
      </c>
      <c r="P89" s="85">
        <f t="shared" si="44"/>
        <v>2.6978800468733355E-2</v>
      </c>
      <c r="Q89" s="86">
        <f t="shared" si="44"/>
        <v>4.7946736416597316E-2</v>
      </c>
      <c r="R89" s="85">
        <f t="shared" si="44"/>
        <v>3.0947587305230142E-2</v>
      </c>
      <c r="S89" s="86">
        <f t="shared" si="44"/>
        <v>4.3347361488552519E-2</v>
      </c>
      <c r="T89" s="85">
        <f t="shared" si="44"/>
        <v>2.1843134515993855E-2</v>
      </c>
      <c r="U89" s="86">
        <f t="shared" si="44"/>
        <v>2.9281621859850154E-2</v>
      </c>
      <c r="V89" s="85">
        <f t="shared" si="44"/>
        <v>6.1947943542267417E-2</v>
      </c>
      <c r="W89" s="86">
        <f t="shared" si="44"/>
        <v>2.686007748445806E-2</v>
      </c>
      <c r="X89" s="85">
        <f t="shared" si="44"/>
        <v>1.8970482917806595E-2</v>
      </c>
      <c r="Y89" s="86">
        <f t="shared" si="44"/>
        <v>4.837370640407046E-2</v>
      </c>
      <c r="Z89" s="85">
        <f t="shared" si="44"/>
        <v>2.5978457120381385E-2</v>
      </c>
      <c r="AA89" s="85">
        <f t="shared" si="44"/>
        <v>3.2148391470678439E-2</v>
      </c>
      <c r="AB89" s="105">
        <f t="shared" si="44"/>
        <v>3.0111104093730957E-2</v>
      </c>
      <c r="AC89" s="106">
        <f t="shared" si="44"/>
        <v>3.8168737893759394E-2</v>
      </c>
      <c r="AD89" s="18"/>
      <c r="AE89" s="18"/>
    </row>
    <row r="90" spans="1:31" x14ac:dyDescent="0.15">
      <c r="A90" s="90" t="s">
        <v>35</v>
      </c>
      <c r="B90" s="85">
        <f>B26/B31</f>
        <v>0</v>
      </c>
      <c r="C90" s="86">
        <f t="shared" ref="C90:AC90" si="45">C26/C31</f>
        <v>2.019060050206711E-2</v>
      </c>
      <c r="D90" s="85">
        <f t="shared" si="45"/>
        <v>5.8377596158589731E-4</v>
      </c>
      <c r="E90" s="86">
        <f t="shared" si="45"/>
        <v>2.6995511196930562E-2</v>
      </c>
      <c r="F90" s="85">
        <f t="shared" si="45"/>
        <v>3.8174068486911562E-4</v>
      </c>
      <c r="G90" s="86">
        <f t="shared" si="45"/>
        <v>3.2622752765763791E-2</v>
      </c>
      <c r="H90" s="85">
        <f t="shared" si="45"/>
        <v>3.6492041280391813E-3</v>
      </c>
      <c r="I90" s="86">
        <f t="shared" si="45"/>
        <v>2.0410201843628191E-2</v>
      </c>
      <c r="J90" s="85">
        <f t="shared" si="45"/>
        <v>4.7522915073165226E-3</v>
      </c>
      <c r="K90" s="86">
        <f t="shared" si="45"/>
        <v>9.4091932882864864E-3</v>
      </c>
      <c r="L90" s="85">
        <f t="shared" si="45"/>
        <v>3.7498249232845664E-2</v>
      </c>
      <c r="M90" s="86">
        <f t="shared" si="45"/>
        <v>3.7269459039758345E-3</v>
      </c>
      <c r="N90" s="85">
        <f t="shared" si="45"/>
        <v>9.4863359587223448E-3</v>
      </c>
      <c r="O90" s="86">
        <f t="shared" si="45"/>
        <v>7.0392693405221182E-3</v>
      </c>
      <c r="P90" s="85">
        <f t="shared" si="45"/>
        <v>5.0646283867760381E-3</v>
      </c>
      <c r="Q90" s="86">
        <f t="shared" si="45"/>
        <v>8.560218761146118E-3</v>
      </c>
      <c r="R90" s="85">
        <f t="shared" si="45"/>
        <v>5.0907042488603288E-3</v>
      </c>
      <c r="S90" s="86">
        <f t="shared" si="45"/>
        <v>5.1565230921769211E-3</v>
      </c>
      <c r="T90" s="85">
        <f t="shared" si="45"/>
        <v>3.1603575918424361E-3</v>
      </c>
      <c r="U90" s="86">
        <f t="shared" si="45"/>
        <v>4.1780520052886738E-3</v>
      </c>
      <c r="V90" s="85">
        <f t="shared" si="45"/>
        <v>1.2900288359386856E-2</v>
      </c>
      <c r="W90" s="86">
        <f t="shared" si="45"/>
        <v>1.935309487341202E-3</v>
      </c>
      <c r="X90" s="85">
        <f t="shared" si="45"/>
        <v>1.3704911613624537E-3</v>
      </c>
      <c r="Y90" s="86">
        <f t="shared" si="45"/>
        <v>6.1648733735009086E-3</v>
      </c>
      <c r="Z90" s="85">
        <f t="shared" si="45"/>
        <v>2.1988332914733605E-3</v>
      </c>
      <c r="AA90" s="85">
        <f t="shared" si="45"/>
        <v>4.8586786331132666E-3</v>
      </c>
      <c r="AB90" s="105">
        <f t="shared" si="45"/>
        <v>6.4621536567283496E-3</v>
      </c>
      <c r="AC90" s="106">
        <f t="shared" si="45"/>
        <v>1.2374032356316463E-2</v>
      </c>
      <c r="AD90" s="18"/>
      <c r="AE90" s="18"/>
    </row>
    <row r="91" spans="1:31" x14ac:dyDescent="0.15">
      <c r="A91" s="91" t="s">
        <v>36</v>
      </c>
      <c r="B91" s="85">
        <f>B27/B31</f>
        <v>0</v>
      </c>
      <c r="C91" s="86">
        <f t="shared" ref="C91:AC91" si="46">C27/C31</f>
        <v>1.8679774198272828E-3</v>
      </c>
      <c r="D91" s="85">
        <f t="shared" si="46"/>
        <v>1.6444393284109784E-5</v>
      </c>
      <c r="E91" s="86">
        <f t="shared" si="46"/>
        <v>9.7173809464102113E-4</v>
      </c>
      <c r="F91" s="85">
        <f t="shared" si="46"/>
        <v>0</v>
      </c>
      <c r="G91" s="86">
        <f t="shared" si="46"/>
        <v>2.8156932334962725E-4</v>
      </c>
      <c r="H91" s="85">
        <f t="shared" si="46"/>
        <v>1.3118768584922162E-5</v>
      </c>
      <c r="I91" s="86">
        <f t="shared" si="46"/>
        <v>1.4766397758981988E-4</v>
      </c>
      <c r="J91" s="85">
        <f t="shared" si="46"/>
        <v>1.2539027723790297E-5</v>
      </c>
      <c r="K91" s="86">
        <f t="shared" si="46"/>
        <v>2.6654938493729425E-5</v>
      </c>
      <c r="L91" s="85">
        <f t="shared" si="46"/>
        <v>2.1221420052544237E-5</v>
      </c>
      <c r="M91" s="86">
        <f t="shared" si="46"/>
        <v>1.2763513369780254E-5</v>
      </c>
      <c r="N91" s="85">
        <f t="shared" si="46"/>
        <v>0</v>
      </c>
      <c r="O91" s="86">
        <f t="shared" si="46"/>
        <v>2.2540087545700029E-6</v>
      </c>
      <c r="P91" s="85">
        <f t="shared" si="46"/>
        <v>0</v>
      </c>
      <c r="Q91" s="86">
        <f t="shared" si="46"/>
        <v>1.1461181785756747E-3</v>
      </c>
      <c r="R91" s="85">
        <f t="shared" si="46"/>
        <v>3.4772570005876562E-6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4.2673257693561634E-6</v>
      </c>
      <c r="AC91" s="106">
        <f t="shared" si="46"/>
        <v>3.6589650633003806E-4</v>
      </c>
      <c r="AD91" s="18"/>
      <c r="AE91" s="18"/>
    </row>
    <row r="92" spans="1:31" x14ac:dyDescent="0.15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4.2442840105088473E-5</v>
      </c>
      <c r="M92" s="86">
        <f t="shared" si="47"/>
        <v>3.8290540109340764E-5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2.8448838462374421E-6</v>
      </c>
      <c r="AC92" s="106">
        <f t="shared" si="47"/>
        <v>2.5666941207874846E-6</v>
      </c>
      <c r="AD92" s="18"/>
      <c r="AE92" s="18"/>
    </row>
    <row r="93" spans="1:31" x14ac:dyDescent="0.15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 x14ac:dyDescent="0.2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5" thickTop="1" thickBot="1" x14ac:dyDescent="0.2">
      <c r="A95" s="9" t="s">
        <v>13</v>
      </c>
      <c r="B95" s="81">
        <f>SUM(B71:B94)</f>
        <v>1</v>
      </c>
      <c r="C95" s="82">
        <f t="shared" ref="C95:AC95" si="50">SUM(C71:C94)</f>
        <v>0.99999999999999989</v>
      </c>
      <c r="D95" s="81">
        <f t="shared" si="50"/>
        <v>1</v>
      </c>
      <c r="E95" s="82">
        <f t="shared" si="50"/>
        <v>0.99999999999999989</v>
      </c>
      <c r="F95" s="81">
        <f t="shared" si="50"/>
        <v>0.99999999999999989</v>
      </c>
      <c r="G95" s="82">
        <f t="shared" si="50"/>
        <v>1</v>
      </c>
      <c r="H95" s="81">
        <f t="shared" si="50"/>
        <v>0.99999999999999989</v>
      </c>
      <c r="I95" s="82">
        <f t="shared" si="50"/>
        <v>1</v>
      </c>
      <c r="J95" s="81">
        <f t="shared" si="50"/>
        <v>0.99999999999999989</v>
      </c>
      <c r="K95" s="81">
        <f t="shared" si="50"/>
        <v>1</v>
      </c>
      <c r="L95" s="81">
        <f t="shared" si="50"/>
        <v>0.99999999999999989</v>
      </c>
      <c r="M95" s="82">
        <f t="shared" si="50"/>
        <v>0.99999999999999989</v>
      </c>
      <c r="N95" s="81">
        <f t="shared" si="50"/>
        <v>1</v>
      </c>
      <c r="O95" s="82">
        <f t="shared" si="50"/>
        <v>0.99999999999999978</v>
      </c>
      <c r="P95" s="81">
        <f t="shared" si="50"/>
        <v>1.0000000000000002</v>
      </c>
      <c r="Q95" s="82">
        <f t="shared" si="50"/>
        <v>1</v>
      </c>
      <c r="R95" s="81">
        <f t="shared" si="50"/>
        <v>1</v>
      </c>
      <c r="S95" s="82">
        <f t="shared" si="50"/>
        <v>1</v>
      </c>
      <c r="T95" s="81">
        <f t="shared" si="50"/>
        <v>1</v>
      </c>
      <c r="U95" s="82">
        <f t="shared" si="50"/>
        <v>1</v>
      </c>
      <c r="V95" s="81">
        <f t="shared" si="50"/>
        <v>0.99999999999999989</v>
      </c>
      <c r="W95" s="82">
        <f t="shared" si="50"/>
        <v>0.99999999999999978</v>
      </c>
      <c r="X95" s="81">
        <f t="shared" si="50"/>
        <v>0.99999999999999989</v>
      </c>
      <c r="Y95" s="82">
        <f t="shared" si="50"/>
        <v>1</v>
      </c>
      <c r="Z95" s="81">
        <f t="shared" si="50"/>
        <v>1</v>
      </c>
      <c r="AA95" s="81">
        <f t="shared" si="50"/>
        <v>1</v>
      </c>
      <c r="AB95" s="81">
        <f t="shared" si="50"/>
        <v>0.99999999999999978</v>
      </c>
      <c r="AC95" s="83">
        <f t="shared" si="50"/>
        <v>0.99999999999999989</v>
      </c>
      <c r="AD95" s="84"/>
    </row>
    <row r="96" spans="1:31" ht="14" thickTop="1" x14ac:dyDescent="0.15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zoomScale="90" zoomScaleNormal="90" zoomScalePageLayoutView="90" workbookViewId="0">
      <selection activeCell="E31" sqref="E31:E32"/>
    </sheetView>
  </sheetViews>
  <sheetFormatPr baseColWidth="10" defaultColWidth="8.83203125" defaultRowHeight="13" x14ac:dyDescent="0.15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 x14ac:dyDescent="0.2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6" x14ac:dyDescent="0.2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 x14ac:dyDescent="0.2"/>
    <row r="5" spans="1:29" ht="15" thickTop="1" thickBot="1" x14ac:dyDescent="0.2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 x14ac:dyDescent="0.15">
      <c r="A8" s="137" t="s">
        <v>17</v>
      </c>
      <c r="B8" s="189">
        <f>Monthly!B8-(Saturdays!B8+'Sundays &amp; Holidays'!B8)</f>
        <v>2721</v>
      </c>
      <c r="C8" s="190">
        <f>Monthly!C8-(Saturdays!C8+'Sundays &amp; Holidays'!C8)</f>
        <v>0</v>
      </c>
      <c r="D8" s="191">
        <f>Monthly!D8-(Saturdays!D8+'Sundays &amp; Holidays'!D8)</f>
        <v>1200</v>
      </c>
      <c r="E8" s="192">
        <f>Monthly!E8-(Saturdays!E8+'Sundays &amp; Holidays'!E8)</f>
        <v>12</v>
      </c>
      <c r="F8" s="189">
        <f>Monthly!F8-(Saturdays!F8+'Sundays &amp; Holidays'!F8)</f>
        <v>5511</v>
      </c>
      <c r="G8" s="193">
        <f>Monthly!G8-(Saturdays!G8+'Sundays &amp; Holidays'!G8)</f>
        <v>37</v>
      </c>
      <c r="H8" s="191">
        <f>Monthly!H8-(Saturdays!H8+'Sundays &amp; Holidays'!H8)</f>
        <v>3436</v>
      </c>
      <c r="I8" s="192">
        <f>Monthly!I8-(Saturdays!I8+'Sundays &amp; Holidays'!I8)</f>
        <v>332</v>
      </c>
      <c r="J8" s="189">
        <f>Monthly!J8-(Saturdays!J8+'Sundays &amp; Holidays'!J8)</f>
        <v>148</v>
      </c>
      <c r="K8" s="193">
        <f>Monthly!K8-(Saturdays!K8+'Sundays &amp; Holidays'!K8)</f>
        <v>135</v>
      </c>
      <c r="L8" s="191">
        <f>Monthly!L8-(Saturdays!L8+'Sundays &amp; Holidays'!L8)</f>
        <v>142</v>
      </c>
      <c r="M8" s="189">
        <f>Monthly!M8-(Saturdays!M8+'Sundays &amp; Holidays'!M8)</f>
        <v>609</v>
      </c>
      <c r="N8" s="194">
        <f>Monthly!N8-(Saturdays!N8+'Sundays &amp; Holidays'!N8)</f>
        <v>1075</v>
      </c>
      <c r="O8" s="195">
        <f>Monthly!O8-(Saturdays!O8+'Sundays &amp; Holidays'!O8)</f>
        <v>1087</v>
      </c>
      <c r="P8" s="189">
        <f>Monthly!P8-(Saturdays!P8+'Sundays &amp; Holidays'!P8)</f>
        <v>387</v>
      </c>
      <c r="Q8" s="193">
        <f>Monthly!Q8-(Saturdays!Q8+'Sundays &amp; Holidays'!Q8)</f>
        <v>560</v>
      </c>
      <c r="R8" s="191">
        <f>Monthly!R8-(Saturdays!R8+'Sundays &amp; Holidays'!R8)</f>
        <v>176</v>
      </c>
      <c r="S8" s="192">
        <f>Monthly!S8-(Saturdays!S8+'Sundays &amp; Holidays'!S8)</f>
        <v>390</v>
      </c>
      <c r="T8" s="189">
        <f>Monthly!T8-(Saturdays!T8+'Sundays &amp; Holidays'!T8)</f>
        <v>3</v>
      </c>
      <c r="U8" s="193">
        <f>Monthly!U8-(Saturdays!U8+'Sundays &amp; Holidays'!U8)</f>
        <v>44</v>
      </c>
      <c r="V8" s="191">
        <f>Monthly!V8-(Saturdays!V8+'Sundays &amp; Holidays'!V8)</f>
        <v>31</v>
      </c>
      <c r="W8" s="192">
        <f>Monthly!W8-(Saturdays!W8+'Sundays &amp; Holidays'!W8)</f>
        <v>4</v>
      </c>
      <c r="X8" s="189">
        <f>Monthly!X8-(Saturdays!X8+'Sundays &amp; Holidays'!X8)</f>
        <v>26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14856</v>
      </c>
      <c r="AC8" s="173">
        <f>+C8+E8+G8+I8+K8+M8+O8+Q8+S8+U8+W8+Y8+AA8</f>
        <v>3210</v>
      </c>
    </row>
    <row r="9" spans="1:29" x14ac:dyDescent="0.15">
      <c r="A9" s="146" t="s">
        <v>18</v>
      </c>
      <c r="B9" s="196">
        <f>Monthly!B9-(Saturdays!B9+'Sundays &amp; Holidays'!B9)</f>
        <v>12384</v>
      </c>
      <c r="C9" s="197">
        <f>Monthly!C9-(Saturdays!C9+'Sundays &amp; Holidays'!C9)</f>
        <v>195</v>
      </c>
      <c r="D9" s="198">
        <f>Monthly!D9-(Saturdays!D9+'Sundays &amp; Holidays'!D9)</f>
        <v>4400</v>
      </c>
      <c r="E9" s="199">
        <f>Monthly!E9-(Saturdays!E9+'Sundays &amp; Holidays'!E9)</f>
        <v>836</v>
      </c>
      <c r="F9" s="196">
        <f>Monthly!F9-(Saturdays!F9+'Sundays &amp; Holidays'!F9)</f>
        <v>18866</v>
      </c>
      <c r="G9" s="200">
        <f>Monthly!G9-(Saturdays!G9+'Sundays &amp; Holidays'!G9)</f>
        <v>1978</v>
      </c>
      <c r="H9" s="198">
        <f>Monthly!H9-(Saturdays!H9+'Sundays &amp; Holidays'!H9)</f>
        <v>12327</v>
      </c>
      <c r="I9" s="199">
        <f>Monthly!I9-(Saturdays!I9+'Sundays &amp; Holidays'!I9)</f>
        <v>4164</v>
      </c>
      <c r="J9" s="196">
        <f>Monthly!J9-(Saturdays!J9+'Sundays &amp; Holidays'!J9)</f>
        <v>778</v>
      </c>
      <c r="K9" s="200">
        <f>Monthly!K9-(Saturdays!K9+'Sundays &amp; Holidays'!K9)</f>
        <v>1609</v>
      </c>
      <c r="L9" s="198">
        <f>Monthly!L9-(Saturdays!L9+'Sundays &amp; Holidays'!L9)</f>
        <v>2114</v>
      </c>
      <c r="M9" s="196">
        <f>Monthly!M9-(Saturdays!M9+'Sundays &amp; Holidays'!M9)</f>
        <v>5759</v>
      </c>
      <c r="N9" s="201">
        <f>Monthly!N9-(Saturdays!N9+'Sundays &amp; Holidays'!N9)</f>
        <v>9086</v>
      </c>
      <c r="O9" s="202">
        <f>Monthly!O9-(Saturdays!O9+'Sundays &amp; Holidays'!O9)</f>
        <v>11220</v>
      </c>
      <c r="P9" s="196">
        <f>Monthly!P9-(Saturdays!P9+'Sundays &amp; Holidays'!P9)</f>
        <v>4870</v>
      </c>
      <c r="Q9" s="200">
        <f>Monthly!Q9-(Saturdays!Q9+'Sundays &amp; Holidays'!Q9)</f>
        <v>7098</v>
      </c>
      <c r="R9" s="198">
        <f>Monthly!R9-(Saturdays!R9+'Sundays &amp; Holidays'!R9)</f>
        <v>5100</v>
      </c>
      <c r="S9" s="199">
        <f>Monthly!S9-(Saturdays!S9+'Sundays &amp; Holidays'!S9)</f>
        <v>5605</v>
      </c>
      <c r="T9" s="196">
        <f>Monthly!T9-(Saturdays!T9+'Sundays &amp; Holidays'!T9)</f>
        <v>488</v>
      </c>
      <c r="U9" s="200">
        <f>Monthly!U9-(Saturdays!U9+'Sundays &amp; Holidays'!U9)</f>
        <v>2996</v>
      </c>
      <c r="V9" s="198">
        <f>Monthly!V9-(Saturdays!V9+'Sundays &amp; Holidays'!V9)</f>
        <v>2670</v>
      </c>
      <c r="W9" s="199">
        <f>Monthly!W9-(Saturdays!W9+'Sundays &amp; Holidays'!W9)</f>
        <v>7589</v>
      </c>
      <c r="X9" s="196">
        <f>Monthly!X9-(Saturdays!X9+'Sundays &amp; Holidays'!X9)</f>
        <v>4802</v>
      </c>
      <c r="Y9" s="200">
        <f>Monthly!Y9-(Saturdays!Y9+'Sundays &amp; Holidays'!Y9)</f>
        <v>4321</v>
      </c>
      <c r="Z9" s="198">
        <f>Monthly!Z9-(Saturdays!Z9+'Sundays &amp; Holidays'!Z9)</f>
        <v>10186</v>
      </c>
      <c r="AA9" s="196">
        <f>Monthly!AA9-(Saturdays!AA9+'Sundays &amp; Holidays'!AA9)</f>
        <v>8457</v>
      </c>
      <c r="AB9" s="172">
        <f t="shared" ref="AB9:AC30" si="0">+B9+D9+F9+H9+J9+L9+N9+P9+R9+T9+V9+X9+Z9</f>
        <v>88071</v>
      </c>
      <c r="AC9" s="173">
        <f t="shared" si="0"/>
        <v>61827</v>
      </c>
    </row>
    <row r="10" spans="1:29" x14ac:dyDescent="0.15">
      <c r="A10" s="137" t="s">
        <v>19</v>
      </c>
      <c r="B10" s="189">
        <f>Monthly!B10-(Saturdays!B10+'Sundays &amp; Holidays'!B10)</f>
        <v>20297</v>
      </c>
      <c r="C10" s="190">
        <f>Monthly!C10-(Saturdays!C10+'Sundays &amp; Holidays'!C10)</f>
        <v>6811</v>
      </c>
      <c r="D10" s="191">
        <f>Monthly!D10-(Saturdays!D10+'Sundays &amp; Holidays'!D10)</f>
        <v>7153</v>
      </c>
      <c r="E10" s="192">
        <f>Monthly!E10-(Saturdays!E10+'Sundays &amp; Holidays'!E10)</f>
        <v>4305</v>
      </c>
      <c r="F10" s="189">
        <f>Monthly!F10-(Saturdays!F10+'Sundays &amp; Holidays'!F10)</f>
        <v>21425</v>
      </c>
      <c r="G10" s="193">
        <f>Monthly!G10-(Saturdays!G10+'Sundays &amp; Holidays'!G10)</f>
        <v>7512</v>
      </c>
      <c r="H10" s="191">
        <f>Monthly!H10-(Saturdays!H10+'Sundays &amp; Holidays'!H10)</f>
        <v>19339</v>
      </c>
      <c r="I10" s="192">
        <f>Monthly!I10-(Saturdays!I10+'Sundays &amp; Holidays'!I10)</f>
        <v>10915</v>
      </c>
      <c r="J10" s="189">
        <f>Monthly!J10-(Saturdays!J10+'Sundays &amp; Holidays'!J10)</f>
        <v>1821</v>
      </c>
      <c r="K10" s="193">
        <f>Monthly!K10-(Saturdays!K10+'Sundays &amp; Holidays'!K10)</f>
        <v>4375</v>
      </c>
      <c r="L10" s="191">
        <f>Monthly!L10-(Saturdays!L10+'Sundays &amp; Holidays'!L10)</f>
        <v>4777</v>
      </c>
      <c r="M10" s="189">
        <f>Monthly!M10-(Saturdays!M10+'Sundays &amp; Holidays'!M10)</f>
        <v>12026</v>
      </c>
      <c r="N10" s="194">
        <f>Monthly!N10-(Saturdays!N10+'Sundays &amp; Holidays'!N10)</f>
        <v>17030</v>
      </c>
      <c r="O10" s="195">
        <f>Monthly!O10-(Saturdays!O10+'Sundays &amp; Holidays'!O10)</f>
        <v>20019</v>
      </c>
      <c r="P10" s="189">
        <f>Monthly!P10-(Saturdays!P10+'Sundays &amp; Holidays'!P10)</f>
        <v>9646</v>
      </c>
      <c r="Q10" s="193">
        <f>Monthly!Q10-(Saturdays!Q10+'Sundays &amp; Holidays'!Q10)</f>
        <v>9771</v>
      </c>
      <c r="R10" s="191">
        <f>Monthly!R10-(Saturdays!R10+'Sundays &amp; Holidays'!R10)</f>
        <v>11175</v>
      </c>
      <c r="S10" s="192">
        <f>Monthly!S10-(Saturdays!S10+'Sundays &amp; Holidays'!S10)</f>
        <v>9539</v>
      </c>
      <c r="T10" s="189">
        <f>Monthly!T10-(Saturdays!T10+'Sundays &amp; Holidays'!T10)</f>
        <v>1426</v>
      </c>
      <c r="U10" s="193">
        <f>Monthly!U10-(Saturdays!U10+'Sundays &amp; Holidays'!U10)</f>
        <v>5460</v>
      </c>
      <c r="V10" s="191">
        <f>Monthly!V10-(Saturdays!V10+'Sundays &amp; Holidays'!V10)</f>
        <v>6921</v>
      </c>
      <c r="W10" s="192">
        <f>Monthly!W10-(Saturdays!W10+'Sundays &amp; Holidays'!W10)</f>
        <v>12077</v>
      </c>
      <c r="X10" s="189">
        <f>Monthly!X10-(Saturdays!X10+'Sundays &amp; Holidays'!X10)</f>
        <v>8211</v>
      </c>
      <c r="Y10" s="193">
        <f>Monthly!Y10-(Saturdays!Y10+'Sundays &amp; Holidays'!Y10)</f>
        <v>7453</v>
      </c>
      <c r="Z10" s="191">
        <f>Monthly!Z10-(Saturdays!Z10+'Sundays &amp; Holidays'!Z10)</f>
        <v>16955</v>
      </c>
      <c r="AA10" s="189">
        <f>Monthly!AA10-(Saturdays!AA10+'Sundays &amp; Holidays'!AA10)</f>
        <v>15302</v>
      </c>
      <c r="AB10" s="172">
        <f t="shared" si="0"/>
        <v>146176</v>
      </c>
      <c r="AC10" s="173">
        <f t="shared" si="0"/>
        <v>125565</v>
      </c>
    </row>
    <row r="11" spans="1:29" x14ac:dyDescent="0.15">
      <c r="A11" s="146" t="s">
        <v>20</v>
      </c>
      <c r="B11" s="196">
        <f>Monthly!B11-(Saturdays!B11+'Sundays &amp; Holidays'!B11)</f>
        <v>20857</v>
      </c>
      <c r="C11" s="197">
        <f>Monthly!C11-(Saturdays!C11+'Sundays &amp; Holidays'!C11)</f>
        <v>10711</v>
      </c>
      <c r="D11" s="198">
        <f>Monthly!D11-(Saturdays!D11+'Sundays &amp; Holidays'!D11)</f>
        <v>6803</v>
      </c>
      <c r="E11" s="199">
        <f>Monthly!E11-(Saturdays!E11+'Sundays &amp; Holidays'!E11)</f>
        <v>6623</v>
      </c>
      <c r="F11" s="196">
        <f>Monthly!F11-(Saturdays!F11+'Sundays &amp; Holidays'!F11)</f>
        <v>22272</v>
      </c>
      <c r="G11" s="200">
        <f>Monthly!G11-(Saturdays!G11+'Sundays &amp; Holidays'!G11)</f>
        <v>11186</v>
      </c>
      <c r="H11" s="198">
        <f>Monthly!H11-(Saturdays!H11+'Sundays &amp; Holidays'!H11)</f>
        <v>22210</v>
      </c>
      <c r="I11" s="199">
        <f>Monthly!I11-(Saturdays!I11+'Sundays &amp; Holidays'!I11)</f>
        <v>15815</v>
      </c>
      <c r="J11" s="196">
        <f>Monthly!J11-(Saturdays!J11+'Sundays &amp; Holidays'!J11)</f>
        <v>2235</v>
      </c>
      <c r="K11" s="200">
        <f>Monthly!K11-(Saturdays!K11+'Sundays &amp; Holidays'!K11)</f>
        <v>6621</v>
      </c>
      <c r="L11" s="198">
        <f>Monthly!L11-(Saturdays!L11+'Sundays &amp; Holidays'!L11)</f>
        <v>7011</v>
      </c>
      <c r="M11" s="196">
        <f>Monthly!M11-(Saturdays!M11+'Sundays &amp; Holidays'!M11)</f>
        <v>18143</v>
      </c>
      <c r="N11" s="201">
        <f>Monthly!N11-(Saturdays!N11+'Sundays &amp; Holidays'!N11)</f>
        <v>19347</v>
      </c>
      <c r="O11" s="202">
        <f>Monthly!O11-(Saturdays!O11+'Sundays &amp; Holidays'!O11)</f>
        <v>27487</v>
      </c>
      <c r="P11" s="196">
        <f>Monthly!P11-(Saturdays!P11+'Sundays &amp; Holidays'!P11)</f>
        <v>12804</v>
      </c>
      <c r="Q11" s="200">
        <f>Monthly!Q11-(Saturdays!Q11+'Sundays &amp; Holidays'!Q11)</f>
        <v>11948</v>
      </c>
      <c r="R11" s="198">
        <f>Monthly!R11-(Saturdays!R11+'Sundays &amp; Holidays'!R11)</f>
        <v>15912</v>
      </c>
      <c r="S11" s="199">
        <f>Monthly!S11-(Saturdays!S11+'Sundays &amp; Holidays'!S11)</f>
        <v>10805</v>
      </c>
      <c r="T11" s="196">
        <f>Monthly!T11-(Saturdays!T11+'Sundays &amp; Holidays'!T11)</f>
        <v>1962</v>
      </c>
      <c r="U11" s="200">
        <f>Monthly!U11-(Saturdays!U11+'Sundays &amp; Holidays'!U11)</f>
        <v>7097</v>
      </c>
      <c r="V11" s="198">
        <f>Monthly!V11-(Saturdays!V11+'Sundays &amp; Holidays'!V11)</f>
        <v>8091</v>
      </c>
      <c r="W11" s="199">
        <f>Monthly!W11-(Saturdays!W11+'Sundays &amp; Holidays'!W11)</f>
        <v>14467</v>
      </c>
      <c r="X11" s="196">
        <f>Monthly!X11-(Saturdays!X11+'Sundays &amp; Holidays'!X11)</f>
        <v>10737</v>
      </c>
      <c r="Y11" s="200">
        <f>Monthly!Y11-(Saturdays!Y11+'Sundays &amp; Holidays'!Y11)</f>
        <v>9946</v>
      </c>
      <c r="Z11" s="198">
        <f>Monthly!Z11-(Saturdays!Z11+'Sundays &amp; Holidays'!Z11)</f>
        <v>21091</v>
      </c>
      <c r="AA11" s="196">
        <f>Monthly!AA11-(Saturdays!AA11+'Sundays &amp; Holidays'!AA11)</f>
        <v>19007</v>
      </c>
      <c r="AB11" s="172">
        <f t="shared" si="0"/>
        <v>171332</v>
      </c>
      <c r="AC11" s="173">
        <f t="shared" si="0"/>
        <v>169856</v>
      </c>
    </row>
    <row r="12" spans="1:29" x14ac:dyDescent="0.15">
      <c r="A12" s="137" t="s">
        <v>21</v>
      </c>
      <c r="B12" s="189">
        <f>Monthly!B12-(Saturdays!B12+'Sundays &amp; Holidays'!B12)</f>
        <v>18699</v>
      </c>
      <c r="C12" s="190">
        <f>Monthly!C12-(Saturdays!C12+'Sundays &amp; Holidays'!C12)</f>
        <v>11149</v>
      </c>
      <c r="D12" s="191">
        <f>Monthly!D12-(Saturdays!D12+'Sundays &amp; Holidays'!D12)</f>
        <v>5815</v>
      </c>
      <c r="E12" s="192">
        <f>Monthly!E12-(Saturdays!E12+'Sundays &amp; Holidays'!E12)</f>
        <v>6423</v>
      </c>
      <c r="F12" s="189">
        <f>Monthly!F12-(Saturdays!F12+'Sundays &amp; Holidays'!F12)</f>
        <v>22010</v>
      </c>
      <c r="G12" s="193">
        <f>Monthly!G12-(Saturdays!G12+'Sundays &amp; Holidays'!G12)</f>
        <v>9799</v>
      </c>
      <c r="H12" s="191">
        <f>Monthly!H12-(Saturdays!H12+'Sundays &amp; Holidays'!H12)</f>
        <v>21442</v>
      </c>
      <c r="I12" s="192">
        <f>Monthly!I12-(Saturdays!I12+'Sundays &amp; Holidays'!I12)</f>
        <v>16556</v>
      </c>
      <c r="J12" s="189">
        <f>Monthly!J12-(Saturdays!J12+'Sundays &amp; Holidays'!J12)</f>
        <v>2190</v>
      </c>
      <c r="K12" s="193">
        <f>Monthly!K12-(Saturdays!K12+'Sundays &amp; Holidays'!K12)</f>
        <v>6792</v>
      </c>
      <c r="L12" s="191">
        <f>Monthly!L12-(Saturdays!L12+'Sundays &amp; Holidays'!L12)</f>
        <v>6539</v>
      </c>
      <c r="M12" s="189">
        <f>Monthly!M12-(Saturdays!M12+'Sundays &amp; Holidays'!M12)</f>
        <v>17783</v>
      </c>
      <c r="N12" s="194">
        <f>Monthly!N12-(Saturdays!N12+'Sundays &amp; Holidays'!N12)</f>
        <v>17940</v>
      </c>
      <c r="O12" s="195">
        <f>Monthly!O12-(Saturdays!O12+'Sundays &amp; Holidays'!O12)</f>
        <v>25804</v>
      </c>
      <c r="P12" s="189">
        <f>Monthly!P12-(Saturdays!P12+'Sundays &amp; Holidays'!P12)</f>
        <v>11050</v>
      </c>
      <c r="Q12" s="193">
        <f>Monthly!Q12-(Saturdays!Q12+'Sundays &amp; Holidays'!Q12)</f>
        <v>10824</v>
      </c>
      <c r="R12" s="191">
        <f>Monthly!R12-(Saturdays!R12+'Sundays &amp; Holidays'!R12)</f>
        <v>15242</v>
      </c>
      <c r="S12" s="192">
        <f>Monthly!S12-(Saturdays!S12+'Sundays &amp; Holidays'!S12)</f>
        <v>10813</v>
      </c>
      <c r="T12" s="189">
        <f>Monthly!T12-(Saturdays!T12+'Sundays &amp; Holidays'!T12)</f>
        <v>2194</v>
      </c>
      <c r="U12" s="193">
        <f>Monthly!U12-(Saturdays!U12+'Sundays &amp; Holidays'!U12)</f>
        <v>5589</v>
      </c>
      <c r="V12" s="191">
        <f>Monthly!V12-(Saturdays!V12+'Sundays &amp; Holidays'!V12)</f>
        <v>8010</v>
      </c>
      <c r="W12" s="192">
        <f>Monthly!W12-(Saturdays!W12+'Sundays &amp; Holidays'!W12)</f>
        <v>13861</v>
      </c>
      <c r="X12" s="189">
        <f>Monthly!X12-(Saturdays!X12+'Sundays &amp; Holidays'!X12)</f>
        <v>10239</v>
      </c>
      <c r="Y12" s="193">
        <f>Monthly!Y12-(Saturdays!Y12+'Sundays &amp; Holidays'!Y12)</f>
        <v>8514</v>
      </c>
      <c r="Z12" s="191">
        <f>Monthly!Z12-(Saturdays!Z12+'Sundays &amp; Holidays'!Z12)</f>
        <v>20756</v>
      </c>
      <c r="AA12" s="189">
        <f>Monthly!AA12-(Saturdays!AA12+'Sundays &amp; Holidays'!AA12)</f>
        <v>18437</v>
      </c>
      <c r="AB12" s="172">
        <f t="shared" si="0"/>
        <v>162126</v>
      </c>
      <c r="AC12" s="173">
        <f t="shared" si="0"/>
        <v>162344</v>
      </c>
    </row>
    <row r="13" spans="1:29" x14ac:dyDescent="0.15">
      <c r="A13" s="146" t="s">
        <v>22</v>
      </c>
      <c r="B13" s="196">
        <f>Monthly!B13-(Saturdays!B13+'Sundays &amp; Holidays'!B13)</f>
        <v>17341</v>
      </c>
      <c r="C13" s="197">
        <f>Monthly!C13-(Saturdays!C13+'Sundays &amp; Holidays'!C13)</f>
        <v>14887</v>
      </c>
      <c r="D13" s="198">
        <f>Monthly!D13-(Saturdays!D13+'Sundays &amp; Holidays'!D13)</f>
        <v>5997</v>
      </c>
      <c r="E13" s="199">
        <f>Monthly!E13-(Saturdays!E13+'Sundays &amp; Holidays'!E13)</f>
        <v>5828</v>
      </c>
      <c r="F13" s="196">
        <f>Monthly!F13-(Saturdays!F13+'Sundays &amp; Holidays'!F13)</f>
        <v>23506</v>
      </c>
      <c r="G13" s="200">
        <f>Monthly!G13-(Saturdays!G13+'Sundays &amp; Holidays'!G13)</f>
        <v>8110</v>
      </c>
      <c r="H13" s="198">
        <f>Monthly!H13-(Saturdays!H13+'Sundays &amp; Holidays'!H13)</f>
        <v>21981</v>
      </c>
      <c r="I13" s="199">
        <f>Monthly!I13-(Saturdays!I13+'Sundays &amp; Holidays'!I13)</f>
        <v>16401</v>
      </c>
      <c r="J13" s="196">
        <f>Monthly!J13-(Saturdays!J13+'Sundays &amp; Holidays'!J13)</f>
        <v>2983</v>
      </c>
      <c r="K13" s="200">
        <f>Monthly!K13-(Saturdays!K13+'Sundays &amp; Holidays'!K13)</f>
        <v>6875</v>
      </c>
      <c r="L13" s="198">
        <f>Monthly!L13-(Saturdays!L13+'Sundays &amp; Holidays'!L13)</f>
        <v>6203</v>
      </c>
      <c r="M13" s="196">
        <f>Monthly!M13-(Saturdays!M13+'Sundays &amp; Holidays'!M13)</f>
        <v>18424</v>
      </c>
      <c r="N13" s="201">
        <f>Monthly!N13-(Saturdays!N13+'Sundays &amp; Holidays'!N13)</f>
        <v>16959</v>
      </c>
      <c r="O13" s="202">
        <f>Monthly!O13-(Saturdays!O13+'Sundays &amp; Holidays'!O13)</f>
        <v>24229</v>
      </c>
      <c r="P13" s="196">
        <f>Monthly!P13-(Saturdays!P13+'Sundays &amp; Holidays'!P13)</f>
        <v>9887</v>
      </c>
      <c r="Q13" s="200">
        <f>Monthly!Q13-(Saturdays!Q13+'Sundays &amp; Holidays'!Q13)</f>
        <v>9640</v>
      </c>
      <c r="R13" s="198">
        <f>Monthly!R13-(Saturdays!R13+'Sundays &amp; Holidays'!R13)</f>
        <v>15588</v>
      </c>
      <c r="S13" s="199">
        <f>Monthly!S13-(Saturdays!S13+'Sundays &amp; Holidays'!S13)</f>
        <v>10667</v>
      </c>
      <c r="T13" s="196">
        <f>Monthly!T13-(Saturdays!T13+'Sundays &amp; Holidays'!T13)</f>
        <v>2118</v>
      </c>
      <c r="U13" s="200">
        <f>Monthly!U13-(Saturdays!U13+'Sundays &amp; Holidays'!U13)</f>
        <v>3804</v>
      </c>
      <c r="V13" s="198">
        <f>Monthly!V13-(Saturdays!V13+'Sundays &amp; Holidays'!V13)</f>
        <v>7422</v>
      </c>
      <c r="W13" s="199">
        <f>Monthly!W13-(Saturdays!W13+'Sundays &amp; Holidays'!W13)</f>
        <v>15334</v>
      </c>
      <c r="X13" s="196">
        <f>Monthly!X13-(Saturdays!X13+'Sundays &amp; Holidays'!X13)</f>
        <v>8736</v>
      </c>
      <c r="Y13" s="200">
        <f>Monthly!Y13-(Saturdays!Y13+'Sundays &amp; Holidays'!Y13)</f>
        <v>6509</v>
      </c>
      <c r="Z13" s="198">
        <f>Monthly!Z13-(Saturdays!Z13+'Sundays &amp; Holidays'!Z13)</f>
        <v>19241</v>
      </c>
      <c r="AA13" s="196">
        <f>Monthly!AA13-(Saturdays!AA13+'Sundays &amp; Holidays'!AA13)</f>
        <v>20957</v>
      </c>
      <c r="AB13" s="172">
        <f t="shared" si="0"/>
        <v>157962</v>
      </c>
      <c r="AC13" s="173">
        <f t="shared" si="0"/>
        <v>161665</v>
      </c>
    </row>
    <row r="14" spans="1:29" x14ac:dyDescent="0.15">
      <c r="A14" s="137" t="s">
        <v>23</v>
      </c>
      <c r="B14" s="189">
        <f>Monthly!B14-(Saturdays!B14+'Sundays &amp; Holidays'!B14)</f>
        <v>14225</v>
      </c>
      <c r="C14" s="190">
        <f>Monthly!C14-(Saturdays!C14+'Sundays &amp; Holidays'!C14)</f>
        <v>12861</v>
      </c>
      <c r="D14" s="191">
        <f>Monthly!D14-(Saturdays!D14+'Sundays &amp; Holidays'!D14)</f>
        <v>5160</v>
      </c>
      <c r="E14" s="192">
        <f>Monthly!E14-(Saturdays!E14+'Sundays &amp; Holidays'!E14)</f>
        <v>5205</v>
      </c>
      <c r="F14" s="189">
        <f>Monthly!F14-(Saturdays!F14+'Sundays &amp; Holidays'!F14)</f>
        <v>18909</v>
      </c>
      <c r="G14" s="193">
        <f>Monthly!G14-(Saturdays!G14+'Sundays &amp; Holidays'!G14)</f>
        <v>6919</v>
      </c>
      <c r="H14" s="191">
        <f>Monthly!H14-(Saturdays!H14+'Sundays &amp; Holidays'!H14)</f>
        <v>18495</v>
      </c>
      <c r="I14" s="192">
        <f>Monthly!I14-(Saturdays!I14+'Sundays &amp; Holidays'!I14)</f>
        <v>15063</v>
      </c>
      <c r="J14" s="189">
        <f>Monthly!J14-(Saturdays!J14+'Sundays &amp; Holidays'!J14)</f>
        <v>3103</v>
      </c>
      <c r="K14" s="193">
        <f>Monthly!K14-(Saturdays!K14+'Sundays &amp; Holidays'!K14)</f>
        <v>5238</v>
      </c>
      <c r="L14" s="191">
        <f>Monthly!L14-(Saturdays!L14+'Sundays &amp; Holidays'!L14)</f>
        <v>6357</v>
      </c>
      <c r="M14" s="189">
        <f>Monthly!M14-(Saturdays!M14+'Sundays &amp; Holidays'!M14)</f>
        <v>13447</v>
      </c>
      <c r="N14" s="194">
        <f>Monthly!N14-(Saturdays!N14+'Sundays &amp; Holidays'!N14)</f>
        <v>14557</v>
      </c>
      <c r="O14" s="195">
        <f>Monthly!O14-(Saturdays!O14+'Sundays &amp; Holidays'!O14)</f>
        <v>21915</v>
      </c>
      <c r="P14" s="189">
        <f>Monthly!P14-(Saturdays!P14+'Sundays &amp; Holidays'!P14)</f>
        <v>8414</v>
      </c>
      <c r="Q14" s="193">
        <f>Monthly!Q14-(Saturdays!Q14+'Sundays &amp; Holidays'!Q14)</f>
        <v>7326</v>
      </c>
      <c r="R14" s="191">
        <f>Monthly!R14-(Saturdays!R14+'Sundays &amp; Holidays'!R14)</f>
        <v>13017</v>
      </c>
      <c r="S14" s="192">
        <f>Monthly!S14-(Saturdays!S14+'Sundays &amp; Holidays'!S14)</f>
        <v>9412</v>
      </c>
      <c r="T14" s="189">
        <f>Monthly!T14-(Saturdays!T14+'Sundays &amp; Holidays'!T14)</f>
        <v>1873</v>
      </c>
      <c r="U14" s="193">
        <f>Monthly!U14-(Saturdays!U14+'Sundays &amp; Holidays'!U14)</f>
        <v>2857</v>
      </c>
      <c r="V14" s="191">
        <f>Monthly!V14-(Saturdays!V14+'Sundays &amp; Holidays'!V14)</f>
        <v>7299</v>
      </c>
      <c r="W14" s="192">
        <f>Monthly!W14-(Saturdays!W14+'Sundays &amp; Holidays'!W14)</f>
        <v>13377</v>
      </c>
      <c r="X14" s="189">
        <f>Monthly!X14-(Saturdays!X14+'Sundays &amp; Holidays'!X14)</f>
        <v>7278</v>
      </c>
      <c r="Y14" s="193">
        <f>Monthly!Y14-(Saturdays!Y14+'Sundays &amp; Holidays'!Y14)</f>
        <v>4845</v>
      </c>
      <c r="Z14" s="191">
        <f>Monthly!Z14-(Saturdays!Z14+'Sundays &amp; Holidays'!Z14)</f>
        <v>17295</v>
      </c>
      <c r="AA14" s="189">
        <f>Monthly!AA14-(Saturdays!AA14+'Sundays &amp; Holidays'!AA14)</f>
        <v>20347</v>
      </c>
      <c r="AB14" s="172">
        <f t="shared" si="0"/>
        <v>135982</v>
      </c>
      <c r="AC14" s="173">
        <f t="shared" si="0"/>
        <v>138812</v>
      </c>
    </row>
    <row r="15" spans="1:29" x14ac:dyDescent="0.15">
      <c r="A15" s="146" t="s">
        <v>24</v>
      </c>
      <c r="B15" s="203">
        <f>Monthly!B15-(Saturdays!B15+'Sundays &amp; Holidays'!B15)</f>
        <v>12660</v>
      </c>
      <c r="C15" s="197">
        <f>Monthly!C15-(Saturdays!C15+'Sundays &amp; Holidays'!C15)</f>
        <v>13305</v>
      </c>
      <c r="D15" s="198">
        <f>Monthly!D15-(Saturdays!D15+'Sundays &amp; Holidays'!D15)</f>
        <v>4887</v>
      </c>
      <c r="E15" s="199">
        <f>Monthly!E15-(Saturdays!E15+'Sundays &amp; Holidays'!E15)</f>
        <v>5414</v>
      </c>
      <c r="F15" s="196">
        <f>Monthly!F15-(Saturdays!F15+'Sundays &amp; Holidays'!F15)</f>
        <v>16956</v>
      </c>
      <c r="G15" s="200">
        <f>Monthly!G15-(Saturdays!G15+'Sundays &amp; Holidays'!G15)</f>
        <v>6908</v>
      </c>
      <c r="H15" s="198">
        <f>Monthly!H15-(Saturdays!H15+'Sundays &amp; Holidays'!H15)</f>
        <v>17490</v>
      </c>
      <c r="I15" s="199">
        <f>Monthly!I15-(Saturdays!I15+'Sundays &amp; Holidays'!I15)</f>
        <v>15419</v>
      </c>
      <c r="J15" s="196">
        <f>Monthly!J15-(Saturdays!J15+'Sundays &amp; Holidays'!J15)</f>
        <v>3261</v>
      </c>
      <c r="K15" s="200">
        <f>Monthly!K15-(Saturdays!K15+'Sundays &amp; Holidays'!K15)</f>
        <v>3857</v>
      </c>
      <c r="L15" s="198">
        <f>Monthly!L15-(Saturdays!L15+'Sundays &amp; Holidays'!L15)</f>
        <v>7013</v>
      </c>
      <c r="M15" s="196">
        <f>Monthly!M15-(Saturdays!M15+'Sundays &amp; Holidays'!M15)</f>
        <v>11974</v>
      </c>
      <c r="N15" s="201">
        <f>Monthly!N15-(Saturdays!N15+'Sundays &amp; Holidays'!N15)</f>
        <v>14704</v>
      </c>
      <c r="O15" s="204">
        <f>Monthly!O15-(Saturdays!O15+'Sundays &amp; Holidays'!O15)</f>
        <v>17790</v>
      </c>
      <c r="P15" s="196">
        <f>Monthly!P15-(Saturdays!P15+'Sundays &amp; Holidays'!P15)</f>
        <v>7909</v>
      </c>
      <c r="Q15" s="200">
        <f>Monthly!Q15-(Saturdays!Q15+'Sundays &amp; Holidays'!Q15)</f>
        <v>7064</v>
      </c>
      <c r="R15" s="198">
        <f>Monthly!R15-(Saturdays!R15+'Sundays &amp; Holidays'!R15)</f>
        <v>11990</v>
      </c>
      <c r="S15" s="199">
        <f>Monthly!S15-(Saturdays!S15+'Sundays &amp; Holidays'!S15)</f>
        <v>9795</v>
      </c>
      <c r="T15" s="196">
        <f>Monthly!T15-(Saturdays!T15+'Sundays &amp; Holidays'!T15)</f>
        <v>2479</v>
      </c>
      <c r="U15" s="200">
        <f>Monthly!U15-(Saturdays!U15+'Sundays &amp; Holidays'!U15)</f>
        <v>2461</v>
      </c>
      <c r="V15" s="198">
        <f>Monthly!V15-(Saturdays!V15+'Sundays &amp; Holidays'!V15)</f>
        <v>7554</v>
      </c>
      <c r="W15" s="205">
        <f>Monthly!W15-(Saturdays!W15+'Sundays &amp; Holidays'!W15)</f>
        <v>13264</v>
      </c>
      <c r="X15" s="196">
        <f>Monthly!X15-(Saturdays!X15+'Sundays &amp; Holidays'!X15)</f>
        <v>6375</v>
      </c>
      <c r="Y15" s="200">
        <f>Monthly!Y15-(Saturdays!Y15+'Sundays &amp; Holidays'!Y15)</f>
        <v>4238</v>
      </c>
      <c r="Z15" s="198">
        <f>Monthly!Z15-(Saturdays!Z15+'Sundays &amp; Holidays'!Z15)</f>
        <v>17039</v>
      </c>
      <c r="AA15" s="196">
        <f>Monthly!AA15-(Saturdays!AA15+'Sundays &amp; Holidays'!AA15)</f>
        <v>20870</v>
      </c>
      <c r="AB15" s="172">
        <f t="shared" si="0"/>
        <v>130317</v>
      </c>
      <c r="AC15" s="173">
        <f t="shared" si="0"/>
        <v>132359</v>
      </c>
    </row>
    <row r="16" spans="1:29" x14ac:dyDescent="0.15">
      <c r="A16" s="137" t="s">
        <v>25</v>
      </c>
      <c r="B16" s="206">
        <f>Monthly!B16-(Saturdays!B16+'Sundays &amp; Holidays'!B16)</f>
        <v>12163</v>
      </c>
      <c r="C16" s="190">
        <f>Monthly!C16-(Saturdays!C16+'Sundays &amp; Holidays'!C16)</f>
        <v>13814</v>
      </c>
      <c r="D16" s="191">
        <f>Monthly!D16-(Saturdays!D16+'Sundays &amp; Holidays'!D16)</f>
        <v>4805</v>
      </c>
      <c r="E16" s="192">
        <f>Monthly!E16-(Saturdays!E16+'Sundays &amp; Holidays'!E16)</f>
        <v>5842</v>
      </c>
      <c r="F16" s="189">
        <f>Monthly!F16-(Saturdays!F16+'Sundays &amp; Holidays'!F16)</f>
        <v>14926</v>
      </c>
      <c r="G16" s="193">
        <f>Monthly!G16-(Saturdays!G16+'Sundays &amp; Holidays'!G16)</f>
        <v>7714</v>
      </c>
      <c r="H16" s="191">
        <f>Monthly!H16-(Saturdays!H16+'Sundays &amp; Holidays'!H16)</f>
        <v>16911</v>
      </c>
      <c r="I16" s="192">
        <f>Monthly!I16-(Saturdays!I16+'Sundays &amp; Holidays'!I16)</f>
        <v>15398</v>
      </c>
      <c r="J16" s="189">
        <f>Monthly!J16-(Saturdays!J16+'Sundays &amp; Holidays'!J16)</f>
        <v>3128</v>
      </c>
      <c r="K16" s="190">
        <f>Monthly!K16-(Saturdays!K16+'Sundays &amp; Holidays'!K16)</f>
        <v>3290</v>
      </c>
      <c r="L16" s="191">
        <f>Monthly!L16-(Saturdays!L16+'Sundays &amp; Holidays'!L16)</f>
        <v>7270</v>
      </c>
      <c r="M16" s="189">
        <f>Monthly!M16-(Saturdays!M16+'Sundays &amp; Holidays'!M16)</f>
        <v>11116</v>
      </c>
      <c r="N16" s="194">
        <f>Monthly!N16-(Saturdays!N16+'Sundays &amp; Holidays'!N16)</f>
        <v>14304</v>
      </c>
      <c r="O16" s="207">
        <f>Monthly!O16-(Saturdays!O16+'Sundays &amp; Holidays'!O16)</f>
        <v>15833</v>
      </c>
      <c r="P16" s="189">
        <f>Monthly!P16-(Saturdays!P16+'Sundays &amp; Holidays'!P16)</f>
        <v>7520</v>
      </c>
      <c r="Q16" s="190">
        <f>Monthly!Q16-(Saturdays!Q16+'Sundays &amp; Holidays'!Q16)</f>
        <v>6814</v>
      </c>
      <c r="R16" s="191">
        <f>Monthly!R16-(Saturdays!R16+'Sundays &amp; Holidays'!R16)</f>
        <v>11525</v>
      </c>
      <c r="S16" s="192">
        <f>Monthly!S16-(Saturdays!S16+'Sundays &amp; Holidays'!S16)</f>
        <v>9196</v>
      </c>
      <c r="T16" s="198">
        <f>Monthly!T16-(Saturdays!T16+'Sundays &amp; Holidays'!T16)</f>
        <v>1961</v>
      </c>
      <c r="U16" s="189">
        <f>Monthly!U16-(Saturdays!U16+'Sundays &amp; Holidays'!U16)</f>
        <v>2258</v>
      </c>
      <c r="V16" s="191">
        <f>Monthly!V16-(Saturdays!V16+'Sundays &amp; Holidays'!V16)</f>
        <v>8331</v>
      </c>
      <c r="W16" s="208">
        <f>Monthly!W16-(Saturdays!W16+'Sundays &amp; Holidays'!W16)</f>
        <v>11853</v>
      </c>
      <c r="X16" s="189">
        <f>Monthly!X16-(Saturdays!X16+'Sundays &amp; Holidays'!X16)</f>
        <v>6336</v>
      </c>
      <c r="Y16" s="193">
        <f>Monthly!Y16-(Saturdays!Y16+'Sundays &amp; Holidays'!Y16)</f>
        <v>3875</v>
      </c>
      <c r="Z16" s="191">
        <f>Monthly!Z16-(Saturdays!Z16+'Sundays &amp; Holidays'!Z16)</f>
        <v>17216</v>
      </c>
      <c r="AA16" s="189">
        <f>Monthly!AA16-(Saturdays!AA16+'Sundays &amp; Holidays'!AA16)</f>
        <v>20607</v>
      </c>
      <c r="AB16" s="172">
        <f t="shared" si="0"/>
        <v>126396</v>
      </c>
      <c r="AC16" s="173">
        <f t="shared" si="0"/>
        <v>127610</v>
      </c>
    </row>
    <row r="17" spans="1:29" x14ac:dyDescent="0.15">
      <c r="A17" s="146" t="s">
        <v>26</v>
      </c>
      <c r="B17" s="203">
        <f>Monthly!B17-(Saturdays!B17+'Sundays &amp; Holidays'!B17)</f>
        <v>10886</v>
      </c>
      <c r="C17" s="197">
        <f>Monthly!C17-(Saturdays!C17+'Sundays &amp; Holidays'!C17)</f>
        <v>12701</v>
      </c>
      <c r="D17" s="198">
        <f>Monthly!D17-(Saturdays!D17+'Sundays &amp; Holidays'!D17)</f>
        <v>4496</v>
      </c>
      <c r="E17" s="199">
        <f>Monthly!E17-(Saturdays!E17+'Sundays &amp; Holidays'!E17)</f>
        <v>6108</v>
      </c>
      <c r="F17" s="196">
        <f>Monthly!F17-(Saturdays!F17+'Sundays &amp; Holidays'!F17)</f>
        <v>12539</v>
      </c>
      <c r="G17" s="200">
        <f>Monthly!G17-(Saturdays!G17+'Sundays &amp; Holidays'!G17)</f>
        <v>7788</v>
      </c>
      <c r="H17" s="198">
        <f>Monthly!H17-(Saturdays!H17+'Sundays &amp; Holidays'!H17)</f>
        <v>15649</v>
      </c>
      <c r="I17" s="199">
        <f>Monthly!I17-(Saturdays!I17+'Sundays &amp; Holidays'!I17)</f>
        <v>15438</v>
      </c>
      <c r="J17" s="196">
        <f>Monthly!J17-(Saturdays!J17+'Sundays &amp; Holidays'!J17)</f>
        <v>3126</v>
      </c>
      <c r="K17" s="197">
        <f>Monthly!K17-(Saturdays!K17+'Sundays &amp; Holidays'!K17)</f>
        <v>2852</v>
      </c>
      <c r="L17" s="198">
        <f>Monthly!L17-(Saturdays!L17+'Sundays &amp; Holidays'!L17)</f>
        <v>7251</v>
      </c>
      <c r="M17" s="196">
        <f>Monthly!M17-(Saturdays!M17+'Sundays &amp; Holidays'!M17)</f>
        <v>8924</v>
      </c>
      <c r="N17" s="201">
        <f>Monthly!N17-(Saturdays!N17+'Sundays &amp; Holidays'!N17)</f>
        <v>14260</v>
      </c>
      <c r="O17" s="204">
        <f>Monthly!O17-(Saturdays!O17+'Sundays &amp; Holidays'!O17)</f>
        <v>14785</v>
      </c>
      <c r="P17" s="196">
        <f>Monthly!P17-(Saturdays!P17+'Sundays &amp; Holidays'!P17)</f>
        <v>7320</v>
      </c>
      <c r="Q17" s="197">
        <f>Monthly!Q17-(Saturdays!Q17+'Sundays &amp; Holidays'!Q17)</f>
        <v>6326</v>
      </c>
      <c r="R17" s="198">
        <f>Monthly!R17-(Saturdays!R17+'Sundays &amp; Holidays'!R17)</f>
        <v>10597</v>
      </c>
      <c r="S17" s="199">
        <f>Monthly!S17-(Saturdays!S17+'Sundays &amp; Holidays'!S17)</f>
        <v>9151</v>
      </c>
      <c r="T17" s="196">
        <f>Monthly!T17-(Saturdays!T17+'Sundays &amp; Holidays'!T17)</f>
        <v>1837</v>
      </c>
      <c r="U17" s="200">
        <f>Monthly!U17-(Saturdays!U17+'Sundays &amp; Holidays'!U17)</f>
        <v>2173</v>
      </c>
      <c r="V17" s="198">
        <f>Monthly!V17-(Saturdays!V17+'Sundays &amp; Holidays'!V17)</f>
        <v>8328</v>
      </c>
      <c r="W17" s="205">
        <f>Monthly!W17-(Saturdays!W17+'Sundays &amp; Holidays'!W17)</f>
        <v>10049</v>
      </c>
      <c r="X17" s="196">
        <f>Monthly!X17-(Saturdays!X17+'Sundays &amp; Holidays'!X17)</f>
        <v>6103</v>
      </c>
      <c r="Y17" s="200">
        <f>Monthly!Y17-(Saturdays!Y17+'Sundays &amp; Holidays'!Y17)</f>
        <v>3889</v>
      </c>
      <c r="Z17" s="198">
        <f>Monthly!Z17-(Saturdays!Z17+'Sundays &amp; Holidays'!Z17)</f>
        <v>16629</v>
      </c>
      <c r="AA17" s="196">
        <f>Monthly!AA17-(Saturdays!AA17+'Sundays &amp; Holidays'!AA17)</f>
        <v>20034</v>
      </c>
      <c r="AB17" s="172">
        <f t="shared" si="0"/>
        <v>119021</v>
      </c>
      <c r="AC17" s="173">
        <f t="shared" si="0"/>
        <v>120218</v>
      </c>
    </row>
    <row r="18" spans="1:29" x14ac:dyDescent="0.15">
      <c r="A18" s="137" t="s">
        <v>27</v>
      </c>
      <c r="B18" s="206">
        <f>Monthly!B18-(Saturdays!B18+'Sundays &amp; Holidays'!B18)</f>
        <v>9790</v>
      </c>
      <c r="C18" s="190">
        <f>Monthly!C18-(Saturdays!C18+'Sundays &amp; Holidays'!C18)</f>
        <v>14781</v>
      </c>
      <c r="D18" s="191">
        <f>Monthly!D18-(Saturdays!D18+'Sundays &amp; Holidays'!D18)</f>
        <v>4532</v>
      </c>
      <c r="E18" s="192">
        <f>Monthly!E18-(Saturdays!E18+'Sundays &amp; Holidays'!E18)</f>
        <v>6242</v>
      </c>
      <c r="F18" s="189">
        <f>Monthly!F18-(Saturdays!F18+'Sundays &amp; Holidays'!F18)</f>
        <v>11232</v>
      </c>
      <c r="G18" s="193">
        <f>Monthly!G18-(Saturdays!G18+'Sundays &amp; Holidays'!G18)</f>
        <v>9391</v>
      </c>
      <c r="H18" s="191">
        <f>Monthly!H18-(Saturdays!H18+'Sundays &amp; Holidays'!H18)</f>
        <v>15411</v>
      </c>
      <c r="I18" s="192">
        <f>Monthly!I18-(Saturdays!I18+'Sundays &amp; Holidays'!I18)</f>
        <v>17317</v>
      </c>
      <c r="J18" s="189">
        <f>Monthly!J18-(Saturdays!J18+'Sundays &amp; Holidays'!J18)</f>
        <v>3674</v>
      </c>
      <c r="K18" s="190">
        <f>Monthly!K18-(Saturdays!K18+'Sundays &amp; Holidays'!K18)</f>
        <v>2605</v>
      </c>
      <c r="L18" s="191">
        <f>Monthly!L18-(Saturdays!L18+'Sundays &amp; Holidays'!L18)</f>
        <v>9322</v>
      </c>
      <c r="M18" s="189">
        <f>Monthly!M18-(Saturdays!M18+'Sundays &amp; Holidays'!M18)</f>
        <v>7523</v>
      </c>
      <c r="N18" s="194">
        <f>Monthly!N18-(Saturdays!N18+'Sundays &amp; Holidays'!N18)</f>
        <v>15860</v>
      </c>
      <c r="O18" s="207">
        <f>Monthly!O18-(Saturdays!O18+'Sundays &amp; Holidays'!O18)</f>
        <v>13955</v>
      </c>
      <c r="P18" s="189">
        <f>Monthly!P18-(Saturdays!P18+'Sundays &amp; Holidays'!P18)</f>
        <v>8616</v>
      </c>
      <c r="Q18" s="190">
        <f>Monthly!Q18-(Saturdays!Q18+'Sundays &amp; Holidays'!Q18)</f>
        <v>6191</v>
      </c>
      <c r="R18" s="191">
        <f>Monthly!R18-(Saturdays!R18+'Sundays &amp; Holidays'!R18)</f>
        <v>10501</v>
      </c>
      <c r="S18" s="192">
        <f>Monthly!S18-(Saturdays!S18+'Sundays &amp; Holidays'!S18)</f>
        <v>9992</v>
      </c>
      <c r="T18" s="189">
        <f>Monthly!T18-(Saturdays!T18+'Sundays &amp; Holidays'!T18)</f>
        <v>2398</v>
      </c>
      <c r="U18" s="193">
        <f>Monthly!U18-(Saturdays!U18+'Sundays &amp; Holidays'!U18)</f>
        <v>1833</v>
      </c>
      <c r="V18" s="191">
        <f>Monthly!V18-(Saturdays!V18+'Sundays &amp; Holidays'!V18)</f>
        <v>10111</v>
      </c>
      <c r="W18" s="208">
        <f>Monthly!W18-(Saturdays!W18+'Sundays &amp; Holidays'!W18)</f>
        <v>10172</v>
      </c>
      <c r="X18" s="189">
        <f>Monthly!X18-(Saturdays!X18+'Sundays &amp; Holidays'!X18)</f>
        <v>6761</v>
      </c>
      <c r="Y18" s="193">
        <f>Monthly!Y18-(Saturdays!Y18+'Sundays &amp; Holidays'!Y18)</f>
        <v>3805</v>
      </c>
      <c r="Z18" s="191">
        <f>Monthly!Z18-(Saturdays!Z18+'Sundays &amp; Holidays'!Z18)</f>
        <v>17253</v>
      </c>
      <c r="AA18" s="189">
        <f>Monthly!AA18-(Saturdays!AA18+'Sundays &amp; Holidays'!AA18)</f>
        <v>20672</v>
      </c>
      <c r="AB18" s="172">
        <f t="shared" si="0"/>
        <v>125461</v>
      </c>
      <c r="AC18" s="173">
        <f t="shared" si="0"/>
        <v>124479</v>
      </c>
    </row>
    <row r="19" spans="1:29" x14ac:dyDescent="0.15">
      <c r="A19" s="146" t="s">
        <v>28</v>
      </c>
      <c r="B19" s="203">
        <f>Monthly!B19-(Saturdays!B19+'Sundays &amp; Holidays'!B19)</f>
        <v>9954</v>
      </c>
      <c r="C19" s="197">
        <f>Monthly!C19-(Saturdays!C19+'Sundays &amp; Holidays'!C19)</f>
        <v>17130</v>
      </c>
      <c r="D19" s="198">
        <f>Monthly!D19-(Saturdays!D19+'Sundays &amp; Holidays'!D19)</f>
        <v>5249</v>
      </c>
      <c r="E19" s="199">
        <f>Monthly!E19-(Saturdays!E19+'Sundays &amp; Holidays'!E19)</f>
        <v>7024</v>
      </c>
      <c r="F19" s="196">
        <f>Monthly!F19-(Saturdays!F19+'Sundays &amp; Holidays'!F19)</f>
        <v>11099</v>
      </c>
      <c r="G19" s="200">
        <f>Monthly!G19-(Saturdays!G19+'Sundays &amp; Holidays'!G19)</f>
        <v>12872</v>
      </c>
      <c r="H19" s="198">
        <f>Monthly!H19-(Saturdays!H19+'Sundays &amp; Holidays'!H19)</f>
        <v>16437</v>
      </c>
      <c r="I19" s="199">
        <f>Monthly!I19-(Saturdays!I19+'Sundays &amp; Holidays'!I19)</f>
        <v>19901</v>
      </c>
      <c r="J19" s="196">
        <f>Monthly!J19-(Saturdays!J19+'Sundays &amp; Holidays'!J19)</f>
        <v>4160</v>
      </c>
      <c r="K19" s="197">
        <f>Monthly!K19-(Saturdays!K19+'Sundays &amp; Holidays'!K19)</f>
        <v>1939</v>
      </c>
      <c r="L19" s="198">
        <f>Monthly!L19-(Saturdays!L19+'Sundays &amp; Holidays'!L19)</f>
        <v>11933</v>
      </c>
      <c r="M19" s="196">
        <f>Monthly!M19-(Saturdays!M19+'Sundays &amp; Holidays'!M19)</f>
        <v>6788</v>
      </c>
      <c r="N19" s="201">
        <f>Monthly!N19-(Saturdays!N19+'Sundays &amp; Holidays'!N19)</f>
        <v>18719</v>
      </c>
      <c r="O19" s="204">
        <f>Monthly!O19-(Saturdays!O19+'Sundays &amp; Holidays'!O19)</f>
        <v>13646</v>
      </c>
      <c r="P19" s="196">
        <f>Monthly!P19-(Saturdays!P19+'Sundays &amp; Holidays'!P19)</f>
        <v>9558</v>
      </c>
      <c r="Q19" s="197">
        <f>Monthly!Q19-(Saturdays!Q19+'Sundays &amp; Holidays'!Q19)</f>
        <v>6565</v>
      </c>
      <c r="R19" s="198">
        <f>Monthly!R19-(Saturdays!R19+'Sundays &amp; Holidays'!R19)</f>
        <v>10529</v>
      </c>
      <c r="S19" s="199">
        <f>Monthly!S19-(Saturdays!S19+'Sundays &amp; Holidays'!S19)</f>
        <v>10983</v>
      </c>
      <c r="T19" s="196">
        <f>Monthly!T19-(Saturdays!T19+'Sundays &amp; Holidays'!T19)</f>
        <v>3646</v>
      </c>
      <c r="U19" s="200">
        <f>Monthly!U19-(Saturdays!U19+'Sundays &amp; Holidays'!U19)</f>
        <v>1419</v>
      </c>
      <c r="V19" s="198">
        <f>Monthly!V19-(Saturdays!V19+'Sundays &amp; Holidays'!V19)</f>
        <v>12242</v>
      </c>
      <c r="W19" s="205">
        <f>Monthly!W19-(Saturdays!W19+'Sundays &amp; Holidays'!W19)</f>
        <v>9905</v>
      </c>
      <c r="X19" s="196">
        <f>Monthly!X19-(Saturdays!X19+'Sundays &amp; Holidays'!X19)</f>
        <v>8053</v>
      </c>
      <c r="Y19" s="200">
        <f>Monthly!Y19-(Saturdays!Y19+'Sundays &amp; Holidays'!Y19)</f>
        <v>3440</v>
      </c>
      <c r="Z19" s="198">
        <f>Monthly!Z19-(Saturdays!Z19+'Sundays &amp; Holidays'!Z19)</f>
        <v>18042</v>
      </c>
      <c r="AA19" s="196">
        <f>Monthly!AA19-(Saturdays!AA19+'Sundays &amp; Holidays'!AA19)</f>
        <v>20412</v>
      </c>
      <c r="AB19" s="172">
        <f t="shared" si="0"/>
        <v>139621</v>
      </c>
      <c r="AC19" s="173">
        <f t="shared" si="0"/>
        <v>132024</v>
      </c>
    </row>
    <row r="20" spans="1:29" x14ac:dyDescent="0.15">
      <c r="A20" s="137" t="s">
        <v>29</v>
      </c>
      <c r="B20" s="206">
        <f>Monthly!B20-(Saturdays!B20+'Sundays &amp; Holidays'!B20)</f>
        <v>11026</v>
      </c>
      <c r="C20" s="190">
        <f>Monthly!C20-(Saturdays!C20+'Sundays &amp; Holidays'!C20)</f>
        <v>21529</v>
      </c>
      <c r="D20" s="191">
        <f>Monthly!D20-(Saturdays!D20+'Sundays &amp; Holidays'!D20)</f>
        <v>6379</v>
      </c>
      <c r="E20" s="192">
        <f>Monthly!E20-(Saturdays!E20+'Sundays &amp; Holidays'!E20)</f>
        <v>7758</v>
      </c>
      <c r="F20" s="189">
        <f>Monthly!F20-(Saturdays!F20+'Sundays &amp; Holidays'!F20)</f>
        <v>12648</v>
      </c>
      <c r="G20" s="193">
        <f>Monthly!G20-(Saturdays!G20+'Sundays &amp; Holidays'!G20)</f>
        <v>17232</v>
      </c>
      <c r="H20" s="191">
        <f>Monthly!H20-(Saturdays!H20+'Sundays &amp; Holidays'!H20)</f>
        <v>18215</v>
      </c>
      <c r="I20" s="192">
        <f>Monthly!I20-(Saturdays!I20+'Sundays &amp; Holidays'!I20)</f>
        <v>23094</v>
      </c>
      <c r="J20" s="189">
        <f>Monthly!J20-(Saturdays!J20+'Sundays &amp; Holidays'!J20)</f>
        <v>5535</v>
      </c>
      <c r="K20" s="190">
        <f>Monthly!K20-(Saturdays!K20+'Sundays &amp; Holidays'!K20)</f>
        <v>1759</v>
      </c>
      <c r="L20" s="191">
        <f>Monthly!L20-(Saturdays!L20+'Sundays &amp; Holidays'!L20)</f>
        <v>15790</v>
      </c>
      <c r="M20" s="189">
        <f>Monthly!M20-(Saturdays!M20+'Sundays &amp; Holidays'!M20)</f>
        <v>6399</v>
      </c>
      <c r="N20" s="194">
        <f>Monthly!N20-(Saturdays!N20+'Sundays &amp; Holidays'!N20)</f>
        <v>22467</v>
      </c>
      <c r="O20" s="207">
        <f>Monthly!O20-(Saturdays!O20+'Sundays &amp; Holidays'!O20)</f>
        <v>15402</v>
      </c>
      <c r="P20" s="189">
        <f>Monthly!P20-(Saturdays!P20+'Sundays &amp; Holidays'!P20)</f>
        <v>12158</v>
      </c>
      <c r="Q20" s="190">
        <f>Monthly!Q20-(Saturdays!Q20+'Sundays &amp; Holidays'!Q20)</f>
        <v>8172</v>
      </c>
      <c r="R20" s="191">
        <f>Monthly!R20-(Saturdays!R20+'Sundays &amp; Holidays'!R20)</f>
        <v>11800</v>
      </c>
      <c r="S20" s="192">
        <f>Monthly!S20-(Saturdays!S20+'Sundays &amp; Holidays'!S20)</f>
        <v>13603</v>
      </c>
      <c r="T20" s="189">
        <f>Monthly!T20-(Saturdays!T20+'Sundays &amp; Holidays'!T20)</f>
        <v>6089</v>
      </c>
      <c r="U20" s="193">
        <f>Monthly!U20-(Saturdays!U20+'Sundays &amp; Holidays'!U20)</f>
        <v>1260</v>
      </c>
      <c r="V20" s="191">
        <f>Monthly!V20-(Saturdays!V20+'Sundays &amp; Holidays'!V20)</f>
        <v>13852</v>
      </c>
      <c r="W20" s="208">
        <f>Monthly!W20-(Saturdays!W20+'Sundays &amp; Holidays'!W20)</f>
        <v>10689</v>
      </c>
      <c r="X20" s="189">
        <f>Monthly!X20-(Saturdays!X20+'Sundays &amp; Holidays'!X20)</f>
        <v>11599</v>
      </c>
      <c r="Y20" s="193">
        <f>Monthly!Y20-(Saturdays!Y20+'Sundays &amp; Holidays'!Y20)</f>
        <v>4140</v>
      </c>
      <c r="Z20" s="191">
        <f>Monthly!Z20-(Saturdays!Z20+'Sundays &amp; Holidays'!Z20)</f>
        <v>20188</v>
      </c>
      <c r="AA20" s="189">
        <f>Monthly!AA20-(Saturdays!AA20+'Sundays &amp; Holidays'!AA20)</f>
        <v>21998</v>
      </c>
      <c r="AB20" s="172">
        <f t="shared" si="0"/>
        <v>167746</v>
      </c>
      <c r="AC20" s="173">
        <f t="shared" si="0"/>
        <v>153035</v>
      </c>
    </row>
    <row r="21" spans="1:29" x14ac:dyDescent="0.15">
      <c r="A21" s="146" t="s">
        <v>30</v>
      </c>
      <c r="B21" s="203">
        <f>Monthly!B21-(Saturdays!B21+'Sundays &amp; Holidays'!B21)</f>
        <v>13159</v>
      </c>
      <c r="C21" s="197">
        <f>Monthly!C21-(Saturdays!C21+'Sundays &amp; Holidays'!C21)</f>
        <v>24685</v>
      </c>
      <c r="D21" s="198">
        <f>Monthly!D21-(Saturdays!D21+'Sundays &amp; Holidays'!D21)</f>
        <v>7691</v>
      </c>
      <c r="E21" s="199">
        <f>Monthly!E21-(Saturdays!E21+'Sundays &amp; Holidays'!E21)</f>
        <v>9363</v>
      </c>
      <c r="F21" s="196">
        <f>Monthly!F21-(Saturdays!F21+'Sundays &amp; Holidays'!F21)</f>
        <v>14532</v>
      </c>
      <c r="G21" s="200">
        <f>Monthly!G21-(Saturdays!G21+'Sundays &amp; Holidays'!G21)</f>
        <v>21494</v>
      </c>
      <c r="H21" s="198">
        <f>Monthly!H21-(Saturdays!H21+'Sundays &amp; Holidays'!H21)</f>
        <v>20442</v>
      </c>
      <c r="I21" s="199">
        <f>Monthly!I21-(Saturdays!I21+'Sundays &amp; Holidays'!I21)</f>
        <v>27422</v>
      </c>
      <c r="J21" s="196">
        <f>Monthly!J21-(Saturdays!J21+'Sundays &amp; Holidays'!J21)</f>
        <v>6976</v>
      </c>
      <c r="K21" s="197">
        <f>Monthly!K21-(Saturdays!K21+'Sundays &amp; Holidays'!K21)</f>
        <v>1707</v>
      </c>
      <c r="L21" s="198">
        <f>Monthly!L21-(Saturdays!L21+'Sundays &amp; Holidays'!L21)</f>
        <v>18263</v>
      </c>
      <c r="M21" s="196">
        <f>Monthly!M21-(Saturdays!M21+'Sundays &amp; Holidays'!M21)</f>
        <v>6402</v>
      </c>
      <c r="N21" s="201">
        <f>Monthly!N21-(Saturdays!N21+'Sundays &amp; Holidays'!N21)</f>
        <v>26160</v>
      </c>
      <c r="O21" s="204">
        <f>Monthly!O21-(Saturdays!O21+'Sundays &amp; Holidays'!O21)</f>
        <v>17603</v>
      </c>
      <c r="P21" s="196">
        <f>Monthly!P21-(Saturdays!P21+'Sundays &amp; Holidays'!P21)</f>
        <v>13610</v>
      </c>
      <c r="Q21" s="197">
        <f>Monthly!Q21-(Saturdays!Q21+'Sundays &amp; Holidays'!Q21)</f>
        <v>10763</v>
      </c>
      <c r="R21" s="198">
        <f>Monthly!R21-(Saturdays!R21+'Sundays &amp; Holidays'!R21)</f>
        <v>11906</v>
      </c>
      <c r="S21" s="199">
        <f>Monthly!S21-(Saturdays!S21+'Sundays &amp; Holidays'!S21)</f>
        <v>15885</v>
      </c>
      <c r="T21" s="196">
        <f>Monthly!T21-(Saturdays!T21+'Sundays &amp; Holidays'!T21)</f>
        <v>6311</v>
      </c>
      <c r="U21" s="200">
        <f>Monthly!U21-(Saturdays!U21+'Sundays &amp; Holidays'!U21)</f>
        <v>1251</v>
      </c>
      <c r="V21" s="198">
        <f>Monthly!V21-(Saturdays!V21+'Sundays &amp; Holidays'!V21)</f>
        <v>17622</v>
      </c>
      <c r="W21" s="205">
        <f>Monthly!W21-(Saturdays!W21+'Sundays &amp; Holidays'!W21)</f>
        <v>10933</v>
      </c>
      <c r="X21" s="196">
        <f>Monthly!X21-(Saturdays!X21+'Sundays &amp; Holidays'!X21)</f>
        <v>13984</v>
      </c>
      <c r="Y21" s="200">
        <f>Monthly!Y21-(Saturdays!Y21+'Sundays &amp; Holidays'!Y21)</f>
        <v>5149</v>
      </c>
      <c r="Z21" s="198">
        <f>Monthly!Z21-(Saturdays!Z21+'Sundays &amp; Holidays'!Z21)</f>
        <v>19653</v>
      </c>
      <c r="AA21" s="196">
        <f>Monthly!AA21-(Saturdays!AA21+'Sundays &amp; Holidays'!AA21)</f>
        <v>25626</v>
      </c>
      <c r="AB21" s="172">
        <f t="shared" si="0"/>
        <v>190309</v>
      </c>
      <c r="AC21" s="173">
        <f t="shared" si="0"/>
        <v>178283</v>
      </c>
    </row>
    <row r="22" spans="1:29" x14ac:dyDescent="0.15">
      <c r="A22" s="137" t="s">
        <v>31</v>
      </c>
      <c r="B22" s="206">
        <f>Monthly!B22-(Saturdays!B22+'Sundays &amp; Holidays'!B22)</f>
        <v>12684</v>
      </c>
      <c r="C22" s="190">
        <f>Monthly!C22-(Saturdays!C22+'Sundays &amp; Holidays'!C22)</f>
        <v>27964</v>
      </c>
      <c r="D22" s="191">
        <f>Monthly!D22-(Saturdays!D22+'Sundays &amp; Holidays'!D22)</f>
        <v>5476</v>
      </c>
      <c r="E22" s="192">
        <f>Monthly!E22-(Saturdays!E22+'Sundays &amp; Holidays'!E22)</f>
        <v>9485</v>
      </c>
      <c r="F22" s="189">
        <f>Monthly!F22-(Saturdays!F22+'Sundays &amp; Holidays'!F22)</f>
        <v>10599</v>
      </c>
      <c r="G22" s="193">
        <f>Monthly!G22-(Saturdays!G22+'Sundays &amp; Holidays'!G22)</f>
        <v>23064</v>
      </c>
      <c r="H22" s="191">
        <f>Monthly!H22-(Saturdays!H22+'Sundays &amp; Holidays'!H22)</f>
        <v>19317</v>
      </c>
      <c r="I22" s="192">
        <f>Monthly!I22-(Saturdays!I22+'Sundays &amp; Holidays'!I22)</f>
        <v>28126</v>
      </c>
      <c r="J22" s="189">
        <f>Monthly!J22-(Saturdays!J22+'Sundays &amp; Holidays'!J22)</f>
        <v>5256</v>
      </c>
      <c r="K22" s="190">
        <f>Monthly!K22-(Saturdays!K22+'Sundays &amp; Holidays'!K22)</f>
        <v>1788</v>
      </c>
      <c r="L22" s="191">
        <f>Monthly!L22-(Saturdays!L22+'Sundays &amp; Holidays'!L22)</f>
        <v>17887</v>
      </c>
      <c r="M22" s="189">
        <f>Monthly!M22-(Saturdays!M22+'Sundays &amp; Holidays'!M22)</f>
        <v>5981</v>
      </c>
      <c r="N22" s="194">
        <f>Monthly!N22-(Saturdays!N22+'Sundays &amp; Holidays'!N22)</f>
        <v>25262</v>
      </c>
      <c r="O22" s="207">
        <f>Monthly!O22-(Saturdays!O22+'Sundays &amp; Holidays'!O22)</f>
        <v>17519</v>
      </c>
      <c r="P22" s="189">
        <f>Monthly!P22-(Saturdays!P22+'Sundays &amp; Holidays'!P22)</f>
        <v>11445</v>
      </c>
      <c r="Q22" s="190">
        <f>Monthly!Q22-(Saturdays!Q22+'Sundays &amp; Holidays'!Q22)</f>
        <v>11821</v>
      </c>
      <c r="R22" s="191">
        <f>Monthly!R22-(Saturdays!R22+'Sundays &amp; Holidays'!R22)</f>
        <v>10696</v>
      </c>
      <c r="S22" s="192">
        <f>Monthly!S22-(Saturdays!S22+'Sundays &amp; Holidays'!S22)</f>
        <v>16499</v>
      </c>
      <c r="T22" s="189">
        <f>Monthly!T22-(Saturdays!T22+'Sundays &amp; Holidays'!T22)</f>
        <v>5101</v>
      </c>
      <c r="U22" s="193">
        <f>Monthly!U22-(Saturdays!U22+'Sundays &amp; Holidays'!U22)</f>
        <v>1119</v>
      </c>
      <c r="V22" s="191">
        <f>Monthly!V22-(Saturdays!V22+'Sundays &amp; Holidays'!V22)</f>
        <v>17901</v>
      </c>
      <c r="W22" s="208">
        <f>Monthly!W22-(Saturdays!W22+'Sundays &amp; Holidays'!W22)</f>
        <v>10801</v>
      </c>
      <c r="X22" s="189">
        <f>Monthly!X22-(Saturdays!X22+'Sundays &amp; Holidays'!X22)</f>
        <v>12364</v>
      </c>
      <c r="Y22" s="193">
        <f>Monthly!Y22-(Saturdays!Y22+'Sundays &amp; Holidays'!Y22)</f>
        <v>5637</v>
      </c>
      <c r="Z22" s="191">
        <f>Monthly!Z22-(Saturdays!Z22+'Sundays &amp; Holidays'!Z22)</f>
        <v>17202</v>
      </c>
      <c r="AA22" s="189">
        <f>Monthly!AA22-(Saturdays!AA22+'Sundays &amp; Holidays'!AA22)</f>
        <v>28685</v>
      </c>
      <c r="AB22" s="172">
        <f t="shared" si="0"/>
        <v>171190</v>
      </c>
      <c r="AC22" s="173">
        <f t="shared" si="0"/>
        <v>188489</v>
      </c>
    </row>
    <row r="23" spans="1:29" x14ac:dyDescent="0.15">
      <c r="A23" s="146" t="s">
        <v>32</v>
      </c>
      <c r="B23" s="203">
        <f>Monthly!B23-(Saturdays!B23+'Sundays &amp; Holidays'!B23)</f>
        <v>13782</v>
      </c>
      <c r="C23" s="197">
        <f>Monthly!C23-(Saturdays!C23+'Sundays &amp; Holidays'!C23)</f>
        <v>21079</v>
      </c>
      <c r="D23" s="198">
        <f>Monthly!D23-(Saturdays!D23+'Sundays &amp; Holidays'!D23)</f>
        <v>3477</v>
      </c>
      <c r="E23" s="199">
        <f>Monthly!E23-(Saturdays!E23+'Sundays &amp; Holidays'!E23)</f>
        <v>7910</v>
      </c>
      <c r="F23" s="196">
        <f>Monthly!F23-(Saturdays!F23+'Sundays &amp; Holidays'!F23)</f>
        <v>9090</v>
      </c>
      <c r="G23" s="200">
        <f>Monthly!G23-(Saturdays!G23+'Sundays &amp; Holidays'!G23)</f>
        <v>20725</v>
      </c>
      <c r="H23" s="198">
        <f>Monthly!H23-(Saturdays!H23+'Sundays &amp; Holidays'!H23)</f>
        <v>16899</v>
      </c>
      <c r="I23" s="199">
        <f>Monthly!I23-(Saturdays!I23+'Sundays &amp; Holidays'!I23)</f>
        <v>23659</v>
      </c>
      <c r="J23" s="196">
        <f>Monthly!J23-(Saturdays!J23+'Sundays &amp; Holidays'!J23)</f>
        <v>4845</v>
      </c>
      <c r="K23" s="197">
        <f>Monthly!K23-(Saturdays!K23+'Sundays &amp; Holidays'!K23)</f>
        <v>1381</v>
      </c>
      <c r="L23" s="198">
        <f>Monthly!L23-(Saturdays!L23+'Sundays &amp; Holidays'!L23)</f>
        <v>14525</v>
      </c>
      <c r="M23" s="196">
        <f>Monthly!M23-(Saturdays!M23+'Sundays &amp; Holidays'!M23)</f>
        <v>5125</v>
      </c>
      <c r="N23" s="201">
        <f>Monthly!N23-(Saturdays!N23+'Sundays &amp; Holidays'!N23)</f>
        <v>19962</v>
      </c>
      <c r="O23" s="204">
        <f>Monthly!O23-(Saturdays!O23+'Sundays &amp; Holidays'!O23)</f>
        <v>14879</v>
      </c>
      <c r="P23" s="196">
        <f>Monthly!P23-(Saturdays!P23+'Sundays &amp; Holidays'!P23)</f>
        <v>7776</v>
      </c>
      <c r="Q23" s="197">
        <f>Monthly!Q23-(Saturdays!Q23+'Sundays &amp; Holidays'!Q23)</f>
        <v>10238</v>
      </c>
      <c r="R23" s="198">
        <f>Monthly!R23-(Saturdays!R23+'Sundays &amp; Holidays'!R23)</f>
        <v>9106</v>
      </c>
      <c r="S23" s="199">
        <f>Monthly!S23-(Saturdays!S23+'Sundays &amp; Holidays'!S23)</f>
        <v>12937</v>
      </c>
      <c r="T23" s="196">
        <f>Monthly!T23-(Saturdays!T23+'Sundays &amp; Holidays'!T23)</f>
        <v>2802</v>
      </c>
      <c r="U23" s="200">
        <f>Monthly!U23-(Saturdays!U23+'Sundays &amp; Holidays'!U23)</f>
        <v>914</v>
      </c>
      <c r="V23" s="198">
        <f>Monthly!V23-(Saturdays!V23+'Sundays &amp; Holidays'!V23)</f>
        <v>16230</v>
      </c>
      <c r="W23" s="205">
        <f>Monthly!W23-(Saturdays!W23+'Sundays &amp; Holidays'!W23)</f>
        <v>7993</v>
      </c>
      <c r="X23" s="196">
        <f>Monthly!X23-(Saturdays!X23+'Sundays &amp; Holidays'!X23)</f>
        <v>8508</v>
      </c>
      <c r="Y23" s="200">
        <f>Monthly!Y23-(Saturdays!Y23+'Sundays &amp; Holidays'!Y23)</f>
        <v>4436</v>
      </c>
      <c r="Z23" s="198">
        <f>Monthly!Z23-(Saturdays!Z23+'Sundays &amp; Holidays'!Z23)</f>
        <v>13499</v>
      </c>
      <c r="AA23" s="196">
        <f>Monthly!AA23-(Saturdays!AA23+'Sundays &amp; Holidays'!AA23)</f>
        <v>20914</v>
      </c>
      <c r="AB23" s="172">
        <f t="shared" si="0"/>
        <v>140501</v>
      </c>
      <c r="AC23" s="173">
        <f t="shared" si="0"/>
        <v>152190</v>
      </c>
    </row>
    <row r="24" spans="1:29" x14ac:dyDescent="0.15">
      <c r="A24" s="137" t="s">
        <v>33</v>
      </c>
      <c r="B24" s="206">
        <f>Monthly!B24-(Saturdays!B24+'Sundays &amp; Holidays'!B24)</f>
        <v>10935</v>
      </c>
      <c r="C24" s="190">
        <f>Monthly!C24-(Saturdays!C24+'Sundays &amp; Holidays'!C24)</f>
        <v>14756</v>
      </c>
      <c r="D24" s="191">
        <f>Monthly!D24-(Saturdays!D24+'Sundays &amp; Holidays'!D24)</f>
        <v>2634</v>
      </c>
      <c r="E24" s="192">
        <f>Monthly!E24-(Saturdays!E24+'Sundays &amp; Holidays'!E24)</f>
        <v>6682</v>
      </c>
      <c r="F24" s="189">
        <f>Monthly!F24-(Saturdays!F24+'Sundays &amp; Holidays'!F24)</f>
        <v>7094</v>
      </c>
      <c r="G24" s="193">
        <f>Monthly!G24-(Saturdays!G24+'Sundays &amp; Holidays'!G24)</f>
        <v>15395</v>
      </c>
      <c r="H24" s="191">
        <f>Monthly!H24-(Saturdays!H24+'Sundays &amp; Holidays'!H24)</f>
        <v>13305</v>
      </c>
      <c r="I24" s="192">
        <f>Monthly!I24-(Saturdays!I24+'Sundays &amp; Holidays'!I24)</f>
        <v>18207</v>
      </c>
      <c r="J24" s="189">
        <f>Monthly!J24-(Saturdays!J24+'Sundays &amp; Holidays'!J24)</f>
        <v>3612</v>
      </c>
      <c r="K24" s="190">
        <f>Monthly!K24-(Saturdays!K24+'Sundays &amp; Holidays'!K24)</f>
        <v>1074</v>
      </c>
      <c r="L24" s="191">
        <f>Monthly!L24-(Saturdays!L24+'Sundays &amp; Holidays'!L24)</f>
        <v>10497</v>
      </c>
      <c r="M24" s="189">
        <f>Monthly!M24-(Saturdays!M24+'Sundays &amp; Holidays'!M24)</f>
        <v>5101</v>
      </c>
      <c r="N24" s="194">
        <f>Monthly!N24-(Saturdays!N24+'Sundays &amp; Holidays'!N24)</f>
        <v>17988</v>
      </c>
      <c r="O24" s="207">
        <f>Monthly!O24-(Saturdays!O24+'Sundays &amp; Holidays'!O24)</f>
        <v>14575</v>
      </c>
      <c r="P24" s="189">
        <f>Monthly!P24-(Saturdays!P24+'Sundays &amp; Holidays'!P24)</f>
        <v>5227</v>
      </c>
      <c r="Q24" s="190">
        <f>Monthly!Q24-(Saturdays!Q24+'Sundays &amp; Holidays'!Q24)</f>
        <v>8548</v>
      </c>
      <c r="R24" s="191">
        <f>Monthly!R24-(Saturdays!R24+'Sundays &amp; Holidays'!R24)</f>
        <v>6992</v>
      </c>
      <c r="S24" s="192">
        <f>Monthly!S24-(Saturdays!S24+'Sundays &amp; Holidays'!S24)</f>
        <v>10759</v>
      </c>
      <c r="T24" s="189">
        <f>Monthly!T24-(Saturdays!T24+'Sundays &amp; Holidays'!T24)</f>
        <v>1468</v>
      </c>
      <c r="U24" s="193">
        <f>Monthly!U24-(Saturdays!U24+'Sundays &amp; Holidays'!U24)</f>
        <v>1346</v>
      </c>
      <c r="V24" s="191">
        <f>Monthly!V24-(Saturdays!V24+'Sundays &amp; Holidays'!V24)</f>
        <v>12737</v>
      </c>
      <c r="W24" s="208">
        <f>Monthly!W24-(Saturdays!W24+'Sundays &amp; Holidays'!W24)</f>
        <v>7296</v>
      </c>
      <c r="X24" s="189">
        <f>Monthly!X24-(Saturdays!X24+'Sundays &amp; Holidays'!X24)</f>
        <v>4680</v>
      </c>
      <c r="Y24" s="193">
        <f>Monthly!Y24-(Saturdays!Y24+'Sundays &amp; Holidays'!Y24)</f>
        <v>4231</v>
      </c>
      <c r="Z24" s="191">
        <f>Monthly!Z24-(Saturdays!Z24+'Sundays &amp; Holidays'!Z24)</f>
        <v>10100</v>
      </c>
      <c r="AA24" s="189">
        <f>Monthly!AA24-(Saturdays!AA24+'Sundays &amp; Holidays'!AA24)</f>
        <v>14680</v>
      </c>
      <c r="AB24" s="172">
        <f t="shared" si="0"/>
        <v>107269</v>
      </c>
      <c r="AC24" s="173">
        <f t="shared" si="0"/>
        <v>122650</v>
      </c>
    </row>
    <row r="25" spans="1:29" x14ac:dyDescent="0.15">
      <c r="A25" s="146" t="s">
        <v>34</v>
      </c>
      <c r="B25" s="203">
        <f>Monthly!B25-(Saturdays!B25+'Sundays &amp; Holidays'!B25)</f>
        <v>4758</v>
      </c>
      <c r="C25" s="197">
        <f>Monthly!C25-(Saturdays!C25+'Sundays &amp; Holidays'!C25)</f>
        <v>8872</v>
      </c>
      <c r="D25" s="198">
        <f>Monthly!D25-(Saturdays!D25+'Sundays &amp; Holidays'!D25)</f>
        <v>1298</v>
      </c>
      <c r="E25" s="199">
        <f>Monthly!E25-(Saturdays!E25+'Sundays &amp; Holidays'!E25)</f>
        <v>4427</v>
      </c>
      <c r="F25" s="196">
        <f>Monthly!F25-(Saturdays!F25+'Sundays &amp; Holidays'!F25)</f>
        <v>3482</v>
      </c>
      <c r="G25" s="200">
        <f>Monthly!G25-(Saturdays!G25+'Sundays &amp; Holidays'!G25)</f>
        <v>11277</v>
      </c>
      <c r="H25" s="198">
        <f>Monthly!H25-(Saturdays!H25+'Sundays &amp; Holidays'!H25)</f>
        <v>7485</v>
      </c>
      <c r="I25" s="199">
        <f>Monthly!I25-(Saturdays!I25+'Sundays &amp; Holidays'!I25)</f>
        <v>12233</v>
      </c>
      <c r="J25" s="196">
        <f>Monthly!J25-(Saturdays!J25+'Sundays &amp; Holidays'!J25)</f>
        <v>1497</v>
      </c>
      <c r="K25" s="197">
        <f>Monthly!K25-(Saturdays!K25+'Sundays &amp; Holidays'!K25)</f>
        <v>851</v>
      </c>
      <c r="L25" s="198">
        <f>Monthly!L25-(Saturdays!L25+'Sundays &amp; Holidays'!L25)</f>
        <v>8621</v>
      </c>
      <c r="M25" s="196">
        <f>Monthly!M25-(Saturdays!M25+'Sundays &amp; Holidays'!M25)</f>
        <v>3742</v>
      </c>
      <c r="N25" s="201">
        <f>Monthly!N25-(Saturdays!N25+'Sundays &amp; Holidays'!N25)</f>
        <v>9971</v>
      </c>
      <c r="O25" s="204">
        <f>Monthly!O25-(Saturdays!O25+'Sundays &amp; Holidays'!O25)</f>
        <v>11558</v>
      </c>
      <c r="P25" s="196">
        <f>Monthly!P25-(Saturdays!P25+'Sundays &amp; Holidays'!P25)</f>
        <v>4269</v>
      </c>
      <c r="Q25" s="197">
        <f>Monthly!Q25-(Saturdays!Q25+'Sundays &amp; Holidays'!Q25)</f>
        <v>6644</v>
      </c>
      <c r="R25" s="198">
        <f>Monthly!R25-(Saturdays!R25+'Sundays &amp; Holidays'!R25)</f>
        <v>5823</v>
      </c>
      <c r="S25" s="199">
        <f>Monthly!S25-(Saturdays!S25+'Sundays &amp; Holidays'!S25)</f>
        <v>7519</v>
      </c>
      <c r="T25" s="196">
        <f>Monthly!T25-(Saturdays!T25+'Sundays &amp; Holidays'!T25)</f>
        <v>986</v>
      </c>
      <c r="U25" s="200">
        <f>Monthly!U25-(Saturdays!U25+'Sundays &amp; Holidays'!U25)</f>
        <v>1201</v>
      </c>
      <c r="V25" s="198">
        <f>Monthly!V25-(Saturdays!V25+'Sundays &amp; Holidays'!V25)</f>
        <v>10592</v>
      </c>
      <c r="W25" s="205">
        <f>Monthly!W25-(Saturdays!W25+'Sundays &amp; Holidays'!W25)</f>
        <v>5137</v>
      </c>
      <c r="X25" s="196">
        <f>Monthly!X25-(Saturdays!X25+'Sundays &amp; Holidays'!X25)</f>
        <v>2652</v>
      </c>
      <c r="Y25" s="200">
        <f>Monthly!Y25-(Saturdays!Y25+'Sundays &amp; Holidays'!Y25)</f>
        <v>4071</v>
      </c>
      <c r="Z25" s="198">
        <f>Monthly!Z25-(Saturdays!Z25+'Sundays &amp; Holidays'!Z25)</f>
        <v>7119</v>
      </c>
      <c r="AA25" s="196">
        <f>Monthly!AA25-(Saturdays!AA25+'Sundays &amp; Holidays'!AA25)</f>
        <v>10518</v>
      </c>
      <c r="AB25" s="172">
        <f t="shared" si="0"/>
        <v>68553</v>
      </c>
      <c r="AC25" s="173">
        <f t="shared" si="0"/>
        <v>88050</v>
      </c>
    </row>
    <row r="26" spans="1:29" x14ac:dyDescent="0.15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4941</v>
      </c>
      <c r="D26" s="191">
        <f>Monthly!D26-(Saturdays!D26+'Sundays &amp; Holidays'!D26)</f>
        <v>38</v>
      </c>
      <c r="E26" s="192">
        <f>Monthly!E26-(Saturdays!E26+'Sundays &amp; Holidays'!E26)</f>
        <v>2682</v>
      </c>
      <c r="F26" s="189">
        <f>Monthly!F26-(Saturdays!F26+'Sundays &amp; Holidays'!F26)</f>
        <v>102</v>
      </c>
      <c r="G26" s="193">
        <f>Monthly!G26-(Saturdays!G26+'Sundays &amp; Holidays'!G26)</f>
        <v>6042</v>
      </c>
      <c r="H26" s="191">
        <f>Monthly!H26-(Saturdays!H26+'Sundays &amp; Holidays'!H26)</f>
        <v>1003</v>
      </c>
      <c r="I26" s="192">
        <f>Monthly!I26-(Saturdays!I26+'Sundays &amp; Holidays'!I26)</f>
        <v>5725</v>
      </c>
      <c r="J26" s="189">
        <f>Monthly!J26-(Saturdays!J26+'Sundays &amp; Holidays'!J26)</f>
        <v>228</v>
      </c>
      <c r="K26" s="190">
        <f>Monthly!K26-(Saturdays!K26+'Sundays &amp; Holidays'!K26)</f>
        <v>434</v>
      </c>
      <c r="L26" s="191">
        <f>Monthly!L26-(Saturdays!L26+'Sundays &amp; Holidays'!L26)</f>
        <v>5102</v>
      </c>
      <c r="M26" s="189">
        <f>Monthly!M26-(Saturdays!M26+'Sundays &amp; Holidays'!M26)</f>
        <v>594</v>
      </c>
      <c r="N26" s="194">
        <f>Monthly!N26-(Saturdays!N26+'Sundays &amp; Holidays'!N26)</f>
        <v>2578</v>
      </c>
      <c r="O26" s="207">
        <f>Monthly!O26-(Saturdays!O26+'Sundays &amp; Holidays'!O26)</f>
        <v>1998</v>
      </c>
      <c r="P26" s="189">
        <f>Monthly!P26-(Saturdays!P26+'Sundays &amp; Holidays'!P26)</f>
        <v>659</v>
      </c>
      <c r="Q26" s="190">
        <f>Monthly!Q26-(Saturdays!Q26+'Sundays &amp; Holidays'!Q26)</f>
        <v>1135</v>
      </c>
      <c r="R26" s="191">
        <f>Monthly!R26-(Saturdays!R26+'Sundays &amp; Holidays'!R26)</f>
        <v>950</v>
      </c>
      <c r="S26" s="192">
        <f>Monthly!S26-(Saturdays!S26+'Sundays &amp; Holidays'!S26)</f>
        <v>854</v>
      </c>
      <c r="T26" s="189">
        <f>Monthly!T26-(Saturdays!T26+'Sundays &amp; Holidays'!T26)</f>
        <v>112</v>
      </c>
      <c r="U26" s="193">
        <f>Monthly!U26-(Saturdays!U26+'Sundays &amp; Holidays'!U26)</f>
        <v>180</v>
      </c>
      <c r="V26" s="191">
        <f>Monthly!V26-(Saturdays!V26+'Sundays &amp; Holidays'!V26)</f>
        <v>1820</v>
      </c>
      <c r="W26" s="208">
        <f>Monthly!W26-(Saturdays!W26+'Sundays &amp; Holidays'!W26)</f>
        <v>347</v>
      </c>
      <c r="X26" s="189">
        <f>Monthly!X26-(Saturdays!X26+'Sundays &amp; Holidays'!X26)</f>
        <v>193</v>
      </c>
      <c r="Y26" s="193">
        <f>Monthly!Y26-(Saturdays!Y26+'Sundays &amp; Holidays'!Y26)</f>
        <v>531</v>
      </c>
      <c r="Z26" s="191">
        <f>Monthly!Z26-(Saturdays!Z26+'Sundays &amp; Holidays'!Z26)</f>
        <v>659</v>
      </c>
      <c r="AA26" s="189">
        <f>Monthly!AA26-(Saturdays!AA26+'Sundays &amp; Holidays'!AA26)</f>
        <v>1494</v>
      </c>
      <c r="AB26" s="172">
        <f t="shared" si="0"/>
        <v>13444</v>
      </c>
      <c r="AC26" s="173">
        <f t="shared" si="0"/>
        <v>26957</v>
      </c>
    </row>
    <row r="27" spans="1:29" x14ac:dyDescent="0.15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511</v>
      </c>
      <c r="D27" s="198">
        <f>Monthly!D27-(Saturdays!D27+'Sundays &amp; Holidays'!D27)</f>
        <v>0</v>
      </c>
      <c r="E27" s="199">
        <f>Monthly!E27-(Saturdays!E27+'Sundays &amp; Holidays'!E27)</f>
        <v>117</v>
      </c>
      <c r="F27" s="196">
        <f>Monthly!F27-(Saturdays!F27+'Sundays &amp; Holidays'!F27)</f>
        <v>0</v>
      </c>
      <c r="G27" s="200">
        <f>Monthly!G27-(Saturdays!G27+'Sundays &amp; Holidays'!G27)</f>
        <v>72</v>
      </c>
      <c r="H27" s="198">
        <f>Monthly!H27-(Saturdays!H27+'Sundays &amp; Holidays'!H27)</f>
        <v>6</v>
      </c>
      <c r="I27" s="199">
        <f>Monthly!I27-(Saturdays!I27+'Sundays &amp; Holidays'!I27)</f>
        <v>65</v>
      </c>
      <c r="J27" s="196">
        <f>Monthly!J27-(Saturdays!J27+'Sundays &amp; Holidays'!J27)</f>
        <v>1</v>
      </c>
      <c r="K27" s="200">
        <f>Monthly!K27-(Saturdays!K27+'Sundays &amp; Holidays'!K27)</f>
        <v>2</v>
      </c>
      <c r="L27" s="198">
        <f>Monthly!L27-(Saturdays!L27+'Sundays &amp; Holidays'!L27)</f>
        <v>5</v>
      </c>
      <c r="M27" s="196">
        <f>Monthly!M27-(Saturdays!M27+'Sundays &amp; Holidays'!M27)</f>
        <v>3</v>
      </c>
      <c r="N27" s="201">
        <f>Monthly!N27-(Saturdays!N27+'Sundays &amp; Holidays'!N27)</f>
        <v>0</v>
      </c>
      <c r="O27" s="204">
        <f>Monthly!O27-(Saturdays!O27+'Sundays &amp; Holidays'!O27)</f>
        <v>1</v>
      </c>
      <c r="P27" s="196">
        <f>Monthly!P27-(Saturdays!P27+'Sundays &amp; Holidays'!P27)</f>
        <v>0</v>
      </c>
      <c r="Q27" s="200">
        <f>Monthly!Q27-(Saturdays!Q27+'Sundays &amp; Holidays'!Q27)</f>
        <v>241</v>
      </c>
      <c r="R27" s="198">
        <f>Monthly!R27-(Saturdays!R27+'Sundays &amp; Holidays'!R27)</f>
        <v>1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13</v>
      </c>
      <c r="AC27" s="173">
        <f t="shared" si="0"/>
        <v>1012</v>
      </c>
    </row>
    <row r="28" spans="1:29" x14ac:dyDescent="0.15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0</v>
      </c>
    </row>
    <row r="29" spans="1:29" x14ac:dyDescent="0.15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 x14ac:dyDescent="0.2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5" thickTop="1" thickBot="1" x14ac:dyDescent="0.2">
      <c r="A31" s="281" t="s">
        <v>13</v>
      </c>
      <c r="B31" s="20">
        <f t="shared" ref="B31:AA31" si="1">SUM(B7:B30)</f>
        <v>228321</v>
      </c>
      <c r="C31" s="21">
        <f t="shared" si="1"/>
        <v>252682</v>
      </c>
      <c r="D31" s="282">
        <f t="shared" si="1"/>
        <v>87490</v>
      </c>
      <c r="E31" s="283">
        <f t="shared" si="1"/>
        <v>108286</v>
      </c>
      <c r="F31" s="20">
        <f t="shared" si="1"/>
        <v>256798</v>
      </c>
      <c r="G31" s="21">
        <f t="shared" si="1"/>
        <v>205515</v>
      </c>
      <c r="H31" s="282">
        <f t="shared" si="1"/>
        <v>297800</v>
      </c>
      <c r="I31" s="283">
        <f t="shared" si="1"/>
        <v>301250</v>
      </c>
      <c r="J31" s="20">
        <f t="shared" si="1"/>
        <v>58557</v>
      </c>
      <c r="K31" s="21">
        <f t="shared" si="1"/>
        <v>55184</v>
      </c>
      <c r="L31" s="282">
        <f t="shared" si="1"/>
        <v>166622</v>
      </c>
      <c r="M31" s="283">
        <f t="shared" si="1"/>
        <v>165863</v>
      </c>
      <c r="N31" s="20">
        <f t="shared" si="1"/>
        <v>298229</v>
      </c>
      <c r="O31" s="21">
        <f t="shared" si="1"/>
        <v>301305</v>
      </c>
      <c r="P31" s="282">
        <f t="shared" si="1"/>
        <v>153125</v>
      </c>
      <c r="Q31" s="283">
        <f t="shared" si="1"/>
        <v>147689</v>
      </c>
      <c r="R31" s="20">
        <f t="shared" si="1"/>
        <v>188626</v>
      </c>
      <c r="S31" s="21">
        <f t="shared" si="1"/>
        <v>184404</v>
      </c>
      <c r="T31" s="282">
        <f t="shared" si="1"/>
        <v>45254</v>
      </c>
      <c r="U31" s="283">
        <f t="shared" si="1"/>
        <v>45262</v>
      </c>
      <c r="V31" s="20">
        <f t="shared" si="1"/>
        <v>177764</v>
      </c>
      <c r="W31" s="21">
        <f t="shared" si="1"/>
        <v>185148</v>
      </c>
      <c r="X31" s="282">
        <f t="shared" si="1"/>
        <v>137637</v>
      </c>
      <c r="Y31" s="283">
        <f t="shared" si="1"/>
        <v>89030</v>
      </c>
      <c r="Z31" s="20">
        <f t="shared" si="1"/>
        <v>280123</v>
      </c>
      <c r="AA31" s="21">
        <f t="shared" si="1"/>
        <v>329017</v>
      </c>
      <c r="AB31" s="282">
        <f>SUM(AB7:AB30)</f>
        <v>2376346</v>
      </c>
      <c r="AC31" s="21">
        <f>SUM(AC7:AC30)</f>
        <v>2370635</v>
      </c>
    </row>
    <row r="32" spans="1:29" ht="17" thickTop="1" x14ac:dyDescent="0.2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 x14ac:dyDescent="0.15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 x14ac:dyDescent="0.2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 x14ac:dyDescent="0.15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 x14ac:dyDescent="0.15">
      <c r="A40" s="137" t="s">
        <v>17</v>
      </c>
      <c r="B40" s="189">
        <f t="shared" ref="B40:AA40" si="3">+B8/$B$65</f>
        <v>151.16666666666666</v>
      </c>
      <c r="C40" s="190">
        <f t="shared" si="3"/>
        <v>0</v>
      </c>
      <c r="D40" s="191">
        <f t="shared" si="3"/>
        <v>66.666666666666671</v>
      </c>
      <c r="E40" s="192">
        <f t="shared" si="3"/>
        <v>0.66666666666666663</v>
      </c>
      <c r="F40" s="189">
        <f t="shared" si="3"/>
        <v>306.16666666666669</v>
      </c>
      <c r="G40" s="193">
        <f t="shared" si="3"/>
        <v>2.0555555555555554</v>
      </c>
      <c r="H40" s="191">
        <f t="shared" si="3"/>
        <v>190.88888888888889</v>
      </c>
      <c r="I40" s="192">
        <f t="shared" si="3"/>
        <v>18.444444444444443</v>
      </c>
      <c r="J40" s="189">
        <f t="shared" si="3"/>
        <v>8.2222222222222214</v>
      </c>
      <c r="K40" s="193">
        <f t="shared" si="3"/>
        <v>7.5</v>
      </c>
      <c r="L40" s="191">
        <f t="shared" si="3"/>
        <v>7.8888888888888893</v>
      </c>
      <c r="M40" s="189">
        <f t="shared" si="3"/>
        <v>33.833333333333336</v>
      </c>
      <c r="N40" s="194">
        <f t="shared" si="3"/>
        <v>59.722222222222221</v>
      </c>
      <c r="O40" s="195">
        <f t="shared" si="3"/>
        <v>60.388888888888886</v>
      </c>
      <c r="P40" s="189">
        <f t="shared" si="3"/>
        <v>21.5</v>
      </c>
      <c r="Q40" s="193">
        <f t="shared" si="3"/>
        <v>31.111111111111111</v>
      </c>
      <c r="R40" s="191">
        <f t="shared" si="3"/>
        <v>9.7777777777777786</v>
      </c>
      <c r="S40" s="192">
        <f t="shared" si="3"/>
        <v>21.666666666666668</v>
      </c>
      <c r="T40" s="189">
        <f t="shared" si="3"/>
        <v>0.16666666666666666</v>
      </c>
      <c r="U40" s="193">
        <f t="shared" si="3"/>
        <v>2.4444444444444446</v>
      </c>
      <c r="V40" s="191">
        <f t="shared" si="3"/>
        <v>1.7222222222222223</v>
      </c>
      <c r="W40" s="192">
        <f t="shared" si="3"/>
        <v>0.22222222222222221</v>
      </c>
      <c r="X40" s="189">
        <f t="shared" si="3"/>
        <v>1.4444444444444444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825.33333333333326</v>
      </c>
      <c r="AC40" s="173">
        <f>+C40+E40+G40+I40+K40+M40+O40+Q40+S40+U40+W40+Y40+AA40</f>
        <v>178.33333333333334</v>
      </c>
    </row>
    <row r="41" spans="1:29" x14ac:dyDescent="0.15">
      <c r="A41" s="146" t="s">
        <v>18</v>
      </c>
      <c r="B41" s="196">
        <f t="shared" ref="B41:AA41" si="4">+B9/$B$65</f>
        <v>688</v>
      </c>
      <c r="C41" s="197">
        <f t="shared" si="4"/>
        <v>10.833333333333334</v>
      </c>
      <c r="D41" s="198">
        <f t="shared" si="4"/>
        <v>244.44444444444446</v>
      </c>
      <c r="E41" s="199">
        <f t="shared" si="4"/>
        <v>46.444444444444443</v>
      </c>
      <c r="F41" s="196">
        <f t="shared" si="4"/>
        <v>1048.1111111111111</v>
      </c>
      <c r="G41" s="200">
        <f t="shared" si="4"/>
        <v>109.88888888888889</v>
      </c>
      <c r="H41" s="198">
        <f t="shared" si="4"/>
        <v>684.83333333333337</v>
      </c>
      <c r="I41" s="199">
        <f t="shared" si="4"/>
        <v>231.33333333333334</v>
      </c>
      <c r="J41" s="196">
        <f t="shared" si="4"/>
        <v>43.222222222222221</v>
      </c>
      <c r="K41" s="200">
        <f t="shared" si="4"/>
        <v>89.388888888888886</v>
      </c>
      <c r="L41" s="198">
        <f t="shared" si="4"/>
        <v>117.44444444444444</v>
      </c>
      <c r="M41" s="196">
        <f t="shared" si="4"/>
        <v>319.94444444444446</v>
      </c>
      <c r="N41" s="201">
        <f t="shared" si="4"/>
        <v>504.77777777777777</v>
      </c>
      <c r="O41" s="202">
        <f t="shared" si="4"/>
        <v>623.33333333333337</v>
      </c>
      <c r="P41" s="196">
        <f t="shared" si="4"/>
        <v>270.55555555555554</v>
      </c>
      <c r="Q41" s="200">
        <f t="shared" si="4"/>
        <v>394.33333333333331</v>
      </c>
      <c r="R41" s="198">
        <f t="shared" si="4"/>
        <v>283.33333333333331</v>
      </c>
      <c r="S41" s="199">
        <f t="shared" si="4"/>
        <v>311.38888888888891</v>
      </c>
      <c r="T41" s="196">
        <f t="shared" si="4"/>
        <v>27.111111111111111</v>
      </c>
      <c r="U41" s="200">
        <f t="shared" si="4"/>
        <v>166.44444444444446</v>
      </c>
      <c r="V41" s="198">
        <f t="shared" si="4"/>
        <v>148.33333333333334</v>
      </c>
      <c r="W41" s="199">
        <f t="shared" si="4"/>
        <v>421.61111111111109</v>
      </c>
      <c r="X41" s="196">
        <f t="shared" si="4"/>
        <v>266.77777777777777</v>
      </c>
      <c r="Y41" s="200">
        <f t="shared" si="4"/>
        <v>240.05555555555554</v>
      </c>
      <c r="Z41" s="198">
        <f t="shared" si="4"/>
        <v>565.88888888888891</v>
      </c>
      <c r="AA41" s="196">
        <f t="shared" si="4"/>
        <v>469.83333333333331</v>
      </c>
      <c r="AB41" s="172">
        <f t="shared" ref="AB41:AB62" si="5">+B41+D41+F41+H41+J41+L41+N41+P41+R41+T41+V41+X41+Z41</f>
        <v>4892.8333333333339</v>
      </c>
      <c r="AC41" s="173">
        <f t="shared" ref="AC41:AC62" si="6">+C41+E41+G41+I41+K41+M41+O41+Q41+S41+U41+W41+Y41+AA41</f>
        <v>3434.8333333333335</v>
      </c>
    </row>
    <row r="42" spans="1:29" x14ac:dyDescent="0.15">
      <c r="A42" s="137" t="s">
        <v>19</v>
      </c>
      <c r="B42" s="189">
        <f t="shared" ref="B42:AA42" si="7">+B10/$B$65</f>
        <v>1127.6111111111111</v>
      </c>
      <c r="C42" s="190">
        <f t="shared" si="7"/>
        <v>378.38888888888891</v>
      </c>
      <c r="D42" s="191">
        <f t="shared" si="7"/>
        <v>397.38888888888891</v>
      </c>
      <c r="E42" s="192">
        <f t="shared" si="7"/>
        <v>239.16666666666666</v>
      </c>
      <c r="F42" s="189">
        <f t="shared" si="7"/>
        <v>1190.2777777777778</v>
      </c>
      <c r="G42" s="193">
        <f t="shared" si="7"/>
        <v>417.33333333333331</v>
      </c>
      <c r="H42" s="191">
        <f t="shared" si="7"/>
        <v>1074.3888888888889</v>
      </c>
      <c r="I42" s="192">
        <f t="shared" si="7"/>
        <v>606.38888888888891</v>
      </c>
      <c r="J42" s="189">
        <f t="shared" si="7"/>
        <v>101.16666666666667</v>
      </c>
      <c r="K42" s="193">
        <f t="shared" si="7"/>
        <v>243.05555555555554</v>
      </c>
      <c r="L42" s="191">
        <f t="shared" si="7"/>
        <v>265.38888888888891</v>
      </c>
      <c r="M42" s="189">
        <f t="shared" si="7"/>
        <v>668.11111111111109</v>
      </c>
      <c r="N42" s="194">
        <f t="shared" si="7"/>
        <v>946.11111111111109</v>
      </c>
      <c r="O42" s="195">
        <f t="shared" si="7"/>
        <v>1112.1666666666667</v>
      </c>
      <c r="P42" s="189">
        <f t="shared" si="7"/>
        <v>535.88888888888891</v>
      </c>
      <c r="Q42" s="193">
        <f t="shared" si="7"/>
        <v>542.83333333333337</v>
      </c>
      <c r="R42" s="191">
        <f t="shared" si="7"/>
        <v>620.83333333333337</v>
      </c>
      <c r="S42" s="192">
        <f t="shared" si="7"/>
        <v>529.94444444444446</v>
      </c>
      <c r="T42" s="189">
        <f t="shared" si="7"/>
        <v>79.222222222222229</v>
      </c>
      <c r="U42" s="193">
        <f t="shared" si="7"/>
        <v>303.33333333333331</v>
      </c>
      <c r="V42" s="191">
        <f t="shared" si="7"/>
        <v>384.5</v>
      </c>
      <c r="W42" s="192">
        <f t="shared" si="7"/>
        <v>670.94444444444446</v>
      </c>
      <c r="X42" s="189">
        <f t="shared" si="7"/>
        <v>456.16666666666669</v>
      </c>
      <c r="Y42" s="193">
        <f t="shared" si="7"/>
        <v>414.05555555555554</v>
      </c>
      <c r="Z42" s="191">
        <f t="shared" si="7"/>
        <v>941.94444444444446</v>
      </c>
      <c r="AA42" s="189">
        <f t="shared" si="7"/>
        <v>850.11111111111109</v>
      </c>
      <c r="AB42" s="172">
        <f t="shared" si="5"/>
        <v>8120.8888888888896</v>
      </c>
      <c r="AC42" s="173">
        <f t="shared" si="6"/>
        <v>6975.833333333333</v>
      </c>
    </row>
    <row r="43" spans="1:29" x14ac:dyDescent="0.15">
      <c r="A43" s="146" t="s">
        <v>20</v>
      </c>
      <c r="B43" s="196">
        <f t="shared" ref="B43:AA43" si="8">+B11/$B$65</f>
        <v>1158.7222222222222</v>
      </c>
      <c r="C43" s="197">
        <f t="shared" si="8"/>
        <v>595.05555555555554</v>
      </c>
      <c r="D43" s="198">
        <f t="shared" si="8"/>
        <v>377.94444444444446</v>
      </c>
      <c r="E43" s="199">
        <f t="shared" si="8"/>
        <v>367.94444444444446</v>
      </c>
      <c r="F43" s="196">
        <f t="shared" si="8"/>
        <v>1237.3333333333333</v>
      </c>
      <c r="G43" s="200">
        <f t="shared" si="8"/>
        <v>621.44444444444446</v>
      </c>
      <c r="H43" s="198">
        <f t="shared" si="8"/>
        <v>1233.8888888888889</v>
      </c>
      <c r="I43" s="199">
        <f t="shared" si="8"/>
        <v>878.61111111111109</v>
      </c>
      <c r="J43" s="196">
        <f t="shared" si="8"/>
        <v>124.16666666666667</v>
      </c>
      <c r="K43" s="200">
        <f t="shared" si="8"/>
        <v>367.83333333333331</v>
      </c>
      <c r="L43" s="198">
        <f t="shared" si="8"/>
        <v>389.5</v>
      </c>
      <c r="M43" s="196">
        <f t="shared" si="8"/>
        <v>1007.9444444444445</v>
      </c>
      <c r="N43" s="201">
        <f t="shared" si="8"/>
        <v>1074.8333333333333</v>
      </c>
      <c r="O43" s="202">
        <f t="shared" si="8"/>
        <v>1527.0555555555557</v>
      </c>
      <c r="P43" s="196">
        <f t="shared" si="8"/>
        <v>711.33333333333337</v>
      </c>
      <c r="Q43" s="200">
        <f t="shared" si="8"/>
        <v>663.77777777777783</v>
      </c>
      <c r="R43" s="198">
        <f t="shared" si="8"/>
        <v>884</v>
      </c>
      <c r="S43" s="199">
        <f t="shared" si="8"/>
        <v>600.27777777777783</v>
      </c>
      <c r="T43" s="196">
        <f t="shared" si="8"/>
        <v>109</v>
      </c>
      <c r="U43" s="200">
        <f t="shared" si="8"/>
        <v>394.27777777777777</v>
      </c>
      <c r="V43" s="198">
        <f t="shared" si="8"/>
        <v>449.5</v>
      </c>
      <c r="W43" s="199">
        <f t="shared" si="8"/>
        <v>803.72222222222217</v>
      </c>
      <c r="X43" s="196">
        <f t="shared" si="8"/>
        <v>596.5</v>
      </c>
      <c r="Y43" s="200">
        <f t="shared" si="8"/>
        <v>552.55555555555554</v>
      </c>
      <c r="Z43" s="198">
        <f t="shared" si="8"/>
        <v>1171.7222222222222</v>
      </c>
      <c r="AA43" s="196">
        <f t="shared" si="8"/>
        <v>1055.9444444444443</v>
      </c>
      <c r="AB43" s="172">
        <f t="shared" si="5"/>
        <v>9518.4444444444453</v>
      </c>
      <c r="AC43" s="173">
        <f t="shared" si="6"/>
        <v>9436.4444444444416</v>
      </c>
    </row>
    <row r="44" spans="1:29" x14ac:dyDescent="0.15">
      <c r="A44" s="137" t="s">
        <v>21</v>
      </c>
      <c r="B44" s="189">
        <f t="shared" ref="B44:AA44" si="9">+B12/$B$65</f>
        <v>1038.8333333333333</v>
      </c>
      <c r="C44" s="190">
        <f t="shared" si="9"/>
        <v>619.38888888888891</v>
      </c>
      <c r="D44" s="191">
        <f t="shared" si="9"/>
        <v>323.05555555555554</v>
      </c>
      <c r="E44" s="192">
        <f t="shared" si="9"/>
        <v>356.83333333333331</v>
      </c>
      <c r="F44" s="189">
        <f t="shared" si="9"/>
        <v>1222.7777777777778</v>
      </c>
      <c r="G44" s="193">
        <f t="shared" si="9"/>
        <v>544.38888888888891</v>
      </c>
      <c r="H44" s="191">
        <f t="shared" si="9"/>
        <v>1191.2222222222222</v>
      </c>
      <c r="I44" s="192">
        <f t="shared" si="9"/>
        <v>919.77777777777783</v>
      </c>
      <c r="J44" s="189">
        <f t="shared" si="9"/>
        <v>121.66666666666667</v>
      </c>
      <c r="K44" s="193">
        <f t="shared" si="9"/>
        <v>377.33333333333331</v>
      </c>
      <c r="L44" s="191">
        <f t="shared" si="9"/>
        <v>363.27777777777777</v>
      </c>
      <c r="M44" s="189">
        <f t="shared" si="9"/>
        <v>987.94444444444446</v>
      </c>
      <c r="N44" s="194">
        <f t="shared" si="9"/>
        <v>996.66666666666663</v>
      </c>
      <c r="O44" s="195">
        <f t="shared" si="9"/>
        <v>1433.5555555555557</v>
      </c>
      <c r="P44" s="189">
        <f t="shared" si="9"/>
        <v>613.88888888888891</v>
      </c>
      <c r="Q44" s="193">
        <f t="shared" si="9"/>
        <v>601.33333333333337</v>
      </c>
      <c r="R44" s="191">
        <f t="shared" si="9"/>
        <v>846.77777777777783</v>
      </c>
      <c r="S44" s="192">
        <f t="shared" si="9"/>
        <v>600.72222222222217</v>
      </c>
      <c r="T44" s="189">
        <f t="shared" si="9"/>
        <v>121.88888888888889</v>
      </c>
      <c r="U44" s="193">
        <f t="shared" si="9"/>
        <v>310.5</v>
      </c>
      <c r="V44" s="191">
        <f t="shared" si="9"/>
        <v>445</v>
      </c>
      <c r="W44" s="192">
        <f t="shared" si="9"/>
        <v>770.05555555555554</v>
      </c>
      <c r="X44" s="189">
        <f t="shared" si="9"/>
        <v>568.83333333333337</v>
      </c>
      <c r="Y44" s="193">
        <f t="shared" si="9"/>
        <v>473</v>
      </c>
      <c r="Z44" s="191">
        <f t="shared" si="9"/>
        <v>1153.1111111111111</v>
      </c>
      <c r="AA44" s="189">
        <f t="shared" si="9"/>
        <v>1024.2777777777778</v>
      </c>
      <c r="AB44" s="172">
        <f t="shared" si="5"/>
        <v>9006.9999999999982</v>
      </c>
      <c r="AC44" s="173">
        <f t="shared" si="6"/>
        <v>9019.1111111111113</v>
      </c>
    </row>
    <row r="45" spans="1:29" x14ac:dyDescent="0.15">
      <c r="A45" s="146" t="s">
        <v>22</v>
      </c>
      <c r="B45" s="196">
        <f t="shared" ref="B45:AA45" si="10">+B13/$B$65</f>
        <v>963.38888888888891</v>
      </c>
      <c r="C45" s="197">
        <f t="shared" si="10"/>
        <v>827.05555555555554</v>
      </c>
      <c r="D45" s="198">
        <f t="shared" si="10"/>
        <v>333.16666666666669</v>
      </c>
      <c r="E45" s="199">
        <f t="shared" si="10"/>
        <v>323.77777777777777</v>
      </c>
      <c r="F45" s="196">
        <f t="shared" si="10"/>
        <v>1305.8888888888889</v>
      </c>
      <c r="G45" s="200">
        <f t="shared" si="10"/>
        <v>450.55555555555554</v>
      </c>
      <c r="H45" s="198">
        <f t="shared" si="10"/>
        <v>1221.1666666666667</v>
      </c>
      <c r="I45" s="199">
        <f t="shared" si="10"/>
        <v>911.16666666666663</v>
      </c>
      <c r="J45" s="196">
        <f t="shared" si="10"/>
        <v>165.72222222222223</v>
      </c>
      <c r="K45" s="200">
        <f t="shared" si="10"/>
        <v>381.94444444444446</v>
      </c>
      <c r="L45" s="198">
        <f t="shared" si="10"/>
        <v>344.61111111111109</v>
      </c>
      <c r="M45" s="196">
        <f t="shared" si="10"/>
        <v>1023.5555555555555</v>
      </c>
      <c r="N45" s="201">
        <f t="shared" si="10"/>
        <v>942.16666666666663</v>
      </c>
      <c r="O45" s="202">
        <f t="shared" si="10"/>
        <v>1346.0555555555557</v>
      </c>
      <c r="P45" s="196">
        <f t="shared" si="10"/>
        <v>549.27777777777783</v>
      </c>
      <c r="Q45" s="200">
        <f t="shared" si="10"/>
        <v>535.55555555555554</v>
      </c>
      <c r="R45" s="198">
        <f t="shared" si="10"/>
        <v>866</v>
      </c>
      <c r="S45" s="199">
        <f t="shared" si="10"/>
        <v>592.61111111111109</v>
      </c>
      <c r="T45" s="196">
        <f t="shared" si="10"/>
        <v>117.66666666666667</v>
      </c>
      <c r="U45" s="200">
        <f t="shared" si="10"/>
        <v>211.33333333333334</v>
      </c>
      <c r="V45" s="198">
        <f t="shared" si="10"/>
        <v>412.33333333333331</v>
      </c>
      <c r="W45" s="199">
        <f t="shared" si="10"/>
        <v>851.88888888888891</v>
      </c>
      <c r="X45" s="196">
        <f t="shared" si="10"/>
        <v>485.33333333333331</v>
      </c>
      <c r="Y45" s="200">
        <f t="shared" si="10"/>
        <v>361.61111111111109</v>
      </c>
      <c r="Z45" s="198">
        <f t="shared" si="10"/>
        <v>1068.9444444444443</v>
      </c>
      <c r="AA45" s="196">
        <f t="shared" si="10"/>
        <v>1164.2777777777778</v>
      </c>
      <c r="AB45" s="172">
        <f t="shared" si="5"/>
        <v>8775.6666666666661</v>
      </c>
      <c r="AC45" s="173">
        <f t="shared" si="6"/>
        <v>8981.3888888888887</v>
      </c>
    </row>
    <row r="46" spans="1:29" x14ac:dyDescent="0.15">
      <c r="A46" s="137" t="s">
        <v>23</v>
      </c>
      <c r="B46" s="189">
        <f t="shared" ref="B46:AA46" si="11">+B14/$B$65</f>
        <v>790.27777777777783</v>
      </c>
      <c r="C46" s="190">
        <f t="shared" si="11"/>
        <v>714.5</v>
      </c>
      <c r="D46" s="191">
        <f t="shared" si="11"/>
        <v>286.66666666666669</v>
      </c>
      <c r="E46" s="192">
        <f t="shared" si="11"/>
        <v>289.16666666666669</v>
      </c>
      <c r="F46" s="189">
        <f t="shared" si="11"/>
        <v>1050.5</v>
      </c>
      <c r="G46" s="193">
        <f t="shared" si="11"/>
        <v>384.38888888888891</v>
      </c>
      <c r="H46" s="191">
        <f t="shared" si="11"/>
        <v>1027.5</v>
      </c>
      <c r="I46" s="192">
        <f t="shared" si="11"/>
        <v>836.83333333333337</v>
      </c>
      <c r="J46" s="189">
        <f t="shared" si="11"/>
        <v>172.38888888888889</v>
      </c>
      <c r="K46" s="193">
        <f t="shared" si="11"/>
        <v>291</v>
      </c>
      <c r="L46" s="191">
        <f t="shared" si="11"/>
        <v>353.16666666666669</v>
      </c>
      <c r="M46" s="189">
        <f t="shared" si="11"/>
        <v>747.05555555555554</v>
      </c>
      <c r="N46" s="194">
        <f t="shared" si="11"/>
        <v>808.72222222222217</v>
      </c>
      <c r="O46" s="195">
        <f t="shared" si="11"/>
        <v>1217.5</v>
      </c>
      <c r="P46" s="189">
        <f t="shared" si="11"/>
        <v>467.44444444444446</v>
      </c>
      <c r="Q46" s="193">
        <f t="shared" si="11"/>
        <v>407</v>
      </c>
      <c r="R46" s="191">
        <f t="shared" si="11"/>
        <v>723.16666666666663</v>
      </c>
      <c r="S46" s="192">
        <f t="shared" si="11"/>
        <v>522.88888888888891</v>
      </c>
      <c r="T46" s="189">
        <f t="shared" si="11"/>
        <v>104.05555555555556</v>
      </c>
      <c r="U46" s="193">
        <f t="shared" si="11"/>
        <v>158.72222222222223</v>
      </c>
      <c r="V46" s="191">
        <f t="shared" si="11"/>
        <v>405.5</v>
      </c>
      <c r="W46" s="192">
        <f t="shared" si="11"/>
        <v>743.16666666666663</v>
      </c>
      <c r="X46" s="189">
        <f t="shared" si="11"/>
        <v>404.33333333333331</v>
      </c>
      <c r="Y46" s="193">
        <f t="shared" si="11"/>
        <v>269.16666666666669</v>
      </c>
      <c r="Z46" s="191">
        <f t="shared" si="11"/>
        <v>960.83333333333337</v>
      </c>
      <c r="AA46" s="189">
        <f t="shared" si="11"/>
        <v>1130.3888888888889</v>
      </c>
      <c r="AB46" s="172">
        <f t="shared" si="5"/>
        <v>7554.5555555555547</v>
      </c>
      <c r="AC46" s="173">
        <f t="shared" si="6"/>
        <v>7711.7777777777792</v>
      </c>
    </row>
    <row r="47" spans="1:29" x14ac:dyDescent="0.15">
      <c r="A47" s="146" t="s">
        <v>24</v>
      </c>
      <c r="B47" s="203">
        <f t="shared" ref="B47:AA47" si="12">+B15/$B$65</f>
        <v>703.33333333333337</v>
      </c>
      <c r="C47" s="197">
        <f t="shared" si="12"/>
        <v>739.16666666666663</v>
      </c>
      <c r="D47" s="198">
        <f t="shared" si="12"/>
        <v>271.5</v>
      </c>
      <c r="E47" s="199">
        <f t="shared" si="12"/>
        <v>300.77777777777777</v>
      </c>
      <c r="F47" s="196">
        <f t="shared" si="12"/>
        <v>942</v>
      </c>
      <c r="G47" s="200">
        <f t="shared" si="12"/>
        <v>383.77777777777777</v>
      </c>
      <c r="H47" s="198">
        <f t="shared" si="12"/>
        <v>971.66666666666663</v>
      </c>
      <c r="I47" s="199">
        <f t="shared" si="12"/>
        <v>856.61111111111109</v>
      </c>
      <c r="J47" s="196">
        <f t="shared" si="12"/>
        <v>181.16666666666666</v>
      </c>
      <c r="K47" s="200">
        <f t="shared" si="12"/>
        <v>214.27777777777777</v>
      </c>
      <c r="L47" s="198">
        <f t="shared" si="12"/>
        <v>389.61111111111109</v>
      </c>
      <c r="M47" s="196">
        <f t="shared" si="12"/>
        <v>665.22222222222217</v>
      </c>
      <c r="N47" s="201">
        <f t="shared" si="12"/>
        <v>816.88888888888891</v>
      </c>
      <c r="O47" s="204">
        <f t="shared" si="12"/>
        <v>988.33333333333337</v>
      </c>
      <c r="P47" s="196">
        <f t="shared" si="12"/>
        <v>439.38888888888891</v>
      </c>
      <c r="Q47" s="200">
        <f t="shared" si="12"/>
        <v>392.44444444444446</v>
      </c>
      <c r="R47" s="198">
        <f t="shared" si="12"/>
        <v>666.11111111111109</v>
      </c>
      <c r="S47" s="199">
        <f t="shared" si="12"/>
        <v>544.16666666666663</v>
      </c>
      <c r="T47" s="196">
        <f t="shared" si="12"/>
        <v>137.72222222222223</v>
      </c>
      <c r="U47" s="200">
        <f t="shared" si="12"/>
        <v>136.72222222222223</v>
      </c>
      <c r="V47" s="198">
        <f t="shared" si="12"/>
        <v>419.66666666666669</v>
      </c>
      <c r="W47" s="205">
        <f t="shared" si="12"/>
        <v>736.88888888888891</v>
      </c>
      <c r="X47" s="196">
        <f t="shared" si="12"/>
        <v>354.16666666666669</v>
      </c>
      <c r="Y47" s="200">
        <f t="shared" si="12"/>
        <v>235.44444444444446</v>
      </c>
      <c r="Z47" s="198">
        <f t="shared" si="12"/>
        <v>946.61111111111109</v>
      </c>
      <c r="AA47" s="196">
        <f t="shared" si="12"/>
        <v>1159.4444444444443</v>
      </c>
      <c r="AB47" s="172">
        <f t="shared" si="5"/>
        <v>7239.8333333333339</v>
      </c>
      <c r="AC47" s="173">
        <f t="shared" si="6"/>
        <v>7353.2777777777774</v>
      </c>
    </row>
    <row r="48" spans="1:29" x14ac:dyDescent="0.15">
      <c r="A48" s="137" t="s">
        <v>25</v>
      </c>
      <c r="B48" s="206">
        <f t="shared" ref="B48:AA48" si="13">+B16/$B$65</f>
        <v>675.72222222222217</v>
      </c>
      <c r="C48" s="190">
        <f t="shared" si="13"/>
        <v>767.44444444444446</v>
      </c>
      <c r="D48" s="191">
        <f t="shared" si="13"/>
        <v>266.94444444444446</v>
      </c>
      <c r="E48" s="192">
        <f t="shared" si="13"/>
        <v>324.55555555555554</v>
      </c>
      <c r="F48" s="189">
        <f t="shared" si="13"/>
        <v>829.22222222222217</v>
      </c>
      <c r="G48" s="193">
        <f t="shared" si="13"/>
        <v>428.55555555555554</v>
      </c>
      <c r="H48" s="191">
        <f t="shared" si="13"/>
        <v>939.5</v>
      </c>
      <c r="I48" s="192">
        <f t="shared" si="13"/>
        <v>855.44444444444446</v>
      </c>
      <c r="J48" s="189">
        <f t="shared" si="13"/>
        <v>173.77777777777777</v>
      </c>
      <c r="K48" s="190">
        <f t="shared" si="13"/>
        <v>182.77777777777777</v>
      </c>
      <c r="L48" s="191">
        <f t="shared" si="13"/>
        <v>403.88888888888891</v>
      </c>
      <c r="M48" s="189">
        <f t="shared" si="13"/>
        <v>617.55555555555554</v>
      </c>
      <c r="N48" s="194">
        <f t="shared" si="13"/>
        <v>794.66666666666663</v>
      </c>
      <c r="O48" s="207">
        <f t="shared" si="13"/>
        <v>879.61111111111109</v>
      </c>
      <c r="P48" s="189">
        <f t="shared" si="13"/>
        <v>417.77777777777777</v>
      </c>
      <c r="Q48" s="190">
        <f t="shared" si="13"/>
        <v>378.55555555555554</v>
      </c>
      <c r="R48" s="191">
        <f t="shared" si="13"/>
        <v>640.27777777777783</v>
      </c>
      <c r="S48" s="192">
        <f t="shared" si="13"/>
        <v>510.88888888888891</v>
      </c>
      <c r="T48" s="198">
        <f t="shared" si="13"/>
        <v>108.94444444444444</v>
      </c>
      <c r="U48" s="189">
        <f t="shared" si="13"/>
        <v>125.44444444444444</v>
      </c>
      <c r="V48" s="191">
        <f t="shared" si="13"/>
        <v>462.83333333333331</v>
      </c>
      <c r="W48" s="208">
        <f t="shared" si="13"/>
        <v>658.5</v>
      </c>
      <c r="X48" s="189">
        <f t="shared" si="13"/>
        <v>352</v>
      </c>
      <c r="Y48" s="193">
        <f t="shared" si="13"/>
        <v>215.27777777777777</v>
      </c>
      <c r="Z48" s="191">
        <f t="shared" si="13"/>
        <v>956.44444444444446</v>
      </c>
      <c r="AA48" s="189">
        <f t="shared" si="13"/>
        <v>1144.8333333333333</v>
      </c>
      <c r="AB48" s="172">
        <f t="shared" si="5"/>
        <v>7021.9999999999991</v>
      </c>
      <c r="AC48" s="173">
        <f t="shared" si="6"/>
        <v>7089.4444444444434</v>
      </c>
    </row>
    <row r="49" spans="1:29" x14ac:dyDescent="0.15">
      <c r="A49" s="146" t="s">
        <v>26</v>
      </c>
      <c r="B49" s="203">
        <f t="shared" ref="B49:AA49" si="14">+B17/$B$65</f>
        <v>604.77777777777783</v>
      </c>
      <c r="C49" s="197">
        <f t="shared" si="14"/>
        <v>705.61111111111109</v>
      </c>
      <c r="D49" s="198">
        <f t="shared" si="14"/>
        <v>249.77777777777777</v>
      </c>
      <c r="E49" s="199">
        <f t="shared" si="14"/>
        <v>339.33333333333331</v>
      </c>
      <c r="F49" s="196">
        <f t="shared" si="14"/>
        <v>696.61111111111109</v>
      </c>
      <c r="G49" s="200">
        <f t="shared" si="14"/>
        <v>432.66666666666669</v>
      </c>
      <c r="H49" s="198">
        <f t="shared" si="14"/>
        <v>869.38888888888891</v>
      </c>
      <c r="I49" s="199">
        <f t="shared" si="14"/>
        <v>857.66666666666663</v>
      </c>
      <c r="J49" s="196">
        <f t="shared" si="14"/>
        <v>173.66666666666666</v>
      </c>
      <c r="K49" s="197">
        <f t="shared" si="14"/>
        <v>158.44444444444446</v>
      </c>
      <c r="L49" s="198">
        <f t="shared" si="14"/>
        <v>402.83333333333331</v>
      </c>
      <c r="M49" s="196">
        <f t="shared" si="14"/>
        <v>495.77777777777777</v>
      </c>
      <c r="N49" s="201">
        <f t="shared" si="14"/>
        <v>792.22222222222217</v>
      </c>
      <c r="O49" s="204">
        <f t="shared" si="14"/>
        <v>821.38888888888891</v>
      </c>
      <c r="P49" s="196">
        <f t="shared" si="14"/>
        <v>406.66666666666669</v>
      </c>
      <c r="Q49" s="197">
        <f t="shared" si="14"/>
        <v>351.44444444444446</v>
      </c>
      <c r="R49" s="198">
        <f t="shared" si="14"/>
        <v>588.72222222222217</v>
      </c>
      <c r="S49" s="199">
        <f t="shared" si="14"/>
        <v>508.38888888888891</v>
      </c>
      <c r="T49" s="196">
        <f t="shared" si="14"/>
        <v>102.05555555555556</v>
      </c>
      <c r="U49" s="200">
        <f t="shared" si="14"/>
        <v>120.72222222222223</v>
      </c>
      <c r="V49" s="198">
        <f t="shared" si="14"/>
        <v>462.66666666666669</v>
      </c>
      <c r="W49" s="205">
        <f t="shared" si="14"/>
        <v>558.27777777777783</v>
      </c>
      <c r="X49" s="196">
        <f t="shared" si="14"/>
        <v>339.05555555555554</v>
      </c>
      <c r="Y49" s="200">
        <f t="shared" si="14"/>
        <v>216.05555555555554</v>
      </c>
      <c r="Z49" s="198">
        <f t="shared" si="14"/>
        <v>923.83333333333337</v>
      </c>
      <c r="AA49" s="196">
        <f t="shared" si="14"/>
        <v>1113</v>
      </c>
      <c r="AB49" s="172">
        <f t="shared" si="5"/>
        <v>6612.2777777777774</v>
      </c>
      <c r="AC49" s="173">
        <f t="shared" si="6"/>
        <v>6678.7777777777783</v>
      </c>
    </row>
    <row r="50" spans="1:29" x14ac:dyDescent="0.15">
      <c r="A50" s="137" t="s">
        <v>27</v>
      </c>
      <c r="B50" s="206">
        <f t="shared" ref="B50:AA50" si="15">+B18/$B$65</f>
        <v>543.88888888888891</v>
      </c>
      <c r="C50" s="190">
        <f t="shared" si="15"/>
        <v>821.16666666666663</v>
      </c>
      <c r="D50" s="191">
        <f t="shared" si="15"/>
        <v>251.77777777777777</v>
      </c>
      <c r="E50" s="192">
        <f t="shared" si="15"/>
        <v>346.77777777777777</v>
      </c>
      <c r="F50" s="189">
        <f t="shared" si="15"/>
        <v>624</v>
      </c>
      <c r="G50" s="193">
        <f t="shared" si="15"/>
        <v>521.72222222222217</v>
      </c>
      <c r="H50" s="191">
        <f t="shared" si="15"/>
        <v>856.16666666666663</v>
      </c>
      <c r="I50" s="192">
        <f t="shared" si="15"/>
        <v>962.05555555555554</v>
      </c>
      <c r="J50" s="189">
        <f t="shared" si="15"/>
        <v>204.11111111111111</v>
      </c>
      <c r="K50" s="190">
        <f t="shared" si="15"/>
        <v>144.72222222222223</v>
      </c>
      <c r="L50" s="191">
        <f t="shared" si="15"/>
        <v>517.88888888888891</v>
      </c>
      <c r="M50" s="189">
        <f t="shared" si="15"/>
        <v>417.94444444444446</v>
      </c>
      <c r="N50" s="194">
        <f t="shared" si="15"/>
        <v>881.11111111111109</v>
      </c>
      <c r="O50" s="207">
        <f t="shared" si="15"/>
        <v>775.27777777777783</v>
      </c>
      <c r="P50" s="189">
        <f t="shared" si="15"/>
        <v>478.66666666666669</v>
      </c>
      <c r="Q50" s="190">
        <f t="shared" si="15"/>
        <v>343.94444444444446</v>
      </c>
      <c r="R50" s="191">
        <f t="shared" si="15"/>
        <v>583.38888888888891</v>
      </c>
      <c r="S50" s="192">
        <f t="shared" si="15"/>
        <v>555.11111111111109</v>
      </c>
      <c r="T50" s="189">
        <f t="shared" si="15"/>
        <v>133.22222222222223</v>
      </c>
      <c r="U50" s="193">
        <f t="shared" si="15"/>
        <v>101.83333333333333</v>
      </c>
      <c r="V50" s="191">
        <f t="shared" si="15"/>
        <v>561.72222222222217</v>
      </c>
      <c r="W50" s="208">
        <f t="shared" si="15"/>
        <v>565.11111111111109</v>
      </c>
      <c r="X50" s="189">
        <f t="shared" si="15"/>
        <v>375.61111111111109</v>
      </c>
      <c r="Y50" s="193">
        <f t="shared" si="15"/>
        <v>211.38888888888889</v>
      </c>
      <c r="Z50" s="191">
        <f t="shared" si="15"/>
        <v>958.5</v>
      </c>
      <c r="AA50" s="189">
        <f t="shared" si="15"/>
        <v>1148.4444444444443</v>
      </c>
      <c r="AB50" s="172">
        <f t="shared" si="5"/>
        <v>6970.0555555555566</v>
      </c>
      <c r="AC50" s="173">
        <f t="shared" si="6"/>
        <v>6915.5</v>
      </c>
    </row>
    <row r="51" spans="1:29" x14ac:dyDescent="0.15">
      <c r="A51" s="146" t="s">
        <v>28</v>
      </c>
      <c r="B51" s="203">
        <f t="shared" ref="B51:AA51" si="16">+B19/$B$65</f>
        <v>553</v>
      </c>
      <c r="C51" s="197">
        <f t="shared" si="16"/>
        <v>951.66666666666663</v>
      </c>
      <c r="D51" s="198">
        <f t="shared" si="16"/>
        <v>291.61111111111109</v>
      </c>
      <c r="E51" s="199">
        <f t="shared" si="16"/>
        <v>390.22222222222223</v>
      </c>
      <c r="F51" s="196">
        <f t="shared" si="16"/>
        <v>616.61111111111109</v>
      </c>
      <c r="G51" s="200">
        <f t="shared" si="16"/>
        <v>715.11111111111109</v>
      </c>
      <c r="H51" s="198">
        <f t="shared" si="16"/>
        <v>913.16666666666663</v>
      </c>
      <c r="I51" s="199">
        <f t="shared" si="16"/>
        <v>1105.6111111111111</v>
      </c>
      <c r="J51" s="196">
        <f t="shared" si="16"/>
        <v>231.11111111111111</v>
      </c>
      <c r="K51" s="197">
        <f t="shared" si="16"/>
        <v>107.72222222222223</v>
      </c>
      <c r="L51" s="198">
        <f t="shared" si="16"/>
        <v>662.94444444444446</v>
      </c>
      <c r="M51" s="196">
        <f t="shared" si="16"/>
        <v>377.11111111111109</v>
      </c>
      <c r="N51" s="201">
        <f t="shared" si="16"/>
        <v>1039.9444444444443</v>
      </c>
      <c r="O51" s="204">
        <f t="shared" si="16"/>
        <v>758.11111111111109</v>
      </c>
      <c r="P51" s="196">
        <f t="shared" si="16"/>
        <v>531</v>
      </c>
      <c r="Q51" s="197">
        <f t="shared" si="16"/>
        <v>364.72222222222223</v>
      </c>
      <c r="R51" s="198">
        <f t="shared" si="16"/>
        <v>584.94444444444446</v>
      </c>
      <c r="S51" s="199">
        <f t="shared" si="16"/>
        <v>610.16666666666663</v>
      </c>
      <c r="T51" s="196">
        <f t="shared" si="16"/>
        <v>202.55555555555554</v>
      </c>
      <c r="U51" s="200">
        <f t="shared" si="16"/>
        <v>78.833333333333329</v>
      </c>
      <c r="V51" s="198">
        <f t="shared" si="16"/>
        <v>680.11111111111109</v>
      </c>
      <c r="W51" s="205">
        <f t="shared" si="16"/>
        <v>550.27777777777783</v>
      </c>
      <c r="X51" s="196">
        <f t="shared" si="16"/>
        <v>447.38888888888891</v>
      </c>
      <c r="Y51" s="200">
        <f t="shared" si="16"/>
        <v>191.11111111111111</v>
      </c>
      <c r="Z51" s="198">
        <f t="shared" si="16"/>
        <v>1002.3333333333334</v>
      </c>
      <c r="AA51" s="196">
        <f t="shared" si="16"/>
        <v>1134</v>
      </c>
      <c r="AB51" s="172">
        <f t="shared" si="5"/>
        <v>7756.7222222222217</v>
      </c>
      <c r="AC51" s="173">
        <f t="shared" si="6"/>
        <v>7334.6666666666679</v>
      </c>
    </row>
    <row r="52" spans="1:29" x14ac:dyDescent="0.15">
      <c r="A52" s="137" t="s">
        <v>29</v>
      </c>
      <c r="B52" s="206">
        <f t="shared" ref="B52:AA52" si="17">+B20/$B$65</f>
        <v>612.55555555555554</v>
      </c>
      <c r="C52" s="190">
        <f t="shared" si="17"/>
        <v>1196.0555555555557</v>
      </c>
      <c r="D52" s="191">
        <f t="shared" si="17"/>
        <v>354.38888888888891</v>
      </c>
      <c r="E52" s="192">
        <f t="shared" si="17"/>
        <v>431</v>
      </c>
      <c r="F52" s="189">
        <f t="shared" si="17"/>
        <v>702.66666666666663</v>
      </c>
      <c r="G52" s="193">
        <f t="shared" si="17"/>
        <v>957.33333333333337</v>
      </c>
      <c r="H52" s="191">
        <f t="shared" si="17"/>
        <v>1011.9444444444445</v>
      </c>
      <c r="I52" s="192">
        <f t="shared" si="17"/>
        <v>1283</v>
      </c>
      <c r="J52" s="189">
        <f t="shared" si="17"/>
        <v>307.5</v>
      </c>
      <c r="K52" s="190">
        <f t="shared" si="17"/>
        <v>97.722222222222229</v>
      </c>
      <c r="L52" s="191">
        <f t="shared" si="17"/>
        <v>877.22222222222217</v>
      </c>
      <c r="M52" s="189">
        <f t="shared" si="17"/>
        <v>355.5</v>
      </c>
      <c r="N52" s="194">
        <f t="shared" si="17"/>
        <v>1248.1666666666667</v>
      </c>
      <c r="O52" s="207">
        <f t="shared" si="17"/>
        <v>855.66666666666663</v>
      </c>
      <c r="P52" s="189">
        <f t="shared" si="17"/>
        <v>675.44444444444446</v>
      </c>
      <c r="Q52" s="190">
        <f t="shared" si="17"/>
        <v>454</v>
      </c>
      <c r="R52" s="191">
        <f t="shared" si="17"/>
        <v>655.55555555555554</v>
      </c>
      <c r="S52" s="192">
        <f t="shared" si="17"/>
        <v>755.72222222222217</v>
      </c>
      <c r="T52" s="189">
        <f t="shared" si="17"/>
        <v>338.27777777777777</v>
      </c>
      <c r="U52" s="193">
        <f t="shared" si="17"/>
        <v>70</v>
      </c>
      <c r="V52" s="191">
        <f t="shared" si="17"/>
        <v>769.55555555555554</v>
      </c>
      <c r="W52" s="208">
        <f t="shared" si="17"/>
        <v>593.83333333333337</v>
      </c>
      <c r="X52" s="189">
        <f t="shared" si="17"/>
        <v>644.38888888888891</v>
      </c>
      <c r="Y52" s="193">
        <f t="shared" si="17"/>
        <v>230</v>
      </c>
      <c r="Z52" s="191">
        <f t="shared" si="17"/>
        <v>1121.5555555555557</v>
      </c>
      <c r="AA52" s="189">
        <f t="shared" si="17"/>
        <v>1222.1111111111111</v>
      </c>
      <c r="AB52" s="172">
        <f t="shared" si="5"/>
        <v>9319.2222222222226</v>
      </c>
      <c r="AC52" s="173">
        <f t="shared" si="6"/>
        <v>8501.9444444444434</v>
      </c>
    </row>
    <row r="53" spans="1:29" x14ac:dyDescent="0.15">
      <c r="A53" s="146" t="s">
        <v>30</v>
      </c>
      <c r="B53" s="203">
        <f t="shared" ref="B53:AA53" si="18">+B21/$B$65</f>
        <v>731.05555555555554</v>
      </c>
      <c r="C53" s="197">
        <f t="shared" si="18"/>
        <v>1371.3888888888889</v>
      </c>
      <c r="D53" s="198">
        <f t="shared" si="18"/>
        <v>427.27777777777777</v>
      </c>
      <c r="E53" s="199">
        <f t="shared" si="18"/>
        <v>520.16666666666663</v>
      </c>
      <c r="F53" s="196">
        <f t="shared" si="18"/>
        <v>807.33333333333337</v>
      </c>
      <c r="G53" s="200">
        <f t="shared" si="18"/>
        <v>1194.1111111111111</v>
      </c>
      <c r="H53" s="198">
        <f t="shared" si="18"/>
        <v>1135.6666666666667</v>
      </c>
      <c r="I53" s="199">
        <f t="shared" si="18"/>
        <v>1523.4444444444443</v>
      </c>
      <c r="J53" s="196">
        <f t="shared" si="18"/>
        <v>387.55555555555554</v>
      </c>
      <c r="K53" s="197">
        <f t="shared" si="18"/>
        <v>94.833333333333329</v>
      </c>
      <c r="L53" s="198">
        <f t="shared" si="18"/>
        <v>1014.6111111111111</v>
      </c>
      <c r="M53" s="196">
        <f t="shared" si="18"/>
        <v>355.66666666666669</v>
      </c>
      <c r="N53" s="201">
        <f t="shared" si="18"/>
        <v>1453.3333333333333</v>
      </c>
      <c r="O53" s="204">
        <f t="shared" si="18"/>
        <v>977.94444444444446</v>
      </c>
      <c r="P53" s="196">
        <f t="shared" si="18"/>
        <v>756.11111111111109</v>
      </c>
      <c r="Q53" s="197">
        <f t="shared" si="18"/>
        <v>597.94444444444446</v>
      </c>
      <c r="R53" s="198">
        <f t="shared" si="18"/>
        <v>661.44444444444446</v>
      </c>
      <c r="S53" s="199">
        <f t="shared" si="18"/>
        <v>882.5</v>
      </c>
      <c r="T53" s="196">
        <f t="shared" si="18"/>
        <v>350.61111111111109</v>
      </c>
      <c r="U53" s="200">
        <f t="shared" si="18"/>
        <v>69.5</v>
      </c>
      <c r="V53" s="198">
        <f t="shared" si="18"/>
        <v>979</v>
      </c>
      <c r="W53" s="205">
        <f t="shared" si="18"/>
        <v>607.38888888888891</v>
      </c>
      <c r="X53" s="196">
        <f t="shared" si="18"/>
        <v>776.88888888888891</v>
      </c>
      <c r="Y53" s="200">
        <f t="shared" si="18"/>
        <v>286.05555555555554</v>
      </c>
      <c r="Z53" s="198">
        <f t="shared" si="18"/>
        <v>1091.8333333333333</v>
      </c>
      <c r="AA53" s="196">
        <f t="shared" si="18"/>
        <v>1423.6666666666667</v>
      </c>
      <c r="AB53" s="172">
        <f t="shared" si="5"/>
        <v>10572.722222222223</v>
      </c>
      <c r="AC53" s="173">
        <f t="shared" si="6"/>
        <v>9904.6111111111095</v>
      </c>
    </row>
    <row r="54" spans="1:29" x14ac:dyDescent="0.15">
      <c r="A54" s="137" t="s">
        <v>31</v>
      </c>
      <c r="B54" s="206">
        <f t="shared" ref="B54:AA54" si="19">+B22/$B$65</f>
        <v>704.66666666666663</v>
      </c>
      <c r="C54" s="190">
        <f t="shared" si="19"/>
        <v>1553.5555555555557</v>
      </c>
      <c r="D54" s="191">
        <f t="shared" si="19"/>
        <v>304.22222222222223</v>
      </c>
      <c r="E54" s="192">
        <f t="shared" si="19"/>
        <v>526.94444444444446</v>
      </c>
      <c r="F54" s="189">
        <f t="shared" si="19"/>
        <v>588.83333333333337</v>
      </c>
      <c r="G54" s="193">
        <f t="shared" si="19"/>
        <v>1281.3333333333333</v>
      </c>
      <c r="H54" s="191">
        <f t="shared" si="19"/>
        <v>1073.1666666666667</v>
      </c>
      <c r="I54" s="192">
        <f t="shared" si="19"/>
        <v>1562.5555555555557</v>
      </c>
      <c r="J54" s="189">
        <f t="shared" si="19"/>
        <v>292</v>
      </c>
      <c r="K54" s="190">
        <f t="shared" si="19"/>
        <v>99.333333333333329</v>
      </c>
      <c r="L54" s="191">
        <f t="shared" si="19"/>
        <v>993.72222222222217</v>
      </c>
      <c r="M54" s="189">
        <f t="shared" si="19"/>
        <v>332.27777777777777</v>
      </c>
      <c r="N54" s="194">
        <f t="shared" si="19"/>
        <v>1403.4444444444443</v>
      </c>
      <c r="O54" s="207">
        <f t="shared" si="19"/>
        <v>973.27777777777783</v>
      </c>
      <c r="P54" s="189">
        <f t="shared" si="19"/>
        <v>635.83333333333337</v>
      </c>
      <c r="Q54" s="190">
        <f t="shared" si="19"/>
        <v>656.72222222222217</v>
      </c>
      <c r="R54" s="191">
        <f t="shared" si="19"/>
        <v>594.22222222222217</v>
      </c>
      <c r="S54" s="192">
        <f t="shared" si="19"/>
        <v>916.61111111111109</v>
      </c>
      <c r="T54" s="189">
        <f t="shared" si="19"/>
        <v>283.38888888888891</v>
      </c>
      <c r="U54" s="193">
        <f t="shared" si="19"/>
        <v>62.166666666666664</v>
      </c>
      <c r="V54" s="191">
        <f t="shared" si="19"/>
        <v>994.5</v>
      </c>
      <c r="W54" s="208">
        <f t="shared" si="19"/>
        <v>600.05555555555554</v>
      </c>
      <c r="X54" s="189">
        <f t="shared" si="19"/>
        <v>686.88888888888891</v>
      </c>
      <c r="Y54" s="193">
        <f t="shared" si="19"/>
        <v>313.16666666666669</v>
      </c>
      <c r="Z54" s="191">
        <f t="shared" si="19"/>
        <v>955.66666666666663</v>
      </c>
      <c r="AA54" s="189">
        <f t="shared" si="19"/>
        <v>1593.6111111111111</v>
      </c>
      <c r="AB54" s="172">
        <f t="shared" si="5"/>
        <v>9510.5555555555529</v>
      </c>
      <c r="AC54" s="173">
        <f t="shared" si="6"/>
        <v>10471.611111111111</v>
      </c>
    </row>
    <row r="55" spans="1:29" x14ac:dyDescent="0.15">
      <c r="A55" s="146" t="s">
        <v>32</v>
      </c>
      <c r="B55" s="203">
        <f t="shared" ref="B55:AA55" si="20">+B23/$B$65</f>
        <v>765.66666666666663</v>
      </c>
      <c r="C55" s="197">
        <f t="shared" si="20"/>
        <v>1171.0555555555557</v>
      </c>
      <c r="D55" s="198">
        <f t="shared" si="20"/>
        <v>193.16666666666666</v>
      </c>
      <c r="E55" s="199">
        <f t="shared" si="20"/>
        <v>439.44444444444446</v>
      </c>
      <c r="F55" s="196">
        <f t="shared" si="20"/>
        <v>505</v>
      </c>
      <c r="G55" s="200">
        <f t="shared" si="20"/>
        <v>1151.3888888888889</v>
      </c>
      <c r="H55" s="198">
        <f t="shared" si="20"/>
        <v>938.83333333333337</v>
      </c>
      <c r="I55" s="199">
        <f t="shared" si="20"/>
        <v>1314.3888888888889</v>
      </c>
      <c r="J55" s="196">
        <f t="shared" si="20"/>
        <v>269.16666666666669</v>
      </c>
      <c r="K55" s="197">
        <f t="shared" si="20"/>
        <v>76.722222222222229</v>
      </c>
      <c r="L55" s="198">
        <f t="shared" si="20"/>
        <v>806.94444444444446</v>
      </c>
      <c r="M55" s="196">
        <f t="shared" si="20"/>
        <v>284.72222222222223</v>
      </c>
      <c r="N55" s="201">
        <f t="shared" si="20"/>
        <v>1109</v>
      </c>
      <c r="O55" s="204">
        <f t="shared" si="20"/>
        <v>826.61111111111109</v>
      </c>
      <c r="P55" s="196">
        <f t="shared" si="20"/>
        <v>432</v>
      </c>
      <c r="Q55" s="197">
        <f t="shared" si="20"/>
        <v>568.77777777777783</v>
      </c>
      <c r="R55" s="198">
        <f t="shared" si="20"/>
        <v>505.88888888888891</v>
      </c>
      <c r="S55" s="199">
        <f t="shared" si="20"/>
        <v>718.72222222222217</v>
      </c>
      <c r="T55" s="196">
        <f t="shared" si="20"/>
        <v>155.66666666666666</v>
      </c>
      <c r="U55" s="200">
        <f t="shared" si="20"/>
        <v>50.777777777777779</v>
      </c>
      <c r="V55" s="198">
        <f t="shared" si="20"/>
        <v>901.66666666666663</v>
      </c>
      <c r="W55" s="205">
        <f t="shared" si="20"/>
        <v>444.05555555555554</v>
      </c>
      <c r="X55" s="196">
        <f t="shared" si="20"/>
        <v>472.66666666666669</v>
      </c>
      <c r="Y55" s="200">
        <f t="shared" si="20"/>
        <v>246.44444444444446</v>
      </c>
      <c r="Z55" s="198">
        <f t="shared" si="20"/>
        <v>749.94444444444446</v>
      </c>
      <c r="AA55" s="196">
        <f t="shared" si="20"/>
        <v>1161.8888888888889</v>
      </c>
      <c r="AB55" s="172">
        <f t="shared" si="5"/>
        <v>7805.6111111111113</v>
      </c>
      <c r="AC55" s="173">
        <f t="shared" si="6"/>
        <v>8455</v>
      </c>
    </row>
    <row r="56" spans="1:29" x14ac:dyDescent="0.15">
      <c r="A56" s="137" t="s">
        <v>33</v>
      </c>
      <c r="B56" s="206">
        <f t="shared" ref="B56:AA56" si="21">+B24/$B$65</f>
        <v>607.5</v>
      </c>
      <c r="C56" s="190">
        <f t="shared" si="21"/>
        <v>819.77777777777783</v>
      </c>
      <c r="D56" s="191">
        <f t="shared" si="21"/>
        <v>146.33333333333334</v>
      </c>
      <c r="E56" s="192">
        <f t="shared" si="21"/>
        <v>371.22222222222223</v>
      </c>
      <c r="F56" s="189">
        <f t="shared" si="21"/>
        <v>394.11111111111109</v>
      </c>
      <c r="G56" s="193">
        <f t="shared" si="21"/>
        <v>855.27777777777783</v>
      </c>
      <c r="H56" s="191">
        <f t="shared" si="21"/>
        <v>739.16666666666663</v>
      </c>
      <c r="I56" s="192">
        <f t="shared" si="21"/>
        <v>1011.5</v>
      </c>
      <c r="J56" s="189">
        <f t="shared" si="21"/>
        <v>200.66666666666666</v>
      </c>
      <c r="K56" s="190">
        <f t="shared" si="21"/>
        <v>59.666666666666664</v>
      </c>
      <c r="L56" s="191">
        <f t="shared" si="21"/>
        <v>583.16666666666663</v>
      </c>
      <c r="M56" s="189">
        <f t="shared" si="21"/>
        <v>283.38888888888891</v>
      </c>
      <c r="N56" s="194">
        <f t="shared" si="21"/>
        <v>999.33333333333337</v>
      </c>
      <c r="O56" s="207">
        <f t="shared" si="21"/>
        <v>809.72222222222217</v>
      </c>
      <c r="P56" s="189">
        <f t="shared" si="21"/>
        <v>290.38888888888891</v>
      </c>
      <c r="Q56" s="190">
        <f t="shared" si="21"/>
        <v>474.88888888888891</v>
      </c>
      <c r="R56" s="191">
        <f t="shared" si="21"/>
        <v>388.44444444444446</v>
      </c>
      <c r="S56" s="192">
        <f t="shared" si="21"/>
        <v>597.72222222222217</v>
      </c>
      <c r="T56" s="189">
        <f t="shared" si="21"/>
        <v>81.555555555555557</v>
      </c>
      <c r="U56" s="193">
        <f t="shared" si="21"/>
        <v>74.777777777777771</v>
      </c>
      <c r="V56" s="191">
        <f t="shared" si="21"/>
        <v>707.61111111111109</v>
      </c>
      <c r="W56" s="208">
        <f t="shared" si="21"/>
        <v>405.33333333333331</v>
      </c>
      <c r="X56" s="189">
        <f t="shared" si="21"/>
        <v>260</v>
      </c>
      <c r="Y56" s="193">
        <f t="shared" si="21"/>
        <v>235.05555555555554</v>
      </c>
      <c r="Z56" s="191">
        <f t="shared" si="21"/>
        <v>561.11111111111109</v>
      </c>
      <c r="AA56" s="189">
        <f t="shared" si="21"/>
        <v>815.55555555555554</v>
      </c>
      <c r="AB56" s="172">
        <f t="shared" si="5"/>
        <v>5959.3888888888887</v>
      </c>
      <c r="AC56" s="173">
        <f t="shared" si="6"/>
        <v>6813.8888888888878</v>
      </c>
    </row>
    <row r="57" spans="1:29" x14ac:dyDescent="0.15">
      <c r="A57" s="146" t="s">
        <v>34</v>
      </c>
      <c r="B57" s="203">
        <f t="shared" ref="B57:AA57" si="22">+B25/$B$65</f>
        <v>264.33333333333331</v>
      </c>
      <c r="C57" s="197">
        <f t="shared" si="22"/>
        <v>492.88888888888891</v>
      </c>
      <c r="D57" s="198">
        <f t="shared" si="22"/>
        <v>72.111111111111114</v>
      </c>
      <c r="E57" s="199">
        <f t="shared" si="22"/>
        <v>245.94444444444446</v>
      </c>
      <c r="F57" s="196">
        <f t="shared" si="22"/>
        <v>193.44444444444446</v>
      </c>
      <c r="G57" s="200">
        <f t="shared" si="22"/>
        <v>626.5</v>
      </c>
      <c r="H57" s="198">
        <f t="shared" si="22"/>
        <v>415.83333333333331</v>
      </c>
      <c r="I57" s="199">
        <f t="shared" si="22"/>
        <v>679.61111111111109</v>
      </c>
      <c r="J57" s="196">
        <f t="shared" si="22"/>
        <v>83.166666666666671</v>
      </c>
      <c r="K57" s="197">
        <f t="shared" si="22"/>
        <v>47.277777777777779</v>
      </c>
      <c r="L57" s="198">
        <f t="shared" si="22"/>
        <v>478.94444444444446</v>
      </c>
      <c r="M57" s="196">
        <f t="shared" si="22"/>
        <v>207.88888888888889</v>
      </c>
      <c r="N57" s="201">
        <f t="shared" si="22"/>
        <v>553.94444444444446</v>
      </c>
      <c r="O57" s="204">
        <f t="shared" si="22"/>
        <v>642.11111111111109</v>
      </c>
      <c r="P57" s="196">
        <f t="shared" si="22"/>
        <v>237.16666666666666</v>
      </c>
      <c r="Q57" s="197">
        <f t="shared" si="22"/>
        <v>369.11111111111109</v>
      </c>
      <c r="R57" s="198">
        <f t="shared" si="22"/>
        <v>323.5</v>
      </c>
      <c r="S57" s="199">
        <f t="shared" si="22"/>
        <v>417.72222222222223</v>
      </c>
      <c r="T57" s="196">
        <f t="shared" si="22"/>
        <v>54.777777777777779</v>
      </c>
      <c r="U57" s="200">
        <f t="shared" si="22"/>
        <v>66.722222222222229</v>
      </c>
      <c r="V57" s="198">
        <f t="shared" si="22"/>
        <v>588.44444444444446</v>
      </c>
      <c r="W57" s="205">
        <f t="shared" si="22"/>
        <v>285.38888888888891</v>
      </c>
      <c r="X57" s="196">
        <f t="shared" si="22"/>
        <v>147.33333333333334</v>
      </c>
      <c r="Y57" s="200">
        <f t="shared" si="22"/>
        <v>226.16666666666666</v>
      </c>
      <c r="Z57" s="198">
        <f t="shared" si="22"/>
        <v>395.5</v>
      </c>
      <c r="AA57" s="196">
        <f t="shared" si="22"/>
        <v>584.33333333333337</v>
      </c>
      <c r="AB57" s="172">
        <f t="shared" si="5"/>
        <v>3808.5</v>
      </c>
      <c r="AC57" s="173">
        <f t="shared" si="6"/>
        <v>4891.6666666666661</v>
      </c>
    </row>
    <row r="58" spans="1:29" x14ac:dyDescent="0.15">
      <c r="A58" s="137" t="s">
        <v>35</v>
      </c>
      <c r="B58" s="206">
        <f t="shared" ref="B58:AA58" si="23">+B26/$B$65</f>
        <v>0</v>
      </c>
      <c r="C58" s="190">
        <f t="shared" si="23"/>
        <v>274.5</v>
      </c>
      <c r="D58" s="191">
        <f t="shared" si="23"/>
        <v>2.1111111111111112</v>
      </c>
      <c r="E58" s="192">
        <f t="shared" si="23"/>
        <v>149</v>
      </c>
      <c r="F58" s="189">
        <f t="shared" si="23"/>
        <v>5.666666666666667</v>
      </c>
      <c r="G58" s="193">
        <f t="shared" si="23"/>
        <v>335.66666666666669</v>
      </c>
      <c r="H58" s="191">
        <f t="shared" si="23"/>
        <v>55.722222222222221</v>
      </c>
      <c r="I58" s="192">
        <f t="shared" si="23"/>
        <v>318.05555555555554</v>
      </c>
      <c r="J58" s="189">
        <f t="shared" si="23"/>
        <v>12.666666666666666</v>
      </c>
      <c r="K58" s="190">
        <f t="shared" si="23"/>
        <v>24.111111111111111</v>
      </c>
      <c r="L58" s="191">
        <f t="shared" si="23"/>
        <v>283.44444444444446</v>
      </c>
      <c r="M58" s="189">
        <f t="shared" si="23"/>
        <v>33</v>
      </c>
      <c r="N58" s="194">
        <f t="shared" si="23"/>
        <v>143.22222222222223</v>
      </c>
      <c r="O58" s="207">
        <f t="shared" si="23"/>
        <v>111</v>
      </c>
      <c r="P58" s="189">
        <f t="shared" si="23"/>
        <v>36.611111111111114</v>
      </c>
      <c r="Q58" s="190">
        <f t="shared" si="23"/>
        <v>63.055555555555557</v>
      </c>
      <c r="R58" s="191">
        <f t="shared" si="23"/>
        <v>52.777777777777779</v>
      </c>
      <c r="S58" s="192">
        <f t="shared" si="23"/>
        <v>47.444444444444443</v>
      </c>
      <c r="T58" s="189">
        <f t="shared" si="23"/>
        <v>6.2222222222222223</v>
      </c>
      <c r="U58" s="193">
        <f t="shared" si="23"/>
        <v>10</v>
      </c>
      <c r="V58" s="191">
        <f t="shared" si="23"/>
        <v>101.11111111111111</v>
      </c>
      <c r="W58" s="208">
        <f t="shared" si="23"/>
        <v>19.277777777777779</v>
      </c>
      <c r="X58" s="189">
        <f t="shared" si="23"/>
        <v>10.722222222222221</v>
      </c>
      <c r="Y58" s="193">
        <f t="shared" si="23"/>
        <v>29.5</v>
      </c>
      <c r="Z58" s="191">
        <f t="shared" si="23"/>
        <v>36.611111111111114</v>
      </c>
      <c r="AA58" s="189">
        <f t="shared" si="23"/>
        <v>83</v>
      </c>
      <c r="AB58" s="172">
        <f t="shared" si="5"/>
        <v>746.8888888888888</v>
      </c>
      <c r="AC58" s="173">
        <f t="shared" si="6"/>
        <v>1497.6111111111111</v>
      </c>
    </row>
    <row r="59" spans="1:29" x14ac:dyDescent="0.15">
      <c r="A59" s="146" t="s">
        <v>36</v>
      </c>
      <c r="B59" s="203">
        <f t="shared" ref="B59:AA59" si="24">+B27/$B$65</f>
        <v>0</v>
      </c>
      <c r="C59" s="197">
        <f t="shared" si="24"/>
        <v>28.388888888888889</v>
      </c>
      <c r="D59" s="198">
        <f t="shared" si="24"/>
        <v>0</v>
      </c>
      <c r="E59" s="199">
        <f t="shared" si="24"/>
        <v>6.5</v>
      </c>
      <c r="F59" s="196">
        <f t="shared" si="24"/>
        <v>0</v>
      </c>
      <c r="G59" s="200">
        <f t="shared" si="24"/>
        <v>4</v>
      </c>
      <c r="H59" s="198">
        <f t="shared" si="24"/>
        <v>0.33333333333333331</v>
      </c>
      <c r="I59" s="199">
        <f t="shared" si="24"/>
        <v>3.6111111111111112</v>
      </c>
      <c r="J59" s="196">
        <f t="shared" si="24"/>
        <v>5.5555555555555552E-2</v>
      </c>
      <c r="K59" s="200">
        <f t="shared" si="24"/>
        <v>0.1111111111111111</v>
      </c>
      <c r="L59" s="198">
        <f t="shared" si="24"/>
        <v>0.27777777777777779</v>
      </c>
      <c r="M59" s="196">
        <f t="shared" si="24"/>
        <v>0.16666666666666666</v>
      </c>
      <c r="N59" s="201">
        <f t="shared" si="24"/>
        <v>0</v>
      </c>
      <c r="O59" s="204">
        <f t="shared" si="24"/>
        <v>5.5555555555555552E-2</v>
      </c>
      <c r="P59" s="196">
        <f t="shared" si="24"/>
        <v>0</v>
      </c>
      <c r="Q59" s="200">
        <f t="shared" si="24"/>
        <v>13.388888888888889</v>
      </c>
      <c r="R59" s="198">
        <f t="shared" si="24"/>
        <v>5.5555555555555552E-2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0.72222222222222221</v>
      </c>
      <c r="AC59" s="173">
        <f t="shared" si="6"/>
        <v>56.222222222222229</v>
      </c>
    </row>
    <row r="60" spans="1:29" x14ac:dyDescent="0.15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0</v>
      </c>
    </row>
    <row r="61" spans="1:29" x14ac:dyDescent="0.15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 x14ac:dyDescent="0.2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5" thickTop="1" thickBot="1" x14ac:dyDescent="0.2">
      <c r="A63" s="270" t="s">
        <v>47</v>
      </c>
      <c r="B63" s="20">
        <f t="shared" ref="B63:AA63" si="27">SUM(B39:B62)</f>
        <v>12684.499999999996</v>
      </c>
      <c r="C63" s="21">
        <f t="shared" si="27"/>
        <v>14037.888888888887</v>
      </c>
      <c r="D63" s="282">
        <f t="shared" si="27"/>
        <v>4860.5555555555557</v>
      </c>
      <c r="E63" s="283">
        <f t="shared" si="27"/>
        <v>6015.8888888888896</v>
      </c>
      <c r="F63" s="20">
        <f t="shared" si="27"/>
        <v>14266.555555555557</v>
      </c>
      <c r="G63" s="21">
        <f t="shared" si="27"/>
        <v>11417.499999999998</v>
      </c>
      <c r="H63" s="282">
        <f t="shared" si="27"/>
        <v>16544.444444444442</v>
      </c>
      <c r="I63" s="283">
        <f t="shared" si="27"/>
        <v>16736.111111111109</v>
      </c>
      <c r="J63" s="20">
        <f t="shared" si="27"/>
        <v>3253.1666666666661</v>
      </c>
      <c r="K63" s="21">
        <f t="shared" si="27"/>
        <v>3065.7777777777783</v>
      </c>
      <c r="L63" s="282">
        <f t="shared" si="27"/>
        <v>9256.7777777777792</v>
      </c>
      <c r="M63" s="283">
        <f t="shared" si="27"/>
        <v>9214.6111111111113</v>
      </c>
      <c r="N63" s="20">
        <f t="shared" si="27"/>
        <v>16568.277777777777</v>
      </c>
      <c r="O63" s="21">
        <f t="shared" si="27"/>
        <v>16739.166666666664</v>
      </c>
      <c r="P63" s="282">
        <f t="shared" si="27"/>
        <v>8506.9444444444453</v>
      </c>
      <c r="Q63" s="283">
        <f t="shared" si="27"/>
        <v>8204.9444444444453</v>
      </c>
      <c r="R63" s="20">
        <f t="shared" si="27"/>
        <v>10479.222222222223</v>
      </c>
      <c r="S63" s="21">
        <f t="shared" si="27"/>
        <v>10244.66666666667</v>
      </c>
      <c r="T63" s="282">
        <f t="shared" si="27"/>
        <v>2514.1111111111113</v>
      </c>
      <c r="U63" s="283">
        <f t="shared" si="27"/>
        <v>2514.5555555555552</v>
      </c>
      <c r="V63" s="20">
        <f t="shared" si="27"/>
        <v>9875.7777777777792</v>
      </c>
      <c r="W63" s="21">
        <f t="shared" si="27"/>
        <v>10285.999999999998</v>
      </c>
      <c r="X63" s="282">
        <f t="shared" si="27"/>
        <v>7646.5</v>
      </c>
      <c r="Y63" s="283">
        <f t="shared" si="27"/>
        <v>4946.1111111111113</v>
      </c>
      <c r="Z63" s="20">
        <f t="shared" si="27"/>
        <v>15562.388888888891</v>
      </c>
      <c r="AA63" s="21">
        <f t="shared" si="27"/>
        <v>18278.722222222219</v>
      </c>
      <c r="AB63" s="282">
        <f>AB31/B65</f>
        <v>132019.22222222222</v>
      </c>
      <c r="AC63" s="21">
        <f>SUM(AC39:AC62)</f>
        <v>131701.94444444444</v>
      </c>
    </row>
    <row r="64" spans="1:29" ht="17" thickTop="1" x14ac:dyDescent="0.2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 x14ac:dyDescent="0.15">
      <c r="A65" s="272" t="s">
        <v>82</v>
      </c>
      <c r="B65" s="272">
        <f>COUNTIF('Daily Total'!$G$7:$G$37,1)</f>
        <v>18</v>
      </c>
    </row>
    <row r="67" spans="1:30" s="124" customFormat="1" x14ac:dyDescent="0.15">
      <c r="A67" s="285" t="s">
        <v>52</v>
      </c>
      <c r="B67" s="286"/>
      <c r="C67" s="286"/>
      <c r="AB67" s="285"/>
      <c r="AC67" s="285"/>
    </row>
    <row r="68" spans="1:30" s="124" customFormat="1" ht="14" thickBot="1" x14ac:dyDescent="0.2">
      <c r="A68" s="285"/>
      <c r="B68" s="286"/>
      <c r="C68" s="286"/>
      <c r="AB68" s="285"/>
      <c r="AC68" s="285"/>
    </row>
    <row r="69" spans="1:30" s="124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 x14ac:dyDescent="0.15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 x14ac:dyDescent="0.15">
      <c r="A72" s="253" t="s">
        <v>17</v>
      </c>
      <c r="B72" s="254">
        <f>B8/B31</f>
        <v>1.1917432036474962E-2</v>
      </c>
      <c r="C72" s="255">
        <f t="shared" ref="C72:AC72" si="29">C8/C31</f>
        <v>0</v>
      </c>
      <c r="D72" s="256">
        <f t="shared" si="29"/>
        <v>1.3715853240370328E-2</v>
      </c>
      <c r="E72" s="257">
        <f t="shared" si="29"/>
        <v>1.1081764955765288E-4</v>
      </c>
      <c r="F72" s="254">
        <f t="shared" si="29"/>
        <v>2.1460447511273451E-2</v>
      </c>
      <c r="G72" s="255">
        <f t="shared" si="29"/>
        <v>1.8003552052161642E-4</v>
      </c>
      <c r="H72" s="256">
        <f t="shared" si="29"/>
        <v>1.1537944929482874E-2</v>
      </c>
      <c r="I72" s="257">
        <f t="shared" si="29"/>
        <v>1.1020746887966805E-3</v>
      </c>
      <c r="J72" s="254">
        <f t="shared" si="29"/>
        <v>2.5274518844886178E-3</v>
      </c>
      <c r="K72" s="255">
        <f t="shared" si="29"/>
        <v>2.4463612641345317E-3</v>
      </c>
      <c r="L72" s="256">
        <f t="shared" si="29"/>
        <v>8.5222839721045237E-4</v>
      </c>
      <c r="M72" s="254">
        <f t="shared" si="29"/>
        <v>3.6717049613235017E-3</v>
      </c>
      <c r="N72" s="258">
        <f t="shared" si="29"/>
        <v>3.6046125628292351E-3</v>
      </c>
      <c r="O72" s="259">
        <f t="shared" si="29"/>
        <v>3.607640098903105E-3</v>
      </c>
      <c r="P72" s="254">
        <f t="shared" si="29"/>
        <v>2.5273469387755102E-3</v>
      </c>
      <c r="Q72" s="255">
        <f t="shared" si="29"/>
        <v>3.7917515861032305E-3</v>
      </c>
      <c r="R72" s="256">
        <f t="shared" si="29"/>
        <v>9.3306331046621354E-4</v>
      </c>
      <c r="S72" s="257">
        <f t="shared" si="29"/>
        <v>2.1149215852150714E-3</v>
      </c>
      <c r="T72" s="254">
        <f t="shared" si="29"/>
        <v>6.6292482432492157E-5</v>
      </c>
      <c r="U72" s="255">
        <f t="shared" si="29"/>
        <v>9.721178913879192E-4</v>
      </c>
      <c r="V72" s="256">
        <f t="shared" si="29"/>
        <v>1.7438851510992101E-4</v>
      </c>
      <c r="W72" s="257">
        <f t="shared" si="29"/>
        <v>2.160433815110074E-5</v>
      </c>
      <c r="X72" s="254">
        <f t="shared" si="29"/>
        <v>1.8890269331647741E-4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6.2516148742649425E-3</v>
      </c>
      <c r="AC72" s="261">
        <f t="shared" si="29"/>
        <v>1.3540675810489594E-3</v>
      </c>
      <c r="AD72" s="286"/>
    </row>
    <row r="73" spans="1:30" s="124" customFormat="1" x14ac:dyDescent="0.15">
      <c r="A73" s="262" t="s">
        <v>18</v>
      </c>
      <c r="B73" s="263">
        <f>B9/B31</f>
        <v>5.4239426071189249E-2</v>
      </c>
      <c r="C73" s="264">
        <f t="shared" ref="C73:AC73" si="30">C9/C31</f>
        <v>7.7172097735493629E-4</v>
      </c>
      <c r="D73" s="265">
        <f t="shared" si="30"/>
        <v>5.0291461881357871E-2</v>
      </c>
      <c r="E73" s="266">
        <f t="shared" si="30"/>
        <v>7.720296252516484E-3</v>
      </c>
      <c r="F73" s="263">
        <f t="shared" si="30"/>
        <v>7.346630425470603E-2</v>
      </c>
      <c r="G73" s="264">
        <f t="shared" si="30"/>
        <v>9.624601610588035E-3</v>
      </c>
      <c r="H73" s="265">
        <f t="shared" si="30"/>
        <v>4.1393552719946269E-2</v>
      </c>
      <c r="I73" s="266">
        <f t="shared" si="30"/>
        <v>1.3822406639004149E-2</v>
      </c>
      <c r="J73" s="263">
        <f t="shared" si="30"/>
        <v>1.3286199771163141E-2</v>
      </c>
      <c r="K73" s="264">
        <f t="shared" si="30"/>
        <v>2.9157002029573789E-2</v>
      </c>
      <c r="L73" s="265">
        <f t="shared" si="30"/>
        <v>1.2687400223259834E-2</v>
      </c>
      <c r="M73" s="263">
        <f t="shared" si="30"/>
        <v>3.4721426719642116E-2</v>
      </c>
      <c r="N73" s="267">
        <f t="shared" si="30"/>
        <v>3.0466520693829238E-2</v>
      </c>
      <c r="O73" s="268">
        <f t="shared" si="30"/>
        <v>3.7238014636331959E-2</v>
      </c>
      <c r="P73" s="263">
        <f t="shared" si="30"/>
        <v>3.180408163265306E-2</v>
      </c>
      <c r="Q73" s="264">
        <f t="shared" si="30"/>
        <v>4.8060451353858447E-2</v>
      </c>
      <c r="R73" s="265">
        <f t="shared" si="30"/>
        <v>2.7037630019191416E-2</v>
      </c>
      <c r="S73" s="266">
        <f t="shared" si="30"/>
        <v>3.0395219192642244E-2</v>
      </c>
      <c r="T73" s="263">
        <f t="shared" si="30"/>
        <v>1.0783577142352058E-2</v>
      </c>
      <c r="U73" s="264">
        <f t="shared" si="30"/>
        <v>6.6192390968141043E-2</v>
      </c>
      <c r="V73" s="265">
        <f t="shared" si="30"/>
        <v>1.5019914043338359E-2</v>
      </c>
      <c r="W73" s="266">
        <f t="shared" si="30"/>
        <v>4.0988830557175879E-2</v>
      </c>
      <c r="X73" s="263">
        <f t="shared" si="30"/>
        <v>3.4888874357912478E-2</v>
      </c>
      <c r="Y73" s="264">
        <f t="shared" si="30"/>
        <v>4.8534201954397393E-2</v>
      </c>
      <c r="Z73" s="265">
        <f t="shared" si="30"/>
        <v>3.6362597858797745E-2</v>
      </c>
      <c r="AA73" s="263">
        <f t="shared" si="30"/>
        <v>2.5703839011358077E-2</v>
      </c>
      <c r="AB73" s="260">
        <f t="shared" si="30"/>
        <v>3.706152218574231E-2</v>
      </c>
      <c r="AC73" s="261">
        <f t="shared" si="30"/>
        <v>2.6080353997979443E-2</v>
      </c>
      <c r="AD73" s="286"/>
    </row>
    <row r="74" spans="1:30" s="124" customFormat="1" x14ac:dyDescent="0.15">
      <c r="A74" s="253" t="s">
        <v>19</v>
      </c>
      <c r="B74" s="254">
        <f>B10/B31</f>
        <v>8.8896772526399243E-2</v>
      </c>
      <c r="C74" s="255">
        <f t="shared" ref="C74:AC74" si="31">C10/C31</f>
        <v>2.6954828598792158E-2</v>
      </c>
      <c r="D74" s="256">
        <f t="shared" si="31"/>
        <v>8.1757915190307465E-2</v>
      </c>
      <c r="E74" s="257">
        <f t="shared" si="31"/>
        <v>3.9755831778807975E-2</v>
      </c>
      <c r="F74" s="254">
        <f t="shared" si="31"/>
        <v>8.3431335135008833E-2</v>
      </c>
      <c r="G74" s="255">
        <f t="shared" si="31"/>
        <v>3.6552076490767096E-2</v>
      </c>
      <c r="H74" s="256">
        <f t="shared" si="31"/>
        <v>6.4939556749496308E-2</v>
      </c>
      <c r="I74" s="257">
        <f t="shared" si="31"/>
        <v>3.6232365145228214E-2</v>
      </c>
      <c r="J74" s="254">
        <f t="shared" si="31"/>
        <v>3.109790460576874E-2</v>
      </c>
      <c r="K74" s="255">
        <f t="shared" si="31"/>
        <v>7.9280226152507974E-2</v>
      </c>
      <c r="L74" s="256">
        <f t="shared" si="31"/>
        <v>2.8669683475171345E-2</v>
      </c>
      <c r="M74" s="254">
        <f t="shared" si="31"/>
        <v>7.2505622109813525E-2</v>
      </c>
      <c r="N74" s="258">
        <f t="shared" si="31"/>
        <v>5.7103769251145929E-2</v>
      </c>
      <c r="O74" s="259">
        <f t="shared" si="31"/>
        <v>6.6440981729476781E-2</v>
      </c>
      <c r="P74" s="254">
        <f t="shared" si="31"/>
        <v>6.2994285714285711E-2</v>
      </c>
      <c r="Q74" s="255">
        <f t="shared" si="31"/>
        <v>6.6159294192526183E-2</v>
      </c>
      <c r="R74" s="256">
        <f t="shared" si="31"/>
        <v>5.9244218718522368E-2</v>
      </c>
      <c r="S74" s="257">
        <f t="shared" si="31"/>
        <v>5.1728812824016833E-2</v>
      </c>
      <c r="T74" s="254">
        <f t="shared" si="31"/>
        <v>3.1511026649577938E-2</v>
      </c>
      <c r="U74" s="255">
        <f t="shared" si="31"/>
        <v>0.12063099288586453</v>
      </c>
      <c r="V74" s="256">
        <f t="shared" si="31"/>
        <v>3.8933642357282687E-2</v>
      </c>
      <c r="W74" s="257">
        <f t="shared" si="31"/>
        <v>6.5228897962710919E-2</v>
      </c>
      <c r="X74" s="254">
        <f t="shared" si="31"/>
        <v>5.965692364698446E-2</v>
      </c>
      <c r="Y74" s="255">
        <f t="shared" si="31"/>
        <v>8.3713355048859933E-2</v>
      </c>
      <c r="Z74" s="256">
        <f t="shared" si="31"/>
        <v>6.0526982789703095E-2</v>
      </c>
      <c r="AA74" s="254">
        <f t="shared" si="31"/>
        <v>4.6508235136786244E-2</v>
      </c>
      <c r="AB74" s="260">
        <f t="shared" si="31"/>
        <v>6.15129278312165E-2</v>
      </c>
      <c r="AC74" s="261">
        <f t="shared" si="31"/>
        <v>5.2966821125985233E-2</v>
      </c>
      <c r="AD74" s="286"/>
    </row>
    <row r="75" spans="1:30" s="124" customFormat="1" x14ac:dyDescent="0.15">
      <c r="A75" s="262" t="s">
        <v>20</v>
      </c>
      <c r="B75" s="263">
        <f>B11/B31</f>
        <v>9.1349459751840612E-2</v>
      </c>
      <c r="C75" s="264">
        <f t="shared" ref="C75:AC75" si="32">C11/C31</f>
        <v>4.238924814589088E-2</v>
      </c>
      <c r="D75" s="265">
        <f t="shared" si="32"/>
        <v>7.7757457995199453E-2</v>
      </c>
      <c r="E75" s="266">
        <f t="shared" si="32"/>
        <v>6.1162107751694589E-2</v>
      </c>
      <c r="F75" s="263">
        <f t="shared" si="32"/>
        <v>8.6729647427160647E-2</v>
      </c>
      <c r="G75" s="264">
        <f t="shared" si="32"/>
        <v>5.4429117096075709E-2</v>
      </c>
      <c r="H75" s="265">
        <f t="shared" si="32"/>
        <v>7.4580255204835466E-2</v>
      </c>
      <c r="I75" s="266">
        <f t="shared" si="32"/>
        <v>5.2497925311203321E-2</v>
      </c>
      <c r="J75" s="263">
        <f t="shared" si="32"/>
        <v>3.8167938931297711E-2</v>
      </c>
      <c r="K75" s="264">
        <f t="shared" si="32"/>
        <v>0.11998042910988692</v>
      </c>
      <c r="L75" s="265">
        <f t="shared" si="32"/>
        <v>4.2077276710158325E-2</v>
      </c>
      <c r="M75" s="263">
        <f t="shared" si="32"/>
        <v>0.10938545667207274</v>
      </c>
      <c r="N75" s="267">
        <f t="shared" si="32"/>
        <v>6.487296674702997E-2</v>
      </c>
      <c r="O75" s="268">
        <f t="shared" si="32"/>
        <v>9.1226498066743003E-2</v>
      </c>
      <c r="P75" s="263">
        <f t="shared" si="32"/>
        <v>8.3617959183673471E-2</v>
      </c>
      <c r="Q75" s="264">
        <f t="shared" si="32"/>
        <v>8.0899728483502492E-2</v>
      </c>
      <c r="R75" s="265">
        <f t="shared" si="32"/>
        <v>8.4357405659877219E-2</v>
      </c>
      <c r="S75" s="266">
        <f t="shared" si="32"/>
        <v>5.8594173662176528E-2</v>
      </c>
      <c r="T75" s="263">
        <f t="shared" si="32"/>
        <v>4.3355283510849871E-2</v>
      </c>
      <c r="U75" s="264">
        <f t="shared" si="32"/>
        <v>0.15679819716318324</v>
      </c>
      <c r="V75" s="265">
        <f t="shared" si="32"/>
        <v>4.5515402443689387E-2</v>
      </c>
      <c r="W75" s="266">
        <f t="shared" si="32"/>
        <v>7.813749000799361E-2</v>
      </c>
      <c r="X75" s="263">
        <f t="shared" si="32"/>
        <v>7.8009546851500688E-2</v>
      </c>
      <c r="Y75" s="264">
        <f t="shared" si="32"/>
        <v>0.11171515219588903</v>
      </c>
      <c r="Z75" s="265">
        <f t="shared" si="32"/>
        <v>7.5291925332800227E-2</v>
      </c>
      <c r="AA75" s="263">
        <f t="shared" si="32"/>
        <v>5.7769051447189662E-2</v>
      </c>
      <c r="AB75" s="260">
        <f t="shared" si="32"/>
        <v>7.2098928354709282E-2</v>
      </c>
      <c r="AC75" s="261">
        <f t="shared" si="32"/>
        <v>7.1650000949112794E-2</v>
      </c>
      <c r="AD75" s="286"/>
    </row>
    <row r="76" spans="1:30" s="124" customFormat="1" x14ac:dyDescent="0.15">
      <c r="A76" s="253" t="s">
        <v>21</v>
      </c>
      <c r="B76" s="254">
        <f>B12/B31</f>
        <v>8.1897854336657597E-2</v>
      </c>
      <c r="C76" s="255">
        <f t="shared" ref="C76:AC76" si="33">C12/C31</f>
        <v>4.4122652187334278E-2</v>
      </c>
      <c r="D76" s="256">
        <f t="shared" si="33"/>
        <v>6.6464738827294548E-2</v>
      </c>
      <c r="E76" s="257">
        <f t="shared" si="33"/>
        <v>5.9315146925733704E-2</v>
      </c>
      <c r="F76" s="254">
        <f t="shared" si="33"/>
        <v>8.5709390260048757E-2</v>
      </c>
      <c r="G76" s="255">
        <f t="shared" si="33"/>
        <v>4.7680217988954575E-2</v>
      </c>
      <c r="H76" s="256">
        <f t="shared" si="33"/>
        <v>7.2001343183344529E-2</v>
      </c>
      <c r="I76" s="257">
        <f t="shared" si="33"/>
        <v>5.4957676348547715E-2</v>
      </c>
      <c r="J76" s="254">
        <f t="shared" si="33"/>
        <v>3.7399456939392388E-2</v>
      </c>
      <c r="K76" s="255">
        <f t="shared" si="33"/>
        <v>0.12307915337779067</v>
      </c>
      <c r="L76" s="256">
        <f t="shared" si="33"/>
        <v>3.9244517530698228E-2</v>
      </c>
      <c r="M76" s="254">
        <f t="shared" si="33"/>
        <v>0.10721499068508347</v>
      </c>
      <c r="N76" s="258">
        <f t="shared" si="33"/>
        <v>6.0155115699680448E-2</v>
      </c>
      <c r="O76" s="259">
        <f t="shared" si="33"/>
        <v>8.564079587129321E-2</v>
      </c>
      <c r="P76" s="254">
        <f t="shared" si="33"/>
        <v>7.2163265306122451E-2</v>
      </c>
      <c r="Q76" s="255">
        <f t="shared" si="33"/>
        <v>7.3289141371395292E-2</v>
      </c>
      <c r="R76" s="256">
        <f t="shared" si="33"/>
        <v>8.0805403284806968E-2</v>
      </c>
      <c r="S76" s="257">
        <f t="shared" si="33"/>
        <v>5.863755666905273E-2</v>
      </c>
      <c r="T76" s="254">
        <f t="shared" si="33"/>
        <v>4.8481902152295926E-2</v>
      </c>
      <c r="U76" s="255">
        <f t="shared" si="33"/>
        <v>0.12348106579470637</v>
      </c>
      <c r="V76" s="256">
        <f t="shared" si="33"/>
        <v>4.5059742130015075E-2</v>
      </c>
      <c r="W76" s="257">
        <f t="shared" si="33"/>
        <v>7.4864432778101841E-2</v>
      </c>
      <c r="X76" s="254">
        <f t="shared" si="33"/>
        <v>7.4391333725669695E-2</v>
      </c>
      <c r="Y76" s="255">
        <f t="shared" si="33"/>
        <v>9.5630686285521738E-2</v>
      </c>
      <c r="Z76" s="256">
        <f t="shared" si="33"/>
        <v>7.4096022104575485E-2</v>
      </c>
      <c r="AA76" s="254">
        <f t="shared" si="33"/>
        <v>5.6036618168666057E-2</v>
      </c>
      <c r="AB76" s="260">
        <f t="shared" si="33"/>
        <v>6.8224913375409132E-2</v>
      </c>
      <c r="AC76" s="261">
        <f t="shared" si="33"/>
        <v>6.8481229712714101E-2</v>
      </c>
      <c r="AD76" s="286"/>
    </row>
    <row r="77" spans="1:30" s="124" customFormat="1" x14ac:dyDescent="0.15">
      <c r="A77" s="262" t="s">
        <v>22</v>
      </c>
      <c r="B77" s="263">
        <f>B13/B31</f>
        <v>7.5950087814962264E-2</v>
      </c>
      <c r="C77" s="264">
        <f t="shared" ref="C77:AC77" si="34">C13/C31</f>
        <v>5.891594969170736E-2</v>
      </c>
      <c r="D77" s="265">
        <f t="shared" si="34"/>
        <v>6.8544976568750721E-2</v>
      </c>
      <c r="E77" s="266">
        <f t="shared" si="34"/>
        <v>5.3820438468500084E-2</v>
      </c>
      <c r="F77" s="263">
        <f t="shared" si="34"/>
        <v>9.1534980802031166E-2</v>
      </c>
      <c r="G77" s="264">
        <f t="shared" si="34"/>
        <v>3.9461839768386735E-2</v>
      </c>
      <c r="H77" s="265">
        <f t="shared" si="34"/>
        <v>7.381128274009402E-2</v>
      </c>
      <c r="I77" s="266">
        <f t="shared" si="34"/>
        <v>5.4443153526970954E-2</v>
      </c>
      <c r="J77" s="263">
        <f t="shared" si="34"/>
        <v>5.0941817374523968E-2</v>
      </c>
      <c r="K77" s="264">
        <f t="shared" si="34"/>
        <v>0.12458321252536968</v>
      </c>
      <c r="L77" s="265">
        <f t="shared" si="34"/>
        <v>3.7227977097862228E-2</v>
      </c>
      <c r="M77" s="263">
        <f t="shared" si="34"/>
        <v>0.11107962595636157</v>
      </c>
      <c r="N77" s="267">
        <f t="shared" si="34"/>
        <v>5.6865697165600929E-2</v>
      </c>
      <c r="O77" s="268">
        <f t="shared" si="34"/>
        <v>8.0413534458439129E-2</v>
      </c>
      <c r="P77" s="263">
        <f t="shared" si="34"/>
        <v>6.4568163265306122E-2</v>
      </c>
      <c r="Q77" s="264">
        <f t="shared" si="34"/>
        <v>6.5272295160777039E-2</v>
      </c>
      <c r="R77" s="265">
        <f t="shared" si="34"/>
        <v>8.2639720929246235E-2</v>
      </c>
      <c r="S77" s="266">
        <f t="shared" si="34"/>
        <v>5.784581679356196E-2</v>
      </c>
      <c r="T77" s="263">
        <f t="shared" si="34"/>
        <v>4.6802492597339464E-2</v>
      </c>
      <c r="U77" s="264">
        <f t="shared" si="34"/>
        <v>8.4044010428173749E-2</v>
      </c>
      <c r="V77" s="265">
        <f t="shared" si="34"/>
        <v>4.1751985778897861E-2</v>
      </c>
      <c r="W77" s="266">
        <f t="shared" si="34"/>
        <v>8.2820230302244696E-2</v>
      </c>
      <c r="X77" s="263">
        <f t="shared" si="34"/>
        <v>6.3471304954336408E-2</v>
      </c>
      <c r="Y77" s="264">
        <f t="shared" si="34"/>
        <v>7.3110187577221167E-2</v>
      </c>
      <c r="Z77" s="265">
        <f t="shared" si="34"/>
        <v>6.8687683624693435E-2</v>
      </c>
      <c r="AA77" s="263">
        <f t="shared" si="34"/>
        <v>6.3695796873717778E-2</v>
      </c>
      <c r="AB77" s="260">
        <f t="shared" si="34"/>
        <v>6.6472643293527117E-2</v>
      </c>
      <c r="AC77" s="261">
        <f t="shared" si="34"/>
        <v>6.819480856395016E-2</v>
      </c>
      <c r="AD77" s="286"/>
    </row>
    <row r="78" spans="1:30" s="124" customFormat="1" x14ac:dyDescent="0.15">
      <c r="A78" s="253" t="s">
        <v>23</v>
      </c>
      <c r="B78" s="254">
        <f>B14/B31</f>
        <v>6.2302635324827764E-2</v>
      </c>
      <c r="C78" s="255">
        <f t="shared" ref="C78:AC78" si="35">C14/C31</f>
        <v>5.0897966614163258E-2</v>
      </c>
      <c r="D78" s="256">
        <f t="shared" si="35"/>
        <v>5.8978168933592409E-2</v>
      </c>
      <c r="E78" s="257">
        <f t="shared" si="35"/>
        <v>4.8067155495631939E-2</v>
      </c>
      <c r="F78" s="254">
        <f t="shared" si="35"/>
        <v>7.3633751041674786E-2</v>
      </c>
      <c r="G78" s="255">
        <f t="shared" si="35"/>
        <v>3.3666642337542269E-2</v>
      </c>
      <c r="H78" s="256">
        <f t="shared" si="35"/>
        <v>6.2105439892545335E-2</v>
      </c>
      <c r="I78" s="257">
        <f t="shared" si="35"/>
        <v>5.0001659751037347E-2</v>
      </c>
      <c r="J78" s="254">
        <f t="shared" si="35"/>
        <v>5.2991102686271496E-2</v>
      </c>
      <c r="K78" s="255">
        <f t="shared" si="35"/>
        <v>9.4918817048419826E-2</v>
      </c>
      <c r="L78" s="256">
        <f t="shared" si="35"/>
        <v>3.8152224796245394E-2</v>
      </c>
      <c r="M78" s="254">
        <f t="shared" si="35"/>
        <v>8.1072933686235027E-2</v>
      </c>
      <c r="N78" s="258">
        <f t="shared" si="35"/>
        <v>4.8811483792655978E-2</v>
      </c>
      <c r="O78" s="259">
        <f t="shared" si="35"/>
        <v>7.2733608801712549E-2</v>
      </c>
      <c r="P78" s="254">
        <f t="shared" si="35"/>
        <v>5.494857142857143E-2</v>
      </c>
      <c r="Q78" s="255">
        <f t="shared" si="35"/>
        <v>4.9604235928200478E-2</v>
      </c>
      <c r="R78" s="256">
        <f t="shared" si="35"/>
        <v>6.9009574501924437E-2</v>
      </c>
      <c r="S78" s="257">
        <f t="shared" si="35"/>
        <v>5.1040107589857053E-2</v>
      </c>
      <c r="T78" s="254">
        <f t="shared" si="35"/>
        <v>4.138860653201927E-2</v>
      </c>
      <c r="U78" s="255">
        <f t="shared" si="35"/>
        <v>6.312138217489284E-2</v>
      </c>
      <c r="V78" s="256">
        <f t="shared" si="35"/>
        <v>4.1060057154429466E-2</v>
      </c>
      <c r="W78" s="257">
        <f t="shared" si="35"/>
        <v>7.2250307861818658E-2</v>
      </c>
      <c r="X78" s="254">
        <f t="shared" si="35"/>
        <v>5.2878223152204709E-2</v>
      </c>
      <c r="Y78" s="255">
        <f t="shared" si="35"/>
        <v>5.4419858474671456E-2</v>
      </c>
      <c r="Z78" s="256">
        <f t="shared" si="35"/>
        <v>6.1740735319841644E-2</v>
      </c>
      <c r="AA78" s="254">
        <f t="shared" si="35"/>
        <v>6.1841789330034619E-2</v>
      </c>
      <c r="AB78" s="260">
        <f t="shared" si="35"/>
        <v>5.7223148480903034E-2</v>
      </c>
      <c r="AC78" s="261">
        <f t="shared" si="35"/>
        <v>5.8554775408276687E-2</v>
      </c>
      <c r="AD78" s="286"/>
    </row>
    <row r="79" spans="1:30" s="124" customFormat="1" x14ac:dyDescent="0.15">
      <c r="A79" s="262" t="s">
        <v>24</v>
      </c>
      <c r="B79" s="263">
        <f>B15/B31</f>
        <v>5.5448250489442498E-2</v>
      </c>
      <c r="C79" s="264">
        <f t="shared" ref="C79:AC79" si="36">C15/C31</f>
        <v>5.2655115916448343E-2</v>
      </c>
      <c r="D79" s="265">
        <f t="shared" si="36"/>
        <v>5.5857812321408164E-2</v>
      </c>
      <c r="E79" s="266">
        <f t="shared" si="36"/>
        <v>4.9997229558761055E-2</v>
      </c>
      <c r="F79" s="263">
        <f t="shared" si="36"/>
        <v>6.6028551624233836E-2</v>
      </c>
      <c r="G79" s="264">
        <f t="shared" si="36"/>
        <v>3.3613118263873684E-2</v>
      </c>
      <c r="H79" s="265">
        <f t="shared" si="36"/>
        <v>5.8730691739422435E-2</v>
      </c>
      <c r="I79" s="266">
        <f t="shared" si="36"/>
        <v>5.1183402489626557E-2</v>
      </c>
      <c r="J79" s="263">
        <f t="shared" si="36"/>
        <v>5.5689328346739078E-2</v>
      </c>
      <c r="K79" s="264">
        <f t="shared" si="36"/>
        <v>6.9893447376051035E-2</v>
      </c>
      <c r="L79" s="265">
        <f t="shared" si="36"/>
        <v>4.208927992702044E-2</v>
      </c>
      <c r="M79" s="263">
        <f t="shared" si="36"/>
        <v>7.219211035613729E-2</v>
      </c>
      <c r="N79" s="267">
        <f t="shared" si="36"/>
        <v>4.9304393603573096E-2</v>
      </c>
      <c r="O79" s="268">
        <f t="shared" si="36"/>
        <v>5.9043162244237564E-2</v>
      </c>
      <c r="P79" s="263">
        <f t="shared" si="36"/>
        <v>5.1650612244897962E-2</v>
      </c>
      <c r="Q79" s="264">
        <f t="shared" si="36"/>
        <v>4.7830237864702176E-2</v>
      </c>
      <c r="R79" s="265">
        <f t="shared" si="36"/>
        <v>6.3564938025510803E-2</v>
      </c>
      <c r="S79" s="266">
        <f t="shared" si="36"/>
        <v>5.3117069044055443E-2</v>
      </c>
      <c r="T79" s="263">
        <f t="shared" si="36"/>
        <v>5.4779687983382681E-2</v>
      </c>
      <c r="U79" s="264">
        <f t="shared" si="36"/>
        <v>5.4372321152401572E-2</v>
      </c>
      <c r="V79" s="265">
        <f t="shared" si="36"/>
        <v>4.249454332710785E-2</v>
      </c>
      <c r="W79" s="266">
        <f t="shared" si="36"/>
        <v>7.1639985309050053E-2</v>
      </c>
      <c r="X79" s="263">
        <f t="shared" si="36"/>
        <v>4.6317487303559363E-2</v>
      </c>
      <c r="Y79" s="264">
        <f t="shared" si="36"/>
        <v>4.7601931933056271E-2</v>
      </c>
      <c r="Z79" s="265">
        <f t="shared" si="36"/>
        <v>6.0826851061854974E-2</v>
      </c>
      <c r="AA79" s="263">
        <f t="shared" si="36"/>
        <v>6.3431372846995751E-2</v>
      </c>
      <c r="AB79" s="260">
        <f t="shared" si="36"/>
        <v>5.4839236373827718E-2</v>
      </c>
      <c r="AC79" s="261">
        <f t="shared" si="36"/>
        <v>5.5832719925252093E-2</v>
      </c>
      <c r="AD79" s="286"/>
    </row>
    <row r="80" spans="1:30" s="124" customFormat="1" x14ac:dyDescent="0.15">
      <c r="A80" s="253" t="s">
        <v>25</v>
      </c>
      <c r="B80" s="254">
        <f>B16/B31</f>
        <v>5.3271490576863277E-2</v>
      </c>
      <c r="C80" s="255">
        <f t="shared" ref="C80:AC80" si="37">C16/C31</f>
        <v>5.466950554451841E-2</v>
      </c>
      <c r="D80" s="256">
        <f t="shared" si="37"/>
        <v>5.4920562349982854E-2</v>
      </c>
      <c r="E80" s="257">
        <f t="shared" si="37"/>
        <v>5.3949725726317344E-2</v>
      </c>
      <c r="F80" s="254">
        <f t="shared" si="37"/>
        <v>5.8123505634779089E-2</v>
      </c>
      <c r="G80" s="255">
        <f t="shared" si="37"/>
        <v>3.7534973116317545E-2</v>
      </c>
      <c r="H80" s="256">
        <f t="shared" si="37"/>
        <v>5.6786433848220283E-2</v>
      </c>
      <c r="I80" s="257">
        <f t="shared" si="37"/>
        <v>5.1113692946058088E-2</v>
      </c>
      <c r="J80" s="254">
        <f t="shared" si="37"/>
        <v>5.3418037126218898E-2</v>
      </c>
      <c r="K80" s="255">
        <f t="shared" si="37"/>
        <v>5.9618730066685999E-2</v>
      </c>
      <c r="L80" s="256">
        <f t="shared" si="37"/>
        <v>4.3631693293802738E-2</v>
      </c>
      <c r="M80" s="254">
        <f t="shared" si="37"/>
        <v>6.7019166420479559E-2</v>
      </c>
      <c r="N80" s="258">
        <f t="shared" si="37"/>
        <v>4.7963142417404077E-2</v>
      </c>
      <c r="O80" s="259">
        <f t="shared" si="37"/>
        <v>5.2548082507757922E-2</v>
      </c>
      <c r="P80" s="254">
        <f t="shared" si="37"/>
        <v>4.911020408163265E-2</v>
      </c>
      <c r="Q80" s="255">
        <f t="shared" si="37"/>
        <v>4.6137491620906093E-2</v>
      </c>
      <c r="R80" s="256">
        <f t="shared" si="37"/>
        <v>6.1099742347290403E-2</v>
      </c>
      <c r="S80" s="257">
        <f t="shared" si="37"/>
        <v>4.9868766404199474E-2</v>
      </c>
      <c r="T80" s="265">
        <f t="shared" si="37"/>
        <v>4.3333186016705709E-2</v>
      </c>
      <c r="U80" s="254">
        <f t="shared" si="37"/>
        <v>4.9887322698952762E-2</v>
      </c>
      <c r="V80" s="256">
        <f t="shared" si="37"/>
        <v>4.686550707679845E-2</v>
      </c>
      <c r="W80" s="257">
        <f t="shared" si="37"/>
        <v>6.4019055026249272E-2</v>
      </c>
      <c r="X80" s="254">
        <f t="shared" si="37"/>
        <v>4.6034133263584645E-2</v>
      </c>
      <c r="Y80" s="255">
        <f t="shared" si="37"/>
        <v>4.3524654610805347E-2</v>
      </c>
      <c r="Z80" s="256">
        <f t="shared" si="37"/>
        <v>6.1458716349603565E-2</v>
      </c>
      <c r="AA80" s="254">
        <f t="shared" si="37"/>
        <v>6.2632022053571698E-2</v>
      </c>
      <c r="AB80" s="260">
        <f t="shared" si="37"/>
        <v>5.3189224128136224E-2</v>
      </c>
      <c r="AC80" s="261">
        <f t="shared" si="37"/>
        <v>5.3829459195531996E-2</v>
      </c>
      <c r="AD80" s="286"/>
    </row>
    <row r="81" spans="1:30" s="124" customFormat="1" x14ac:dyDescent="0.15">
      <c r="A81" s="262" t="s">
        <v>26</v>
      </c>
      <c r="B81" s="263">
        <f>B17/B31</f>
        <v>4.7678487743133574E-2</v>
      </c>
      <c r="C81" s="264">
        <f t="shared" ref="C81:AC81" si="38">C17/C31</f>
        <v>5.0264759658384846E-2</v>
      </c>
      <c r="D81" s="265">
        <f t="shared" si="38"/>
        <v>5.1388730140587494E-2</v>
      </c>
      <c r="E81" s="266">
        <f t="shared" si="38"/>
        <v>5.640618362484532E-2</v>
      </c>
      <c r="F81" s="263">
        <f t="shared" si="38"/>
        <v>4.8828261902351261E-2</v>
      </c>
      <c r="G81" s="264">
        <f t="shared" si="38"/>
        <v>3.789504415736078E-2</v>
      </c>
      <c r="H81" s="265">
        <f t="shared" si="38"/>
        <v>5.2548690396239085E-2</v>
      </c>
      <c r="I81" s="266">
        <f t="shared" si="38"/>
        <v>5.1246473029045642E-2</v>
      </c>
      <c r="J81" s="263">
        <f t="shared" si="38"/>
        <v>5.3383882371023109E-2</v>
      </c>
      <c r="K81" s="264">
        <f t="shared" si="38"/>
        <v>5.1681646854160629E-2</v>
      </c>
      <c r="L81" s="265">
        <f t="shared" si="38"/>
        <v>4.3517662733612607E-2</v>
      </c>
      <c r="M81" s="263">
        <f t="shared" si="38"/>
        <v>5.3803440188589381E-2</v>
      </c>
      <c r="N81" s="267">
        <f t="shared" si="38"/>
        <v>4.7815604786925481E-2</v>
      </c>
      <c r="O81" s="268">
        <f t="shared" si="38"/>
        <v>4.9069879358125484E-2</v>
      </c>
      <c r="P81" s="263">
        <f t="shared" si="38"/>
        <v>4.780408163265306E-2</v>
      </c>
      <c r="Q81" s="264">
        <f t="shared" si="38"/>
        <v>4.2833250953016135E-2</v>
      </c>
      <c r="R81" s="265">
        <f t="shared" si="38"/>
        <v>5.6179953983014008E-2</v>
      </c>
      <c r="S81" s="266">
        <f t="shared" si="38"/>
        <v>4.9624736990520814E-2</v>
      </c>
      <c r="T81" s="263">
        <f t="shared" si="38"/>
        <v>4.0593096742829363E-2</v>
      </c>
      <c r="U81" s="264">
        <f t="shared" si="38"/>
        <v>4.8009367681498827E-2</v>
      </c>
      <c r="V81" s="265">
        <f t="shared" si="38"/>
        <v>4.684863076888459E-2</v>
      </c>
      <c r="W81" s="266">
        <f t="shared" si="38"/>
        <v>5.4275498520102834E-2</v>
      </c>
      <c r="X81" s="263">
        <f t="shared" si="38"/>
        <v>4.434127451194083E-2</v>
      </c>
      <c r="Y81" s="264">
        <f t="shared" si="38"/>
        <v>4.3681904975850838E-2</v>
      </c>
      <c r="Z81" s="265">
        <f t="shared" si="38"/>
        <v>5.9363208304923192E-2</v>
      </c>
      <c r="AA81" s="263">
        <f t="shared" si="38"/>
        <v>6.0890470705161133E-2</v>
      </c>
      <c r="AB81" s="260">
        <f t="shared" si="38"/>
        <v>5.0085719840460945E-2</v>
      </c>
      <c r="AC81" s="261">
        <f t="shared" si="38"/>
        <v>5.0711307307957573E-2</v>
      </c>
      <c r="AD81" s="286"/>
    </row>
    <row r="82" spans="1:30" s="124" customFormat="1" x14ac:dyDescent="0.15">
      <c r="A82" s="253" t="s">
        <v>27</v>
      </c>
      <c r="B82" s="254">
        <f>B18/B31</f>
        <v>4.2878228459055451E-2</v>
      </c>
      <c r="C82" s="255">
        <f t="shared" ref="C82:AC82" si="39">C18/C31</f>
        <v>5.8496450083504167E-2</v>
      </c>
      <c r="D82" s="256">
        <f t="shared" si="39"/>
        <v>5.1800205737798609E-2</v>
      </c>
      <c r="E82" s="257">
        <f t="shared" si="39"/>
        <v>5.7643647378239106E-2</v>
      </c>
      <c r="F82" s="254">
        <f t="shared" si="39"/>
        <v>4.3738658400766364E-2</v>
      </c>
      <c r="G82" s="255">
        <f t="shared" si="39"/>
        <v>4.5694961438337837E-2</v>
      </c>
      <c r="H82" s="256">
        <f t="shared" si="39"/>
        <v>5.1749496306245805E-2</v>
      </c>
      <c r="I82" s="257">
        <f t="shared" si="39"/>
        <v>5.748381742738589E-2</v>
      </c>
      <c r="J82" s="254">
        <f t="shared" si="39"/>
        <v>6.2742285294670144E-2</v>
      </c>
      <c r="K82" s="255">
        <f t="shared" si="39"/>
        <v>4.7205711800521889E-2</v>
      </c>
      <c r="L82" s="256">
        <f t="shared" si="39"/>
        <v>5.5946993794336881E-2</v>
      </c>
      <c r="M82" s="254">
        <f t="shared" si="39"/>
        <v>4.5356710055889496E-2</v>
      </c>
      <c r="N82" s="258">
        <f t="shared" si="39"/>
        <v>5.3180609531601551E-2</v>
      </c>
      <c r="O82" s="259">
        <f t="shared" si="39"/>
        <v>4.6315195565954766E-2</v>
      </c>
      <c r="P82" s="254">
        <f t="shared" si="39"/>
        <v>5.6267755102040816E-2</v>
      </c>
      <c r="Q82" s="255">
        <f t="shared" si="39"/>
        <v>4.1919167981366252E-2</v>
      </c>
      <c r="R82" s="256">
        <f t="shared" si="39"/>
        <v>5.5671010359123342E-2</v>
      </c>
      <c r="S82" s="257">
        <f t="shared" si="39"/>
        <v>5.4185375588382031E-2</v>
      </c>
      <c r="T82" s="254">
        <f t="shared" si="39"/>
        <v>5.2989790957705396E-2</v>
      </c>
      <c r="U82" s="255">
        <f t="shared" si="39"/>
        <v>4.0497547611683088E-2</v>
      </c>
      <c r="V82" s="256">
        <f t="shared" si="39"/>
        <v>5.6878783105690688E-2</v>
      </c>
      <c r="W82" s="257">
        <f t="shared" si="39"/>
        <v>5.4939831918249186E-2</v>
      </c>
      <c r="X82" s="254">
        <f t="shared" si="39"/>
        <v>4.9121965750488605E-2</v>
      </c>
      <c r="Y82" s="255">
        <f t="shared" si="39"/>
        <v>4.2738402785577896E-2</v>
      </c>
      <c r="Z82" s="256">
        <f t="shared" si="39"/>
        <v>6.1590801183765705E-2</v>
      </c>
      <c r="AA82" s="254">
        <f t="shared" si="39"/>
        <v>6.2829580234455965E-2</v>
      </c>
      <c r="AB82" s="260">
        <f t="shared" si="39"/>
        <v>5.2795762906580106E-2</v>
      </c>
      <c r="AC82" s="261">
        <f t="shared" si="39"/>
        <v>5.2508716019125677E-2</v>
      </c>
      <c r="AD82" s="286"/>
    </row>
    <row r="83" spans="1:30" s="124" customFormat="1" x14ac:dyDescent="0.15">
      <c r="A83" s="262" t="s">
        <v>28</v>
      </c>
      <c r="B83" s="263">
        <f>B19/B31</f>
        <v>4.3596515432220428E-2</v>
      </c>
      <c r="C83" s="264">
        <f t="shared" ref="C83:AC83" si="40">C19/C31</f>
        <v>6.7792719703025944E-2</v>
      </c>
      <c r="D83" s="265">
        <f t="shared" si="40"/>
        <v>5.9995428048919879E-2</v>
      </c>
      <c r="E83" s="266">
        <f t="shared" si="40"/>
        <v>6.4865264207746159E-2</v>
      </c>
      <c r="F83" s="263">
        <f t="shared" si="40"/>
        <v>4.3220741594560706E-2</v>
      </c>
      <c r="G83" s="264">
        <f t="shared" si="40"/>
        <v>6.2632897842006666E-2</v>
      </c>
      <c r="H83" s="265">
        <f t="shared" si="40"/>
        <v>5.5194761584956349E-2</v>
      </c>
      <c r="I83" s="266">
        <f t="shared" si="40"/>
        <v>6.6061410788381736E-2</v>
      </c>
      <c r="J83" s="263">
        <f t="shared" si="40"/>
        <v>7.104189080724764E-2</v>
      </c>
      <c r="K83" s="264">
        <f t="shared" si="40"/>
        <v>3.5136996230791535E-2</v>
      </c>
      <c r="L83" s="265">
        <f t="shared" si="40"/>
        <v>7.1617193407833304E-2</v>
      </c>
      <c r="M83" s="263">
        <f t="shared" si="40"/>
        <v>4.0925341999119756E-2</v>
      </c>
      <c r="N83" s="267">
        <f t="shared" si="40"/>
        <v>6.2767202384744605E-2</v>
      </c>
      <c r="O83" s="268">
        <f t="shared" si="40"/>
        <v>4.528965666019482E-2</v>
      </c>
      <c r="P83" s="263">
        <f t="shared" si="40"/>
        <v>6.2419591836734692E-2</v>
      </c>
      <c r="Q83" s="264">
        <f t="shared" si="40"/>
        <v>4.4451516362085192E-2</v>
      </c>
      <c r="R83" s="265">
        <f t="shared" si="40"/>
        <v>5.5819452249424785E-2</v>
      </c>
      <c r="S83" s="266">
        <f t="shared" si="40"/>
        <v>5.955944556517212E-2</v>
      </c>
      <c r="T83" s="263">
        <f t="shared" si="40"/>
        <v>8.056746364962214E-2</v>
      </c>
      <c r="U83" s="264">
        <f t="shared" si="40"/>
        <v>3.1350801997260397E-2</v>
      </c>
      <c r="V83" s="265">
        <f t="shared" si="40"/>
        <v>6.8866587160504936E-2</v>
      </c>
      <c r="W83" s="266">
        <f t="shared" si="40"/>
        <v>5.3497742346663213E-2</v>
      </c>
      <c r="X83" s="263">
        <f t="shared" si="40"/>
        <v>5.8508976510676637E-2</v>
      </c>
      <c r="Y83" s="264">
        <f t="shared" si="40"/>
        <v>3.8638661125463325E-2</v>
      </c>
      <c r="Z83" s="265">
        <f t="shared" si="40"/>
        <v>6.4407421025763689E-2</v>
      </c>
      <c r="AA83" s="263">
        <f t="shared" si="40"/>
        <v>6.2039347510918885E-2</v>
      </c>
      <c r="AB83" s="260">
        <f t="shared" si="40"/>
        <v>5.8754491138916641E-2</v>
      </c>
      <c r="AC83" s="261">
        <f t="shared" si="40"/>
        <v>5.5691407576451038E-2</v>
      </c>
      <c r="AD83" s="286"/>
    </row>
    <row r="84" spans="1:30" s="124" customFormat="1" x14ac:dyDescent="0.15">
      <c r="A84" s="253" t="s">
        <v>29</v>
      </c>
      <c r="B84" s="254">
        <f>B20/B31</f>
        <v>4.8291659549493916E-2</v>
      </c>
      <c r="C84" s="255">
        <f t="shared" ref="C84:AC84" si="41">C20/C31</f>
        <v>8.5201953443458572E-2</v>
      </c>
      <c r="D84" s="256">
        <f t="shared" si="41"/>
        <v>7.2911189850268607E-2</v>
      </c>
      <c r="E84" s="257">
        <f t="shared" si="41"/>
        <v>7.1643610439022593E-2</v>
      </c>
      <c r="F84" s="254">
        <f t="shared" si="41"/>
        <v>4.9252720036760414E-2</v>
      </c>
      <c r="G84" s="255">
        <f t="shared" si="41"/>
        <v>8.3847894314283633E-2</v>
      </c>
      <c r="H84" s="256">
        <f t="shared" si="41"/>
        <v>6.1165211551376761E-2</v>
      </c>
      <c r="I84" s="257">
        <f t="shared" si="41"/>
        <v>7.6660580912863069E-2</v>
      </c>
      <c r="J84" s="254">
        <f t="shared" si="41"/>
        <v>9.4523285004354737E-2</v>
      </c>
      <c r="K84" s="255">
        <f t="shared" si="41"/>
        <v>3.1875181211945491E-2</v>
      </c>
      <c r="L84" s="256">
        <f t="shared" si="41"/>
        <v>9.4765397126429882E-2</v>
      </c>
      <c r="M84" s="254">
        <f t="shared" si="41"/>
        <v>3.8580032918734138E-2</v>
      </c>
      <c r="N84" s="258">
        <f t="shared" si="41"/>
        <v>7.5334725999148311E-2</v>
      </c>
      <c r="O84" s="259">
        <f t="shared" si="41"/>
        <v>5.1117638273510228E-2</v>
      </c>
      <c r="P84" s="254">
        <f t="shared" si="41"/>
        <v>7.939918367346939E-2</v>
      </c>
      <c r="Q84" s="255">
        <f t="shared" si="41"/>
        <v>5.5332489217206425E-2</v>
      </c>
      <c r="R84" s="256">
        <f t="shared" si="41"/>
        <v>6.2557653769893862E-2</v>
      </c>
      <c r="S84" s="257">
        <f t="shared" si="41"/>
        <v>7.3767380317129774E-2</v>
      </c>
      <c r="T84" s="254">
        <f t="shared" si="41"/>
        <v>0.13455164184381491</v>
      </c>
      <c r="U84" s="255">
        <f t="shared" si="41"/>
        <v>2.7837921435199506E-2</v>
      </c>
      <c r="V84" s="256">
        <f t="shared" si="41"/>
        <v>7.792353907427825E-2</v>
      </c>
      <c r="W84" s="257">
        <f t="shared" si="41"/>
        <v>5.7732192624278957E-2</v>
      </c>
      <c r="X84" s="254">
        <f t="shared" si="41"/>
        <v>8.4272397683762365E-2</v>
      </c>
      <c r="Y84" s="255">
        <f t="shared" si="41"/>
        <v>4.6501179377737845E-2</v>
      </c>
      <c r="Z84" s="256">
        <f t="shared" si="41"/>
        <v>7.2068341407167572E-2</v>
      </c>
      <c r="AA84" s="254">
        <f t="shared" si="41"/>
        <v>6.6859767124495081E-2</v>
      </c>
      <c r="AB84" s="260">
        <f t="shared" si="41"/>
        <v>7.0589888846152873E-2</v>
      </c>
      <c r="AC84" s="261">
        <f t="shared" si="41"/>
        <v>6.4554433727672125E-2</v>
      </c>
      <c r="AD84" s="286"/>
    </row>
    <row r="85" spans="1:30" s="124" customFormat="1" x14ac:dyDescent="0.15">
      <c r="A85" s="262" t="s">
        <v>30</v>
      </c>
      <c r="B85" s="263">
        <f>B21/B31</f>
        <v>5.7633769999255437E-2</v>
      </c>
      <c r="C85" s="264">
        <f t="shared" ref="C85:AC85" si="42">C21/C31</f>
        <v>9.7691960646187695E-2</v>
      </c>
      <c r="D85" s="265">
        <f t="shared" si="42"/>
        <v>8.7907189393073501E-2</v>
      </c>
      <c r="E85" s="266">
        <f t="shared" si="42"/>
        <v>8.6465471067358662E-2</v>
      </c>
      <c r="F85" s="263">
        <f t="shared" si="42"/>
        <v>5.658922577278639E-2</v>
      </c>
      <c r="G85" s="264">
        <f t="shared" si="42"/>
        <v>0.10458603994842226</v>
      </c>
      <c r="H85" s="265">
        <f t="shared" si="42"/>
        <v>6.8643384822028211E-2</v>
      </c>
      <c r="I85" s="266">
        <f t="shared" si="42"/>
        <v>9.1027385892116189E-2</v>
      </c>
      <c r="J85" s="263">
        <f t="shared" si="42"/>
        <v>0.11913178612292297</v>
      </c>
      <c r="K85" s="264">
        <f t="shared" si="42"/>
        <v>3.0932879095389967E-2</v>
      </c>
      <c r="L85" s="265">
        <f t="shared" si="42"/>
        <v>0.10960737477644009</v>
      </c>
      <c r="M85" s="263">
        <f t="shared" si="42"/>
        <v>3.8598120135292381E-2</v>
      </c>
      <c r="N85" s="267">
        <f t="shared" si="42"/>
        <v>8.7717827575453766E-2</v>
      </c>
      <c r="O85" s="268">
        <f t="shared" si="42"/>
        <v>5.8422528666965366E-2</v>
      </c>
      <c r="P85" s="263">
        <f t="shared" si="42"/>
        <v>8.8881632653061218E-2</v>
      </c>
      <c r="Q85" s="264">
        <f t="shared" si="42"/>
        <v>7.2876111287909051E-2</v>
      </c>
      <c r="R85" s="265">
        <f t="shared" si="42"/>
        <v>6.3119612354606475E-2</v>
      </c>
      <c r="S85" s="266">
        <f t="shared" si="42"/>
        <v>8.6142383028567707E-2</v>
      </c>
      <c r="T85" s="263">
        <f t="shared" si="42"/>
        <v>0.13945728554381934</v>
      </c>
      <c r="U85" s="264">
        <f t="shared" si="42"/>
        <v>2.7639079139233795E-2</v>
      </c>
      <c r="V85" s="265">
        <f t="shared" si="42"/>
        <v>9.9131432686033166E-2</v>
      </c>
      <c r="W85" s="266">
        <f t="shared" si="42"/>
        <v>5.9050057251496098E-2</v>
      </c>
      <c r="X85" s="263">
        <f t="shared" si="42"/>
        <v>0.10160058705144692</v>
      </c>
      <c r="Y85" s="264">
        <f t="shared" si="42"/>
        <v>5.7834437829944962E-2</v>
      </c>
      <c r="Z85" s="265">
        <f t="shared" si="42"/>
        <v>7.0158466102390737E-2</v>
      </c>
      <c r="AA85" s="263">
        <f t="shared" si="42"/>
        <v>7.7886552974466366E-2</v>
      </c>
      <c r="AB85" s="260">
        <f t="shared" si="42"/>
        <v>8.0084718302806071E-2</v>
      </c>
      <c r="AC85" s="261">
        <f t="shared" si="42"/>
        <v>7.5204744720296465E-2</v>
      </c>
      <c r="AD85" s="286"/>
    </row>
    <row r="86" spans="1:30" s="124" customFormat="1" x14ac:dyDescent="0.15">
      <c r="A86" s="253" t="s">
        <v>31</v>
      </c>
      <c r="B86" s="254">
        <f>B22/B31</f>
        <v>5.5553365656247126E-2</v>
      </c>
      <c r="C86" s="255">
        <f t="shared" ref="C86:AC86" si="43">C22/C31</f>
        <v>0.11066874569617147</v>
      </c>
      <c r="D86" s="256">
        <f t="shared" si="43"/>
        <v>6.259001028688993E-2</v>
      </c>
      <c r="E86" s="257">
        <f t="shared" si="43"/>
        <v>8.7592117171194805E-2</v>
      </c>
      <c r="F86" s="254">
        <f t="shared" si="43"/>
        <v>4.127368593213343E-2</v>
      </c>
      <c r="G86" s="255">
        <f t="shared" si="43"/>
        <v>0.11222538500839355</v>
      </c>
      <c r="H86" s="256">
        <f t="shared" si="43"/>
        <v>6.4865681665547348E-2</v>
      </c>
      <c r="I86" s="257">
        <f t="shared" si="43"/>
        <v>9.3364315352697097E-2</v>
      </c>
      <c r="J86" s="254">
        <f t="shared" si="43"/>
        <v>8.9758696654541725E-2</v>
      </c>
      <c r="K86" s="255">
        <f t="shared" si="43"/>
        <v>3.240069585387069E-2</v>
      </c>
      <c r="L86" s="256">
        <f t="shared" si="43"/>
        <v>0.1073507700063617</v>
      </c>
      <c r="M86" s="254">
        <f t="shared" si="43"/>
        <v>3.6059880744952158E-2</v>
      </c>
      <c r="N86" s="258">
        <f t="shared" si="43"/>
        <v>8.4706718662504316E-2</v>
      </c>
      <c r="O86" s="259">
        <f t="shared" si="43"/>
        <v>5.814374139161315E-2</v>
      </c>
      <c r="P86" s="254">
        <f t="shared" si="43"/>
        <v>7.4742857142857139E-2</v>
      </c>
      <c r="Q86" s="255">
        <f t="shared" si="43"/>
        <v>8.0039813391654085E-2</v>
      </c>
      <c r="R86" s="256">
        <f t="shared" si="43"/>
        <v>5.6704802095151254E-2</v>
      </c>
      <c r="S86" s="257">
        <f t="shared" si="43"/>
        <v>8.9472028806316564E-2</v>
      </c>
      <c r="T86" s="254">
        <f t="shared" si="43"/>
        <v>0.11271931762938082</v>
      </c>
      <c r="U86" s="255">
        <f t="shared" si="43"/>
        <v>2.4722725465070036E-2</v>
      </c>
      <c r="V86" s="256">
        <f t="shared" si="43"/>
        <v>0.10070092932202246</v>
      </c>
      <c r="W86" s="257">
        <f t="shared" si="43"/>
        <v>5.8337114092509773E-2</v>
      </c>
      <c r="X86" s="254">
        <f t="shared" si="43"/>
        <v>8.9830496160189482E-2</v>
      </c>
      <c r="Y86" s="255">
        <f t="shared" si="43"/>
        <v>6.3315736268673484E-2</v>
      </c>
      <c r="Z86" s="256">
        <f t="shared" si="43"/>
        <v>6.1408738304244918E-2</v>
      </c>
      <c r="AA86" s="254">
        <f t="shared" si="43"/>
        <v>8.7183944902543026E-2</v>
      </c>
      <c r="AB86" s="260">
        <f t="shared" si="43"/>
        <v>7.2039172746729649E-2</v>
      </c>
      <c r="AC86" s="261">
        <f t="shared" si="43"/>
        <v>7.9509920337799786E-2</v>
      </c>
      <c r="AD86" s="286"/>
    </row>
    <row r="87" spans="1:30" s="124" customFormat="1" x14ac:dyDescent="0.15">
      <c r="A87" s="262" t="s">
        <v>32</v>
      </c>
      <c r="B87" s="263">
        <f>B23/B31</f>
        <v>6.0362384537558961E-2</v>
      </c>
      <c r="C87" s="264">
        <f t="shared" ref="C87:AC87" si="44">C23/C31</f>
        <v>8.34210588803318E-2</v>
      </c>
      <c r="D87" s="265">
        <f t="shared" si="44"/>
        <v>3.9741684763973023E-2</v>
      </c>
      <c r="E87" s="266">
        <f t="shared" si="44"/>
        <v>7.3047300666752857E-2</v>
      </c>
      <c r="F87" s="263">
        <f t="shared" si="44"/>
        <v>3.5397471942927902E-2</v>
      </c>
      <c r="G87" s="264">
        <f t="shared" si="44"/>
        <v>0.10084422061650002</v>
      </c>
      <c r="H87" s="265">
        <f t="shared" si="44"/>
        <v>5.6746138347884487E-2</v>
      </c>
      <c r="I87" s="266">
        <f t="shared" si="44"/>
        <v>7.8536099585062247E-2</v>
      </c>
      <c r="J87" s="263">
        <f t="shared" si="44"/>
        <v>8.2739894461806449E-2</v>
      </c>
      <c r="K87" s="264">
        <f t="shared" si="44"/>
        <v>2.5025369672368802E-2</v>
      </c>
      <c r="L87" s="265">
        <f t="shared" si="44"/>
        <v>8.7173362461139589E-2</v>
      </c>
      <c r="M87" s="263">
        <f t="shared" si="44"/>
        <v>3.0898994953666579E-2</v>
      </c>
      <c r="N87" s="267">
        <f t="shared" si="44"/>
        <v>6.6935140445764832E-2</v>
      </c>
      <c r="O87" s="268">
        <f t="shared" si="44"/>
        <v>4.938185559482916E-2</v>
      </c>
      <c r="P87" s="263">
        <f t="shared" si="44"/>
        <v>5.0782040816326528E-2</v>
      </c>
      <c r="Q87" s="264">
        <f t="shared" si="44"/>
        <v>6.9321344175937272E-2</v>
      </c>
      <c r="R87" s="265">
        <f t="shared" si="44"/>
        <v>4.8275423324462163E-2</v>
      </c>
      <c r="S87" s="266">
        <f t="shared" si="44"/>
        <v>7.0155744994685576E-2</v>
      </c>
      <c r="T87" s="263">
        <f t="shared" si="44"/>
        <v>6.1917178591947675E-2</v>
      </c>
      <c r="U87" s="264">
        <f t="shared" si="44"/>
        <v>2.0193539834739958E-2</v>
      </c>
      <c r="V87" s="265">
        <f t="shared" si="44"/>
        <v>9.1300825814000591E-2</v>
      </c>
      <c r="W87" s="266">
        <f t="shared" si="44"/>
        <v>4.3170868710437058E-2</v>
      </c>
      <c r="X87" s="263">
        <f t="shared" si="44"/>
        <v>6.1814773643714988E-2</v>
      </c>
      <c r="Y87" s="264">
        <f t="shared" si="44"/>
        <v>4.9825901381556778E-2</v>
      </c>
      <c r="Z87" s="265">
        <f t="shared" si="44"/>
        <v>4.8189545306883047E-2</v>
      </c>
      <c r="AA87" s="263">
        <f t="shared" si="44"/>
        <v>6.3565104538671258E-2</v>
      </c>
      <c r="AB87" s="260">
        <f t="shared" si="44"/>
        <v>5.9124807582734161E-2</v>
      </c>
      <c r="AC87" s="261">
        <f t="shared" si="44"/>
        <v>6.4197989146367956E-2</v>
      </c>
      <c r="AD87" s="286"/>
    </row>
    <row r="88" spans="1:30" s="124" customFormat="1" x14ac:dyDescent="0.15">
      <c r="A88" s="253" t="s">
        <v>33</v>
      </c>
      <c r="B88" s="254">
        <f>B24/B31</f>
        <v>4.789309787535969E-2</v>
      </c>
      <c r="C88" s="255">
        <f t="shared" ref="C88:AC88" si="45">C24/C31</f>
        <v>5.8397511496663793E-2</v>
      </c>
      <c r="D88" s="256">
        <f t="shared" si="45"/>
        <v>3.0106297862612871E-2</v>
      </c>
      <c r="E88" s="257">
        <f t="shared" si="45"/>
        <v>6.1706961195353044E-2</v>
      </c>
      <c r="F88" s="254">
        <f t="shared" si="45"/>
        <v>2.7624825738518214E-2</v>
      </c>
      <c r="G88" s="255">
        <f t="shared" si="45"/>
        <v>7.4909374011629323E-2</v>
      </c>
      <c r="H88" s="256">
        <f t="shared" si="45"/>
        <v>4.4677635997313635E-2</v>
      </c>
      <c r="I88" s="257">
        <f t="shared" si="45"/>
        <v>6.0438174273858919E-2</v>
      </c>
      <c r="J88" s="254">
        <f t="shared" si="45"/>
        <v>6.1683487883600598E-2</v>
      </c>
      <c r="K88" s="255">
        <f t="shared" si="45"/>
        <v>1.9462162945781385E-2</v>
      </c>
      <c r="L88" s="256">
        <f t="shared" si="45"/>
        <v>6.2998883700831829E-2</v>
      </c>
      <c r="M88" s="254">
        <f t="shared" si="45"/>
        <v>3.0754297221200631E-2</v>
      </c>
      <c r="N88" s="258">
        <f t="shared" si="45"/>
        <v>6.0316065842020726E-2</v>
      </c>
      <c r="O88" s="259">
        <f t="shared" si="45"/>
        <v>4.8372911169744945E-2</v>
      </c>
      <c r="P88" s="254">
        <f t="shared" si="45"/>
        <v>3.4135510204081634E-2</v>
      </c>
      <c r="Q88" s="255">
        <f t="shared" si="45"/>
        <v>5.787837956787574E-2</v>
      </c>
      <c r="R88" s="256">
        <f t="shared" si="45"/>
        <v>3.7068060606703208E-2</v>
      </c>
      <c r="S88" s="257">
        <f t="shared" si="45"/>
        <v>5.8344721372638339E-2</v>
      </c>
      <c r="T88" s="254">
        <f t="shared" si="45"/>
        <v>3.243912140363283E-2</v>
      </c>
      <c r="U88" s="255">
        <f t="shared" si="45"/>
        <v>2.9737970041094075E-2</v>
      </c>
      <c r="V88" s="256">
        <f t="shared" si="45"/>
        <v>7.165117796629239E-2</v>
      </c>
      <c r="W88" s="257">
        <f t="shared" si="45"/>
        <v>3.9406312787607749E-2</v>
      </c>
      <c r="X88" s="254">
        <f t="shared" si="45"/>
        <v>3.400248479696593E-2</v>
      </c>
      <c r="Y88" s="255">
        <f t="shared" si="45"/>
        <v>4.7523306750533525E-2</v>
      </c>
      <c r="Z88" s="256">
        <f t="shared" si="45"/>
        <v>3.6055589865880346E-2</v>
      </c>
      <c r="AA88" s="254">
        <f t="shared" si="45"/>
        <v>4.4617755313555225E-2</v>
      </c>
      <c r="AB88" s="260">
        <f t="shared" si="45"/>
        <v>4.5140312058934179E-2</v>
      </c>
      <c r="AC88" s="261">
        <f t="shared" si="45"/>
        <v>5.1737192777462582E-2</v>
      </c>
      <c r="AD88" s="286"/>
    </row>
    <row r="89" spans="1:30" s="124" customFormat="1" x14ac:dyDescent="0.15">
      <c r="A89" s="262" t="s">
        <v>34</v>
      </c>
      <c r="B89" s="263">
        <f>B25/B31</f>
        <v>2.083908181901796E-2</v>
      </c>
      <c r="C89" s="264">
        <f t="shared" ref="C89:AC89" si="46">C25/C31</f>
        <v>3.5111325697912789E-2</v>
      </c>
      <c r="D89" s="265">
        <f t="shared" si="46"/>
        <v>1.4835981255000571E-2</v>
      </c>
      <c r="E89" s="266">
        <f t="shared" si="46"/>
        <v>4.0882477882644111E-2</v>
      </c>
      <c r="F89" s="263">
        <f t="shared" si="46"/>
        <v>1.3559295633143561E-2</v>
      </c>
      <c r="G89" s="264">
        <f t="shared" si="46"/>
        <v>5.4871907160061309E-2</v>
      </c>
      <c r="H89" s="265">
        <f t="shared" si="46"/>
        <v>2.5134318334452652E-2</v>
      </c>
      <c r="I89" s="266">
        <f t="shared" si="46"/>
        <v>4.0607468879668047E-2</v>
      </c>
      <c r="J89" s="263">
        <f t="shared" si="46"/>
        <v>2.5564834264050412E-2</v>
      </c>
      <c r="K89" s="264">
        <f t="shared" si="46"/>
        <v>1.5421136561322123E-2</v>
      </c>
      <c r="L89" s="265">
        <f t="shared" si="46"/>
        <v>5.1739866284164153E-2</v>
      </c>
      <c r="M89" s="263">
        <f t="shared" si="46"/>
        <v>2.2560788120316165E-2</v>
      </c>
      <c r="N89" s="267">
        <f t="shared" si="46"/>
        <v>3.3434038943228189E-2</v>
      </c>
      <c r="O89" s="268">
        <f t="shared" si="46"/>
        <v>3.8359801530011117E-2</v>
      </c>
      <c r="P89" s="263">
        <f t="shared" si="46"/>
        <v>2.7879183673469386E-2</v>
      </c>
      <c r="Q89" s="264">
        <f t="shared" si="46"/>
        <v>4.4986424175124752E-2</v>
      </c>
      <c r="R89" s="265">
        <f t="shared" si="46"/>
        <v>3.0870611686617963E-2</v>
      </c>
      <c r="S89" s="266">
        <f t="shared" si="46"/>
        <v>4.0774603587774669E-2</v>
      </c>
      <c r="T89" s="263">
        <f t="shared" si="46"/>
        <v>2.1788129226145755E-2</v>
      </c>
      <c r="U89" s="264">
        <f t="shared" si="46"/>
        <v>2.6534399717202069E-2</v>
      </c>
      <c r="V89" s="265">
        <f t="shared" si="46"/>
        <v>5.9584617807880109E-2</v>
      </c>
      <c r="W89" s="266">
        <f t="shared" si="46"/>
        <v>2.7745371270551128E-2</v>
      </c>
      <c r="X89" s="263">
        <f t="shared" si="46"/>
        <v>1.9268074718280695E-2</v>
      </c>
      <c r="Y89" s="264">
        <f t="shared" si="46"/>
        <v>4.5726159721442214E-2</v>
      </c>
      <c r="Z89" s="265">
        <f t="shared" si="46"/>
        <v>2.5413836064871503E-2</v>
      </c>
      <c r="AA89" s="263">
        <f t="shared" si="46"/>
        <v>3.1967953023703942E-2</v>
      </c>
      <c r="AB89" s="260">
        <f t="shared" si="46"/>
        <v>2.8848071787525891E-2</v>
      </c>
      <c r="AC89" s="261">
        <f t="shared" si="46"/>
        <v>3.71419471998009E-2</v>
      </c>
      <c r="AD89" s="286"/>
    </row>
    <row r="90" spans="1:30" s="124" customFormat="1" x14ac:dyDescent="0.15">
      <c r="A90" s="253" t="s">
        <v>35</v>
      </c>
      <c r="B90" s="254">
        <f>B26/B31</f>
        <v>0</v>
      </c>
      <c r="C90" s="255">
        <f t="shared" ref="C90:AC90" si="47">C26/C31</f>
        <v>1.9554222303131998E-2</v>
      </c>
      <c r="D90" s="256">
        <f t="shared" si="47"/>
        <v>4.3433535261172703E-4</v>
      </c>
      <c r="E90" s="257">
        <f t="shared" si="47"/>
        <v>2.476774467613542E-2</v>
      </c>
      <c r="F90" s="254">
        <f t="shared" si="47"/>
        <v>3.9719935513516459E-4</v>
      </c>
      <c r="G90" s="255">
        <f t="shared" si="47"/>
        <v>2.9399313918692067E-2</v>
      </c>
      <c r="H90" s="256">
        <f t="shared" si="47"/>
        <v>3.3680322364002687E-3</v>
      </c>
      <c r="I90" s="257">
        <f t="shared" si="47"/>
        <v>1.9004149377593361E-2</v>
      </c>
      <c r="J90" s="254">
        <f t="shared" si="47"/>
        <v>3.8936420923203034E-3</v>
      </c>
      <c r="K90" s="255">
        <f t="shared" si="47"/>
        <v>7.8645984343287904E-3</v>
      </c>
      <c r="L90" s="256">
        <f t="shared" si="47"/>
        <v>3.0620206215265691E-2</v>
      </c>
      <c r="M90" s="254">
        <f t="shared" si="47"/>
        <v>3.5812688785322828E-3</v>
      </c>
      <c r="N90" s="258">
        <f t="shared" si="47"/>
        <v>8.644363894859319E-3</v>
      </c>
      <c r="O90" s="259">
        <f t="shared" si="47"/>
        <v>6.6311544780206103E-3</v>
      </c>
      <c r="P90" s="254">
        <f t="shared" si="47"/>
        <v>4.3036734693877553E-3</v>
      </c>
      <c r="Q90" s="255">
        <f t="shared" si="47"/>
        <v>7.6850679468342259E-3</v>
      </c>
      <c r="R90" s="256">
        <f t="shared" si="47"/>
        <v>5.0364212780846752E-3</v>
      </c>
      <c r="S90" s="257">
        <f t="shared" si="47"/>
        <v>4.6311359840350537E-3</v>
      </c>
      <c r="T90" s="254">
        <f t="shared" si="47"/>
        <v>2.4749193441463736E-3</v>
      </c>
      <c r="U90" s="255">
        <f t="shared" si="47"/>
        <v>3.9768459193142147E-3</v>
      </c>
      <c r="V90" s="256">
        <f t="shared" si="47"/>
        <v>1.0238293467743751E-2</v>
      </c>
      <c r="W90" s="257">
        <f t="shared" si="47"/>
        <v>1.8741763346079893E-3</v>
      </c>
      <c r="X90" s="254">
        <f t="shared" si="47"/>
        <v>1.4022392234646207E-3</v>
      </c>
      <c r="Y90" s="255">
        <f t="shared" si="47"/>
        <v>5.9642817027968104E-3</v>
      </c>
      <c r="Z90" s="256">
        <f t="shared" si="47"/>
        <v>2.3525379922391234E-3</v>
      </c>
      <c r="AA90" s="254">
        <f t="shared" si="47"/>
        <v>4.5407988037092306E-3</v>
      </c>
      <c r="AB90" s="260">
        <f t="shared" si="47"/>
        <v>5.6574253075940958E-3</v>
      </c>
      <c r="AC90" s="261">
        <f t="shared" si="47"/>
        <v>1.1371214885463178E-2</v>
      </c>
      <c r="AD90" s="286"/>
    </row>
    <row r="91" spans="1:30" s="124" customFormat="1" x14ac:dyDescent="0.15">
      <c r="A91" s="262" t="s">
        <v>36</v>
      </c>
      <c r="B91" s="263">
        <f>B27/B31</f>
        <v>0</v>
      </c>
      <c r="C91" s="264">
        <f t="shared" ref="C91:AC91" si="48">C27/C31</f>
        <v>2.0223047150172944E-3</v>
      </c>
      <c r="D91" s="265">
        <f t="shared" si="48"/>
        <v>0</v>
      </c>
      <c r="E91" s="266">
        <f t="shared" si="48"/>
        <v>1.0804720831871157E-3</v>
      </c>
      <c r="F91" s="263">
        <f t="shared" si="48"/>
        <v>0</v>
      </c>
      <c r="G91" s="264">
        <f t="shared" si="48"/>
        <v>3.5033939128530762E-4</v>
      </c>
      <c r="H91" s="265">
        <f t="shared" si="48"/>
        <v>2.0147750167897919E-5</v>
      </c>
      <c r="I91" s="266">
        <f t="shared" si="48"/>
        <v>2.1576763485477179E-4</v>
      </c>
      <c r="J91" s="263">
        <f t="shared" si="48"/>
        <v>1.7077377597896069E-5</v>
      </c>
      <c r="K91" s="264">
        <f t="shared" si="48"/>
        <v>3.6242389098289358E-5</v>
      </c>
      <c r="L91" s="265">
        <f t="shared" si="48"/>
        <v>3.0008042155297619E-5</v>
      </c>
      <c r="M91" s="263">
        <f t="shared" si="48"/>
        <v>1.8087216558243853E-5</v>
      </c>
      <c r="N91" s="267">
        <f t="shared" si="48"/>
        <v>0</v>
      </c>
      <c r="O91" s="268">
        <f t="shared" si="48"/>
        <v>3.3188961351454505E-6</v>
      </c>
      <c r="P91" s="263">
        <f t="shared" si="48"/>
        <v>0</v>
      </c>
      <c r="Q91" s="264">
        <f t="shared" si="48"/>
        <v>1.631807379019426E-3</v>
      </c>
      <c r="R91" s="265">
        <f t="shared" si="48"/>
        <v>5.3014960821943949E-6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5.470583829122527E-6</v>
      </c>
      <c r="AC91" s="261">
        <f t="shared" si="48"/>
        <v>4.2688984175126072E-4</v>
      </c>
      <c r="AD91" s="286"/>
    </row>
    <row r="92" spans="1:30" s="124" customFormat="1" x14ac:dyDescent="0.15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0</v>
      </c>
      <c r="AD92" s="286"/>
    </row>
    <row r="93" spans="1:30" s="124" customFormat="1" x14ac:dyDescent="0.15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 x14ac:dyDescent="0.2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5" thickTop="1" thickBot="1" x14ac:dyDescent="0.2">
      <c r="A95" s="270" t="s">
        <v>13</v>
      </c>
      <c r="B95" s="288">
        <f>SUM(B71:B94)</f>
        <v>0.99999999999999989</v>
      </c>
      <c r="C95" s="289">
        <f t="shared" ref="C95:AC95" si="52">SUM(C71:C94)</f>
        <v>1</v>
      </c>
      <c r="D95" s="288">
        <f t="shared" si="52"/>
        <v>1</v>
      </c>
      <c r="E95" s="289">
        <f t="shared" si="52"/>
        <v>1.0000000000000002</v>
      </c>
      <c r="F95" s="288">
        <f t="shared" si="52"/>
        <v>0.99999999999999978</v>
      </c>
      <c r="G95" s="289">
        <f t="shared" si="52"/>
        <v>1</v>
      </c>
      <c r="H95" s="288">
        <f t="shared" si="52"/>
        <v>1</v>
      </c>
      <c r="I95" s="289">
        <f t="shared" si="52"/>
        <v>1</v>
      </c>
      <c r="J95" s="288">
        <f t="shared" si="52"/>
        <v>1</v>
      </c>
      <c r="K95" s="288">
        <f t="shared" si="52"/>
        <v>1.0000000000000002</v>
      </c>
      <c r="L95" s="288">
        <f t="shared" si="52"/>
        <v>1.0000000000000002</v>
      </c>
      <c r="M95" s="289">
        <f t="shared" si="52"/>
        <v>1</v>
      </c>
      <c r="N95" s="288">
        <f t="shared" si="52"/>
        <v>1.0000000000000002</v>
      </c>
      <c r="O95" s="289">
        <f t="shared" si="52"/>
        <v>1.0000000000000002</v>
      </c>
      <c r="P95" s="288">
        <f t="shared" si="52"/>
        <v>1.0000000000000002</v>
      </c>
      <c r="Q95" s="289">
        <f t="shared" si="52"/>
        <v>1.0000000000000002</v>
      </c>
      <c r="R95" s="288">
        <f t="shared" si="52"/>
        <v>1</v>
      </c>
      <c r="S95" s="289">
        <f t="shared" si="52"/>
        <v>1</v>
      </c>
      <c r="T95" s="288">
        <f t="shared" si="52"/>
        <v>0.99999999999999978</v>
      </c>
      <c r="U95" s="289">
        <f t="shared" si="52"/>
        <v>0.99999999999999989</v>
      </c>
      <c r="V95" s="288">
        <f t="shared" si="52"/>
        <v>0.99999999999999989</v>
      </c>
      <c r="W95" s="289">
        <f t="shared" si="52"/>
        <v>0.99999999999999989</v>
      </c>
      <c r="X95" s="288">
        <f t="shared" si="52"/>
        <v>0.99999999999999989</v>
      </c>
      <c r="Y95" s="289">
        <f t="shared" si="52"/>
        <v>0.99999999999999989</v>
      </c>
      <c r="Z95" s="288">
        <f t="shared" si="52"/>
        <v>0.99999999999999978</v>
      </c>
      <c r="AA95" s="288">
        <f t="shared" si="52"/>
        <v>1</v>
      </c>
      <c r="AB95" s="288">
        <f t="shared" si="52"/>
        <v>1</v>
      </c>
      <c r="AC95" s="290">
        <f t="shared" si="52"/>
        <v>1</v>
      </c>
      <c r="AD95" s="291"/>
    </row>
    <row r="96" spans="1:30" ht="14" thickTop="1" x14ac:dyDescent="0.15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J23" sqref="J23"/>
    </sheetView>
  </sheetViews>
  <sheetFormatPr baseColWidth="10" defaultColWidth="8.83203125" defaultRowHeight="13" x14ac:dyDescent="0.15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SUM(Daily!B133,Daily!B350,Daily!B567,Daily!B784)</f>
        <v>0</v>
      </c>
      <c r="C7" s="42">
        <f>SUM(Daily!C133,Daily!C350,Daily!C567,Daily!C784)</f>
        <v>0</v>
      </c>
      <c r="D7" s="35">
        <f>SUM(Daily!D133,Daily!D350,Daily!D567,Daily!D784)</f>
        <v>0</v>
      </c>
      <c r="E7" s="42">
        <f>SUM(Daily!E133,Daily!E350,Daily!E567,Daily!E784)</f>
        <v>0</v>
      </c>
      <c r="F7" s="35">
        <f>SUM(Daily!F133,Daily!F350,Daily!F567,Daily!F784)</f>
        <v>0</v>
      </c>
      <c r="G7" s="42">
        <f>SUM(Daily!G133,Daily!G350,Daily!G567,Daily!G784)</f>
        <v>0</v>
      </c>
      <c r="H7" s="35">
        <f>SUM(Daily!H133,Daily!H350,Daily!H567,Daily!H784)</f>
        <v>0</v>
      </c>
      <c r="I7" s="42">
        <f>SUM(Daily!I133,Daily!I350,Daily!I567,Daily!I784)</f>
        <v>0</v>
      </c>
      <c r="J7" s="35">
        <f>SUM(Daily!J133,Daily!J350,Daily!J567,Daily!J784)</f>
        <v>0</v>
      </c>
      <c r="K7" s="42">
        <f>SUM(Daily!K133,Daily!K350,Daily!K567,Daily!K784)</f>
        <v>0</v>
      </c>
      <c r="L7" s="35">
        <f>SUM(Daily!L133,Daily!L350,Daily!L567,Daily!L784)</f>
        <v>0</v>
      </c>
      <c r="M7" s="42">
        <f>SUM(Daily!M133,Daily!M350,Daily!M567,Daily!M784)</f>
        <v>0</v>
      </c>
      <c r="N7" s="35">
        <f>SUM(Daily!N133,Daily!N350,Daily!N567,Daily!N784)</f>
        <v>0</v>
      </c>
      <c r="O7" s="42">
        <f>SUM(Daily!O133,Daily!O350,Daily!O567,Daily!O784)</f>
        <v>0</v>
      </c>
      <c r="P7" s="35">
        <f>SUM(Daily!P133,Daily!P350,Daily!P567,Daily!P784)</f>
        <v>0</v>
      </c>
      <c r="Q7" s="42">
        <f>SUM(Daily!Q133,Daily!Q350,Daily!Q567,Daily!Q784)</f>
        <v>0</v>
      </c>
      <c r="R7" s="35">
        <f>SUM(Daily!R133,Daily!R350,Daily!R567,Daily!R784)</f>
        <v>0</v>
      </c>
      <c r="S7" s="42">
        <f>SUM(Daily!S133,Daily!S350,Daily!S567,Daily!S784)</f>
        <v>0</v>
      </c>
      <c r="T7" s="35">
        <f>SUM(Daily!T133,Daily!T350,Daily!T567,Daily!T784)</f>
        <v>0</v>
      </c>
      <c r="U7" s="42">
        <f>SUM(Daily!U133,Daily!U350,Daily!U567,Daily!U784)</f>
        <v>0</v>
      </c>
      <c r="V7" s="35">
        <f>SUM(Daily!V133,Daily!V350,Daily!V567,Daily!V784)</f>
        <v>0</v>
      </c>
      <c r="W7" s="42">
        <f>SUM(Daily!W133,Daily!W350,Daily!W567,Daily!W784)</f>
        <v>0</v>
      </c>
      <c r="X7" s="35">
        <f>SUM(Daily!X133,Daily!X350,Daily!X567,Daily!X784)</f>
        <v>0</v>
      </c>
      <c r="Y7" s="42">
        <f>SUM(Daily!Y133,Daily!Y350,Daily!Y567,Daily!Y784)</f>
        <v>0</v>
      </c>
      <c r="Z7" s="35">
        <f>SUM(Daily!Z133,Daily!Z350,Daily!Z567,Daily!Z784)</f>
        <v>0</v>
      </c>
      <c r="AA7" s="42">
        <f>SUM(Daily!AA133,Daily!AA350,Daily!AA567,Daily!AA784)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 x14ac:dyDescent="0.15">
      <c r="A8" s="94" t="s">
        <v>17</v>
      </c>
      <c r="B8" s="3">
        <f>SUM(Daily!B134,Daily!B351,Daily!B568,Daily!B785)</f>
        <v>365</v>
      </c>
      <c r="C8" s="32">
        <f>SUM(Daily!C134,Daily!C351,Daily!C568,Daily!C785)</f>
        <v>0</v>
      </c>
      <c r="D8" s="3">
        <f>SUM(Daily!D134,Daily!D351,Daily!D568,Daily!D785)</f>
        <v>217</v>
      </c>
      <c r="E8" s="32">
        <f>SUM(Daily!E134,Daily!E351,Daily!E568,Daily!E785)</f>
        <v>0</v>
      </c>
      <c r="F8" s="3">
        <f>SUM(Daily!F134,Daily!F351,Daily!F568,Daily!F785)</f>
        <v>730</v>
      </c>
      <c r="G8" s="32">
        <f>SUM(Daily!G134,Daily!G351,Daily!G568,Daily!G785)</f>
        <v>1</v>
      </c>
      <c r="H8" s="3">
        <f>SUM(Daily!H134,Daily!H351,Daily!H568,Daily!H785)</f>
        <v>466</v>
      </c>
      <c r="I8" s="32">
        <f>SUM(Daily!I134,Daily!I351,Daily!I568,Daily!I785)</f>
        <v>55</v>
      </c>
      <c r="J8" s="3">
        <f>SUM(Daily!J134,Daily!J351,Daily!J568,Daily!J785)</f>
        <v>34</v>
      </c>
      <c r="K8" s="32">
        <f>SUM(Daily!K134,Daily!K351,Daily!K568,Daily!K785)</f>
        <v>17</v>
      </c>
      <c r="L8" s="3">
        <f>SUM(Daily!L134,Daily!L351,Daily!L568,Daily!L785)</f>
        <v>24</v>
      </c>
      <c r="M8" s="32">
        <f>SUM(Daily!M134,Daily!M351,Daily!M568,Daily!M785)</f>
        <v>56</v>
      </c>
      <c r="N8" s="3">
        <f>SUM(Daily!N134,Daily!N351,Daily!N568,Daily!N785)</f>
        <v>202</v>
      </c>
      <c r="O8" s="32">
        <f>SUM(Daily!O134,Daily!O351,Daily!O568,Daily!O785)</f>
        <v>130</v>
      </c>
      <c r="P8" s="3">
        <f>SUM(Daily!P134,Daily!P351,Daily!P568,Daily!P785)</f>
        <v>60</v>
      </c>
      <c r="Q8" s="32">
        <f>SUM(Daily!Q134,Daily!Q351,Daily!Q568,Daily!Q785)</f>
        <v>48</v>
      </c>
      <c r="R8" s="3">
        <f>SUM(Daily!R134,Daily!R351,Daily!R568,Daily!R785)</f>
        <v>19</v>
      </c>
      <c r="S8" s="32">
        <f>SUM(Daily!S134,Daily!S351,Daily!S568,Daily!S785)</f>
        <v>37</v>
      </c>
      <c r="T8" s="3">
        <f>SUM(Daily!T134,Daily!T351,Daily!T568,Daily!T785)</f>
        <v>0</v>
      </c>
      <c r="U8" s="32">
        <f>SUM(Daily!U134,Daily!U351,Daily!U568,Daily!U785)</f>
        <v>0</v>
      </c>
      <c r="V8" s="3">
        <f>SUM(Daily!V134,Daily!V351,Daily!V568,Daily!V785)</f>
        <v>0</v>
      </c>
      <c r="W8" s="32">
        <f>SUM(Daily!W134,Daily!W351,Daily!W568,Daily!W785)</f>
        <v>0</v>
      </c>
      <c r="X8" s="3">
        <f>SUM(Daily!X134,Daily!X351,Daily!X568,Daily!X785)</f>
        <v>3</v>
      </c>
      <c r="Y8" s="32">
        <f>SUM(Daily!Y134,Daily!Y351,Daily!Y568,Daily!Y785)</f>
        <v>0</v>
      </c>
      <c r="Z8" s="3">
        <f>SUM(Daily!Z134,Daily!Z351,Daily!Z568,Daily!Z785)</f>
        <v>0</v>
      </c>
      <c r="AA8" s="32">
        <f>SUM(Daily!AA134,Daily!AA351,Daily!AA568,Daily!AA785)</f>
        <v>0</v>
      </c>
      <c r="AB8" s="11">
        <f>B8+D8+F8+H8+J8+L8+N8+P8+R8+T8+V8+X8+Z8</f>
        <v>2120</v>
      </c>
      <c r="AC8" s="7">
        <f t="shared" ref="AB8:AC30" si="0">C8+E8+G8+I8+K8+M8+O8+Q8+S8+U8+W8+Y8+AA8</f>
        <v>344</v>
      </c>
    </row>
    <row r="9" spans="1:29" x14ac:dyDescent="0.15">
      <c r="A9" s="95" t="s">
        <v>18</v>
      </c>
      <c r="B9" s="3">
        <f>SUM(Daily!B135,Daily!B352,Daily!B569,Daily!B786)</f>
        <v>1503</v>
      </c>
      <c r="C9" s="32">
        <f>SUM(Daily!C135,Daily!C352,Daily!C569,Daily!C786)</f>
        <v>38</v>
      </c>
      <c r="D9" s="3">
        <f>SUM(Daily!D135,Daily!D352,Daily!D569,Daily!D786)</f>
        <v>672</v>
      </c>
      <c r="E9" s="32">
        <f>SUM(Daily!E135,Daily!E352,Daily!E569,Daily!E786)</f>
        <v>125</v>
      </c>
      <c r="F9" s="3">
        <f>SUM(Daily!F135,Daily!F352,Daily!F569,Daily!F786)</f>
        <v>2829</v>
      </c>
      <c r="G9" s="32">
        <f>SUM(Daily!G135,Daily!G352,Daily!G569,Daily!G786)</f>
        <v>371</v>
      </c>
      <c r="H9" s="3">
        <f>SUM(Daily!H135,Daily!H352,Daily!H569,Daily!H786)</f>
        <v>1752</v>
      </c>
      <c r="I9" s="32">
        <f>SUM(Daily!I135,Daily!I352,Daily!I569,Daily!I786)</f>
        <v>799</v>
      </c>
      <c r="J9" s="3">
        <f>SUM(Daily!J135,Daily!J352,Daily!J569,Daily!J786)</f>
        <v>108</v>
      </c>
      <c r="K9" s="32">
        <f>SUM(Daily!K135,Daily!K352,Daily!K569,Daily!K786)</f>
        <v>229</v>
      </c>
      <c r="L9" s="3">
        <f>SUM(Daily!L135,Daily!L352,Daily!L569,Daily!L786)</f>
        <v>396</v>
      </c>
      <c r="M9" s="32">
        <f>SUM(Daily!M135,Daily!M352,Daily!M569,Daily!M786)</f>
        <v>737</v>
      </c>
      <c r="N9" s="3">
        <f>SUM(Daily!N135,Daily!N352,Daily!N569,Daily!N786)</f>
        <v>1528</v>
      </c>
      <c r="O9" s="32">
        <f>SUM(Daily!O135,Daily!O352,Daily!O569,Daily!O786)</f>
        <v>1656</v>
      </c>
      <c r="P9" s="3">
        <f>SUM(Daily!P135,Daily!P352,Daily!P569,Daily!P786)</f>
        <v>773</v>
      </c>
      <c r="Q9" s="32">
        <f>SUM(Daily!Q135,Daily!Q352,Daily!Q569,Daily!Q786)</f>
        <v>1149</v>
      </c>
      <c r="R9" s="3">
        <f>SUM(Daily!R135,Daily!R352,Daily!R569,Daily!R786)</f>
        <v>835</v>
      </c>
      <c r="S9" s="32">
        <f>SUM(Daily!S135,Daily!S352,Daily!S569,Daily!S786)</f>
        <v>832</v>
      </c>
      <c r="T9" s="3">
        <f>SUM(Daily!T135,Daily!T352,Daily!T569,Daily!T786)</f>
        <v>70</v>
      </c>
      <c r="U9" s="32">
        <f>SUM(Daily!U135,Daily!U352,Daily!U569,Daily!U786)</f>
        <v>383</v>
      </c>
      <c r="V9" s="3">
        <f>SUM(Daily!V135,Daily!V352,Daily!V569,Daily!V786)</f>
        <v>411</v>
      </c>
      <c r="W9" s="32">
        <f>SUM(Daily!W135,Daily!W352,Daily!W569,Daily!W786)</f>
        <v>1104</v>
      </c>
      <c r="X9" s="3">
        <f>SUM(Daily!X135,Daily!X352,Daily!X569,Daily!X786)</f>
        <v>767</v>
      </c>
      <c r="Y9" s="32">
        <f>SUM(Daily!Y135,Daily!Y352,Daily!Y569,Daily!Y786)</f>
        <v>624</v>
      </c>
      <c r="Z9" s="3">
        <f>SUM(Daily!Z135,Daily!Z352,Daily!Z569,Daily!Z786)</f>
        <v>1508</v>
      </c>
      <c r="AA9" s="32">
        <f>SUM(Daily!AA135,Daily!AA352,Daily!AA569,Daily!AA786)</f>
        <v>1553</v>
      </c>
      <c r="AB9" s="11">
        <f t="shared" si="0"/>
        <v>13152</v>
      </c>
      <c r="AC9" s="7">
        <f t="shared" si="0"/>
        <v>9600</v>
      </c>
    </row>
    <row r="10" spans="1:29" x14ac:dyDescent="0.15">
      <c r="A10" s="94" t="s">
        <v>19</v>
      </c>
      <c r="B10" s="3">
        <f>SUM(Daily!B136,Daily!B353,Daily!B570,Daily!B787)</f>
        <v>2275</v>
      </c>
      <c r="C10" s="32">
        <f>SUM(Daily!C136,Daily!C353,Daily!C570,Daily!C787)</f>
        <v>1144</v>
      </c>
      <c r="D10" s="3">
        <f>SUM(Daily!D136,Daily!D353,Daily!D570,Daily!D787)</f>
        <v>859</v>
      </c>
      <c r="E10" s="32">
        <f>SUM(Daily!E136,Daily!E353,Daily!E570,Daily!E787)</f>
        <v>578</v>
      </c>
      <c r="F10" s="3">
        <f>SUM(Daily!F136,Daily!F353,Daily!F570,Daily!F787)</f>
        <v>3519</v>
      </c>
      <c r="G10" s="32">
        <f>SUM(Daily!G136,Daily!G353,Daily!G570,Daily!G787)</f>
        <v>1091</v>
      </c>
      <c r="H10" s="3">
        <f>SUM(Daily!H136,Daily!H353,Daily!H570,Daily!H787)</f>
        <v>2751</v>
      </c>
      <c r="I10" s="32">
        <f>SUM(Daily!I136,Daily!I353,Daily!I570,Daily!I787)</f>
        <v>1729</v>
      </c>
      <c r="J10" s="3">
        <f>SUM(Daily!J136,Daily!J353,Daily!J570,Daily!J787)</f>
        <v>222</v>
      </c>
      <c r="K10" s="32">
        <f>SUM(Daily!K136,Daily!K353,Daily!K570,Daily!K787)</f>
        <v>533</v>
      </c>
      <c r="L10" s="3">
        <f>SUM(Daily!L136,Daily!L353,Daily!L570,Daily!L787)</f>
        <v>780</v>
      </c>
      <c r="M10" s="32">
        <f>SUM(Daily!M136,Daily!M353,Daily!M570,Daily!M787)</f>
        <v>1409</v>
      </c>
      <c r="N10" s="3">
        <f>SUM(Daily!N136,Daily!N353,Daily!N570,Daily!N787)</f>
        <v>2783</v>
      </c>
      <c r="O10" s="32">
        <f>SUM(Daily!O136,Daily!O353,Daily!O570,Daily!O787)</f>
        <v>2621</v>
      </c>
      <c r="P10" s="3">
        <f>SUM(Daily!P136,Daily!P353,Daily!P570,Daily!P787)</f>
        <v>1458</v>
      </c>
      <c r="Q10" s="32">
        <f>SUM(Daily!Q136,Daily!Q353,Daily!Q570,Daily!Q787)</f>
        <v>1402</v>
      </c>
      <c r="R10" s="3">
        <f>SUM(Daily!R136,Daily!R353,Daily!R570,Daily!R787)</f>
        <v>1577</v>
      </c>
      <c r="S10" s="32">
        <f>SUM(Daily!S136,Daily!S353,Daily!S570,Daily!S787)</f>
        <v>1529</v>
      </c>
      <c r="T10" s="3">
        <f>SUM(Daily!T136,Daily!T353,Daily!T570,Daily!T787)</f>
        <v>221</v>
      </c>
      <c r="U10" s="32">
        <f>SUM(Daily!U136,Daily!U353,Daily!U570,Daily!U787)</f>
        <v>527</v>
      </c>
      <c r="V10" s="3">
        <f>SUM(Daily!V136,Daily!V353,Daily!V570,Daily!V787)</f>
        <v>1202</v>
      </c>
      <c r="W10" s="32">
        <f>SUM(Daily!W136,Daily!W353,Daily!W570,Daily!W787)</f>
        <v>1561</v>
      </c>
      <c r="X10" s="3">
        <f>SUM(Daily!X136,Daily!X353,Daily!X570,Daily!X787)</f>
        <v>1317</v>
      </c>
      <c r="Y10" s="32">
        <f>SUM(Daily!Y136,Daily!Y353,Daily!Y570,Daily!Y787)</f>
        <v>941</v>
      </c>
      <c r="Z10" s="3">
        <f>SUM(Daily!Z136,Daily!Z353,Daily!Z570,Daily!Z787)</f>
        <v>2351</v>
      </c>
      <c r="AA10" s="32">
        <f>SUM(Daily!AA136,Daily!AA353,Daily!AA570,Daily!AA787)</f>
        <v>2623</v>
      </c>
      <c r="AB10" s="11">
        <f t="shared" si="0"/>
        <v>21315</v>
      </c>
      <c r="AC10" s="7">
        <f t="shared" si="0"/>
        <v>17688</v>
      </c>
    </row>
    <row r="11" spans="1:29" x14ac:dyDescent="0.15">
      <c r="A11" s="95" t="s">
        <v>20</v>
      </c>
      <c r="B11" s="3">
        <f>SUM(Daily!B137,Daily!B354,Daily!B571,Daily!B788)</f>
        <v>2814</v>
      </c>
      <c r="C11" s="32">
        <f>SUM(Daily!C137,Daily!C354,Daily!C571,Daily!C788)</f>
        <v>2588</v>
      </c>
      <c r="D11" s="3">
        <f>SUM(Daily!D137,Daily!D354,Daily!D571,Daily!D788)</f>
        <v>840</v>
      </c>
      <c r="E11" s="32">
        <f>SUM(Daily!E137,Daily!E354,Daily!E571,Daily!E788)</f>
        <v>1053</v>
      </c>
      <c r="F11" s="3">
        <f>SUM(Daily!F137,Daily!F354,Daily!F571,Daily!F788)</f>
        <v>3977</v>
      </c>
      <c r="G11" s="32">
        <f>SUM(Daily!G137,Daily!G354,Daily!G571,Daily!G788)</f>
        <v>1990</v>
      </c>
      <c r="H11" s="3">
        <f>SUM(Daily!H137,Daily!H354,Daily!H571,Daily!H788)</f>
        <v>3471</v>
      </c>
      <c r="I11" s="32">
        <f>SUM(Daily!I137,Daily!I354,Daily!I571,Daily!I788)</f>
        <v>3245</v>
      </c>
      <c r="J11" s="3">
        <f>SUM(Daily!J137,Daily!J354,Daily!J571,Daily!J788)</f>
        <v>280</v>
      </c>
      <c r="K11" s="32">
        <f>SUM(Daily!K137,Daily!K354,Daily!K571,Daily!K788)</f>
        <v>839</v>
      </c>
      <c r="L11" s="3">
        <f>SUM(Daily!L137,Daily!L354,Daily!L571,Daily!L788)</f>
        <v>1078</v>
      </c>
      <c r="M11" s="32">
        <f>SUM(Daily!M137,Daily!M354,Daily!M571,Daily!M788)</f>
        <v>2190</v>
      </c>
      <c r="N11" s="3">
        <f>SUM(Daily!N137,Daily!N354,Daily!N571,Daily!N788)</f>
        <v>3195</v>
      </c>
      <c r="O11" s="32">
        <f>SUM(Daily!O137,Daily!O354,Daily!O571,Daily!O788)</f>
        <v>3948</v>
      </c>
      <c r="P11" s="3">
        <f>SUM(Daily!P137,Daily!P354,Daily!P571,Daily!P788)</f>
        <v>1713</v>
      </c>
      <c r="Q11" s="32">
        <f>SUM(Daily!Q137,Daily!Q354,Daily!Q571,Daily!Q788)</f>
        <v>1645</v>
      </c>
      <c r="R11" s="3">
        <f>SUM(Daily!R137,Daily!R354,Daily!R571,Daily!R788)</f>
        <v>2338</v>
      </c>
      <c r="S11" s="32">
        <f>SUM(Daily!S137,Daily!S354,Daily!S571,Daily!S788)</f>
        <v>1805</v>
      </c>
      <c r="T11" s="3">
        <f>SUM(Daily!T137,Daily!T354,Daily!T571,Daily!T788)</f>
        <v>331</v>
      </c>
      <c r="U11" s="32">
        <f>SUM(Daily!U137,Daily!U354,Daily!U571,Daily!U788)</f>
        <v>578</v>
      </c>
      <c r="V11" s="3">
        <f>SUM(Daily!V137,Daily!V354,Daily!V571,Daily!V788)</f>
        <v>1468</v>
      </c>
      <c r="W11" s="32">
        <f>SUM(Daily!W137,Daily!W354,Daily!W571,Daily!W788)</f>
        <v>1928</v>
      </c>
      <c r="X11" s="3">
        <f>SUM(Daily!X137,Daily!X354,Daily!X571,Daily!X788)</f>
        <v>1715</v>
      </c>
      <c r="Y11" s="32">
        <f>SUM(Daily!Y137,Daily!Y354,Daily!Y571,Daily!Y788)</f>
        <v>1152</v>
      </c>
      <c r="Z11" s="3">
        <f>SUM(Daily!Z137,Daily!Z354,Daily!Z571,Daily!Z788)</f>
        <v>2855</v>
      </c>
      <c r="AA11" s="32">
        <f>SUM(Daily!AA137,Daily!AA354,Daily!AA571,Daily!AA788)</f>
        <v>3353</v>
      </c>
      <c r="AB11" s="11">
        <f t="shared" si="0"/>
        <v>26075</v>
      </c>
      <c r="AC11" s="7">
        <f t="shared" si="0"/>
        <v>26314</v>
      </c>
    </row>
    <row r="12" spans="1:29" x14ac:dyDescent="0.15">
      <c r="A12" s="94" t="s">
        <v>21</v>
      </c>
      <c r="B12" s="3">
        <f>SUM(Daily!B138,Daily!B355,Daily!B572,Daily!B789)</f>
        <v>3008</v>
      </c>
      <c r="C12" s="32">
        <f>SUM(Daily!C138,Daily!C355,Daily!C572,Daily!C789)</f>
        <v>2735</v>
      </c>
      <c r="D12" s="3">
        <f>SUM(Daily!D138,Daily!D355,Daily!D572,Daily!D789)</f>
        <v>886</v>
      </c>
      <c r="E12" s="32">
        <f>SUM(Daily!E138,Daily!E355,Daily!E572,Daily!E789)</f>
        <v>968</v>
      </c>
      <c r="F12" s="3">
        <f>SUM(Daily!F138,Daily!F355,Daily!F572,Daily!F789)</f>
        <v>4271</v>
      </c>
      <c r="G12" s="32">
        <f>SUM(Daily!G138,Daily!G355,Daily!G572,Daily!G789)</f>
        <v>1526</v>
      </c>
      <c r="H12" s="3">
        <f>SUM(Daily!H138,Daily!H355,Daily!H572,Daily!H789)</f>
        <v>4034</v>
      </c>
      <c r="I12" s="32">
        <f>SUM(Daily!I138,Daily!I355,Daily!I572,Daily!I789)</f>
        <v>3085</v>
      </c>
      <c r="J12" s="3">
        <f>SUM(Daily!J138,Daily!J355,Daily!J572,Daily!J789)</f>
        <v>401</v>
      </c>
      <c r="K12" s="32">
        <f>SUM(Daily!K138,Daily!K355,Daily!K572,Daily!K789)</f>
        <v>942</v>
      </c>
      <c r="L12" s="3">
        <f>SUM(Daily!L138,Daily!L355,Daily!L572,Daily!L789)</f>
        <v>979</v>
      </c>
      <c r="M12" s="32">
        <f>SUM(Daily!M138,Daily!M355,Daily!M572,Daily!M789)</f>
        <v>2684</v>
      </c>
      <c r="N12" s="3">
        <f>SUM(Daily!N138,Daily!N355,Daily!N572,Daily!N789)</f>
        <v>3261</v>
      </c>
      <c r="O12" s="32">
        <f>SUM(Daily!O138,Daily!O355,Daily!O572,Daily!O789)</f>
        <v>4095</v>
      </c>
      <c r="P12" s="3">
        <f>SUM(Daily!P138,Daily!P355,Daily!P572,Daily!P789)</f>
        <v>1856</v>
      </c>
      <c r="Q12" s="32">
        <f>SUM(Daily!Q138,Daily!Q355,Daily!Q572,Daily!Q789)</f>
        <v>1569</v>
      </c>
      <c r="R12" s="3">
        <f>SUM(Daily!R138,Daily!R355,Daily!R572,Daily!R789)</f>
        <v>2717</v>
      </c>
      <c r="S12" s="32">
        <f>SUM(Daily!S138,Daily!S355,Daily!S572,Daily!S789)</f>
        <v>2036</v>
      </c>
      <c r="T12" s="3">
        <f>SUM(Daily!T138,Daily!T355,Daily!T572,Daily!T789)</f>
        <v>356</v>
      </c>
      <c r="U12" s="32">
        <f>SUM(Daily!U138,Daily!U355,Daily!U572,Daily!U789)</f>
        <v>488</v>
      </c>
      <c r="V12" s="3">
        <f>SUM(Daily!V138,Daily!V355,Daily!V572,Daily!V789)</f>
        <v>1354</v>
      </c>
      <c r="W12" s="32">
        <f>SUM(Daily!W138,Daily!W355,Daily!W572,Daily!W789)</f>
        <v>2502</v>
      </c>
      <c r="X12" s="3">
        <f>SUM(Daily!X138,Daily!X355,Daily!X572,Daily!X789)</f>
        <v>1659</v>
      </c>
      <c r="Y12" s="32">
        <f>SUM(Daily!Y138,Daily!Y355,Daily!Y572,Daily!Y789)</f>
        <v>1077</v>
      </c>
      <c r="Z12" s="3">
        <f>SUM(Daily!Z138,Daily!Z355,Daily!Z572,Daily!Z789)</f>
        <v>3178</v>
      </c>
      <c r="AA12" s="32">
        <f>SUM(Daily!AA138,Daily!AA355,Daily!AA572,Daily!AA789)</f>
        <v>3658</v>
      </c>
      <c r="AB12" s="11">
        <f t="shared" si="0"/>
        <v>27960</v>
      </c>
      <c r="AC12" s="7">
        <f t="shared" si="0"/>
        <v>27365</v>
      </c>
    </row>
    <row r="13" spans="1:29" x14ac:dyDescent="0.15">
      <c r="A13" s="95" t="s">
        <v>22</v>
      </c>
      <c r="B13" s="3">
        <f>SUM(Daily!B139,Daily!B356,Daily!B573,Daily!B790)</f>
        <v>2943</v>
      </c>
      <c r="C13" s="32">
        <f>SUM(Daily!C139,Daily!C356,Daily!C573,Daily!C790)</f>
        <v>3476</v>
      </c>
      <c r="D13" s="3">
        <f>SUM(Daily!D139,Daily!D356,Daily!D573,Daily!D790)</f>
        <v>996</v>
      </c>
      <c r="E13" s="32">
        <f>SUM(Daily!E139,Daily!E356,Daily!E573,Daily!E790)</f>
        <v>922</v>
      </c>
      <c r="F13" s="3">
        <f>SUM(Daily!F139,Daily!F356,Daily!F573,Daily!F790)</f>
        <v>4303</v>
      </c>
      <c r="G13" s="32">
        <f>SUM(Daily!G139,Daily!G356,Daily!G573,Daily!G790)</f>
        <v>1402</v>
      </c>
      <c r="H13" s="3">
        <f>SUM(Daily!H139,Daily!H356,Daily!H573,Daily!H790)</f>
        <v>4173</v>
      </c>
      <c r="I13" s="32">
        <f>SUM(Daily!I139,Daily!I356,Daily!I573,Daily!I790)</f>
        <v>3302</v>
      </c>
      <c r="J13" s="3">
        <f>SUM(Daily!J139,Daily!J356,Daily!J573,Daily!J790)</f>
        <v>488</v>
      </c>
      <c r="K13" s="32">
        <f>SUM(Daily!K139,Daily!K356,Daily!K573,Daily!K790)</f>
        <v>1094</v>
      </c>
      <c r="L13" s="3">
        <f>SUM(Daily!L139,Daily!L356,Daily!L573,Daily!L790)</f>
        <v>801</v>
      </c>
      <c r="M13" s="32">
        <f>SUM(Daily!M139,Daily!M356,Daily!M573,Daily!M790)</f>
        <v>3048</v>
      </c>
      <c r="N13" s="3">
        <f>SUM(Daily!N139,Daily!N356,Daily!N573,Daily!N790)</f>
        <v>3240</v>
      </c>
      <c r="O13" s="32">
        <f>SUM(Daily!O139,Daily!O356,Daily!O573,Daily!O790)</f>
        <v>4233</v>
      </c>
      <c r="P13" s="3">
        <f>SUM(Daily!P139,Daily!P356,Daily!P573,Daily!P790)</f>
        <v>1993</v>
      </c>
      <c r="Q13" s="32">
        <f>SUM(Daily!Q139,Daily!Q356,Daily!Q573,Daily!Q790)</f>
        <v>1472</v>
      </c>
      <c r="R13" s="3">
        <f>SUM(Daily!R139,Daily!R356,Daily!R573,Daily!R790)</f>
        <v>2939</v>
      </c>
      <c r="S13" s="32">
        <f>SUM(Daily!S139,Daily!S356,Daily!S573,Daily!S790)</f>
        <v>1914</v>
      </c>
      <c r="T13" s="3">
        <f>SUM(Daily!T139,Daily!T356,Daily!T573,Daily!T790)</f>
        <v>276</v>
      </c>
      <c r="U13" s="32">
        <f>SUM(Daily!U139,Daily!U356,Daily!U573,Daily!U790)</f>
        <v>342</v>
      </c>
      <c r="V13" s="3">
        <f>SUM(Daily!V139,Daily!V356,Daily!V573,Daily!V790)</f>
        <v>1270</v>
      </c>
      <c r="W13" s="32">
        <f>SUM(Daily!W139,Daily!W356,Daily!W573,Daily!W790)</f>
        <v>2902</v>
      </c>
      <c r="X13" s="3">
        <f>SUM(Daily!X139,Daily!X356,Daily!X573,Daily!X790)</f>
        <v>1487</v>
      </c>
      <c r="Y13" s="32">
        <f>SUM(Daily!Y139,Daily!Y356,Daily!Y573,Daily!Y790)</f>
        <v>931</v>
      </c>
      <c r="Z13" s="3">
        <f>SUM(Daily!Z139,Daily!Z356,Daily!Z573,Daily!Z790)</f>
        <v>3393</v>
      </c>
      <c r="AA13" s="32">
        <f>SUM(Daily!AA139,Daily!AA356,Daily!AA573,Daily!AA790)</f>
        <v>3615</v>
      </c>
      <c r="AB13" s="11">
        <f t="shared" si="0"/>
        <v>28302</v>
      </c>
      <c r="AC13" s="7">
        <f t="shared" si="0"/>
        <v>28653</v>
      </c>
    </row>
    <row r="14" spans="1:29" x14ac:dyDescent="0.15">
      <c r="A14" s="94" t="s">
        <v>23</v>
      </c>
      <c r="B14" s="3">
        <f>SUM(Daily!B140,Daily!B357,Daily!B574,Daily!B791)</f>
        <v>2667</v>
      </c>
      <c r="C14" s="32">
        <f>SUM(Daily!C140,Daily!C357,Daily!C574,Daily!C791)</f>
        <v>3187</v>
      </c>
      <c r="D14" s="3">
        <f>SUM(Daily!D140,Daily!D357,Daily!D574,Daily!D791)</f>
        <v>844</v>
      </c>
      <c r="E14" s="32">
        <f>SUM(Daily!E140,Daily!E357,Daily!E574,Daily!E791)</f>
        <v>954</v>
      </c>
      <c r="F14" s="3">
        <f>SUM(Daily!F140,Daily!F357,Daily!F574,Daily!F791)</f>
        <v>3415</v>
      </c>
      <c r="G14" s="32">
        <f>SUM(Daily!G140,Daily!G357,Daily!G574,Daily!G791)</f>
        <v>1162</v>
      </c>
      <c r="H14" s="3">
        <f>SUM(Daily!H140,Daily!H357,Daily!H574,Daily!H791)</f>
        <v>3671</v>
      </c>
      <c r="I14" s="32">
        <f>SUM(Daily!I140,Daily!I357,Daily!I574,Daily!I791)</f>
        <v>2856</v>
      </c>
      <c r="J14" s="3">
        <f>SUM(Daily!J140,Daily!J357,Daily!J574,Daily!J791)</f>
        <v>438</v>
      </c>
      <c r="K14" s="32">
        <f>SUM(Daily!K140,Daily!K357,Daily!K574,Daily!K791)</f>
        <v>714</v>
      </c>
      <c r="L14" s="3">
        <f>SUM(Daily!L140,Daily!L357,Daily!L574,Daily!L791)</f>
        <v>806</v>
      </c>
      <c r="M14" s="32">
        <f>SUM(Daily!M140,Daily!M357,Daily!M574,Daily!M791)</f>
        <v>2270</v>
      </c>
      <c r="N14" s="3">
        <f>SUM(Daily!N140,Daily!N357,Daily!N574,Daily!N791)</f>
        <v>2542</v>
      </c>
      <c r="O14" s="32">
        <f>SUM(Daily!O140,Daily!O357,Daily!O574,Daily!O791)</f>
        <v>3957</v>
      </c>
      <c r="P14" s="3">
        <f>SUM(Daily!P140,Daily!P357,Daily!P574,Daily!P791)</f>
        <v>1760</v>
      </c>
      <c r="Q14" s="32">
        <f>SUM(Daily!Q140,Daily!Q357,Daily!Q574,Daily!Q791)</f>
        <v>1016</v>
      </c>
      <c r="R14" s="3">
        <f>SUM(Daily!R140,Daily!R357,Daily!R574,Daily!R791)</f>
        <v>2682</v>
      </c>
      <c r="S14" s="32">
        <f>SUM(Daily!S140,Daily!S357,Daily!S574,Daily!S791)</f>
        <v>1608</v>
      </c>
      <c r="T14" s="3">
        <f>SUM(Daily!T140,Daily!T357,Daily!T574,Daily!T791)</f>
        <v>228</v>
      </c>
      <c r="U14" s="32">
        <f>SUM(Daily!U140,Daily!U357,Daily!U574,Daily!U791)</f>
        <v>271</v>
      </c>
      <c r="V14" s="3">
        <f>SUM(Daily!V140,Daily!V357,Daily!V574,Daily!V791)</f>
        <v>1209</v>
      </c>
      <c r="W14" s="32">
        <f>SUM(Daily!W140,Daily!W357,Daily!W574,Daily!W791)</f>
        <v>2676</v>
      </c>
      <c r="X14" s="3">
        <f>SUM(Daily!X140,Daily!X357,Daily!X574,Daily!X791)</f>
        <v>1357</v>
      </c>
      <c r="Y14" s="32">
        <f>SUM(Daily!Y140,Daily!Y357,Daily!Y574,Daily!Y791)</f>
        <v>657</v>
      </c>
      <c r="Z14" s="3">
        <f>SUM(Daily!Z140,Daily!Z357,Daily!Z574,Daily!Z791)</f>
        <v>3296</v>
      </c>
      <c r="AA14" s="32">
        <f>SUM(Daily!AA140,Daily!AA357,Daily!AA574,Daily!AA791)</f>
        <v>3572</v>
      </c>
      <c r="AB14" s="11">
        <f t="shared" si="0"/>
        <v>24915</v>
      </c>
      <c r="AC14" s="7">
        <f t="shared" si="0"/>
        <v>24900</v>
      </c>
    </row>
    <row r="15" spans="1:29" x14ac:dyDescent="0.15">
      <c r="A15" s="95" t="s">
        <v>24</v>
      </c>
      <c r="B15" s="3">
        <f>SUM(Daily!B141,Daily!B358,Daily!B575,Daily!B792)</f>
        <v>2600</v>
      </c>
      <c r="C15" s="32">
        <f>SUM(Daily!C141,Daily!C358,Daily!C575,Daily!C792)</f>
        <v>3415</v>
      </c>
      <c r="D15" s="3">
        <f>SUM(Daily!D141,Daily!D358,Daily!D575,Daily!D792)</f>
        <v>720</v>
      </c>
      <c r="E15" s="32">
        <f>SUM(Daily!E141,Daily!E358,Daily!E575,Daily!E792)</f>
        <v>937</v>
      </c>
      <c r="F15" s="3">
        <f>SUM(Daily!F141,Daily!F358,Daily!F575,Daily!F792)</f>
        <v>3267</v>
      </c>
      <c r="G15" s="32">
        <f>SUM(Daily!G141,Daily!G358,Daily!G575,Daily!G792)</f>
        <v>1242</v>
      </c>
      <c r="H15" s="3">
        <f>SUM(Daily!H141,Daily!H358,Daily!H575,Daily!H792)</f>
        <v>3798</v>
      </c>
      <c r="I15" s="32">
        <f>SUM(Daily!I141,Daily!I358,Daily!I575,Daily!I792)</f>
        <v>3090</v>
      </c>
      <c r="J15" s="3">
        <f>SUM(Daily!J141,Daily!J358,Daily!J575,Daily!J792)</f>
        <v>381</v>
      </c>
      <c r="K15" s="32">
        <f>SUM(Daily!K141,Daily!K358,Daily!K575,Daily!K792)</f>
        <v>499</v>
      </c>
      <c r="L15" s="3">
        <f>SUM(Daily!L141,Daily!L358,Daily!L575,Daily!L792)</f>
        <v>862</v>
      </c>
      <c r="M15" s="32">
        <f>SUM(Daily!M141,Daily!M358,Daily!M575,Daily!M792)</f>
        <v>2207</v>
      </c>
      <c r="N15" s="3">
        <f>SUM(Daily!N141,Daily!N358,Daily!N575,Daily!N792)</f>
        <v>2700</v>
      </c>
      <c r="O15" s="32">
        <f>SUM(Daily!O141,Daily!O358,Daily!O575,Daily!O792)</f>
        <v>3485</v>
      </c>
      <c r="P15" s="3">
        <f>SUM(Daily!P141,Daily!P358,Daily!P575,Daily!P792)</f>
        <v>1767</v>
      </c>
      <c r="Q15" s="32">
        <f>SUM(Daily!Q141,Daily!Q358,Daily!Q575,Daily!Q792)</f>
        <v>1096</v>
      </c>
      <c r="R15" s="3">
        <f>SUM(Daily!R141,Daily!R358,Daily!R575,Daily!R792)</f>
        <v>2476</v>
      </c>
      <c r="S15" s="32">
        <f>SUM(Daily!S141,Daily!S358,Daily!S575,Daily!S792)</f>
        <v>1753</v>
      </c>
      <c r="T15" s="3">
        <f>SUM(Daily!T141,Daily!T358,Daily!T575,Daily!T792)</f>
        <v>295</v>
      </c>
      <c r="U15" s="32">
        <f>SUM(Daily!U141,Daily!U358,Daily!U575,Daily!U792)</f>
        <v>243</v>
      </c>
      <c r="V15" s="3">
        <f>SUM(Daily!V141,Daily!V358,Daily!V575,Daily!V792)</f>
        <v>1385</v>
      </c>
      <c r="W15" s="32">
        <f>SUM(Daily!W141,Daily!W358,Daily!W575,Daily!W792)</f>
        <v>2753</v>
      </c>
      <c r="X15" s="3">
        <f>SUM(Daily!X141,Daily!X358,Daily!X575,Daily!X792)</f>
        <v>1215</v>
      </c>
      <c r="Y15" s="32">
        <f>SUM(Daily!Y141,Daily!Y358,Daily!Y575,Daily!Y792)</f>
        <v>605</v>
      </c>
      <c r="Z15" s="3">
        <f>SUM(Daily!Z141,Daily!Z358,Daily!Z575,Daily!Z792)</f>
        <v>3267</v>
      </c>
      <c r="AA15" s="32">
        <f>SUM(Daily!AA141,Daily!AA358,Daily!AA575,Daily!AA792)</f>
        <v>3791</v>
      </c>
      <c r="AB15" s="11">
        <f t="shared" si="0"/>
        <v>24733</v>
      </c>
      <c r="AC15" s="7">
        <f t="shared" si="0"/>
        <v>25116</v>
      </c>
    </row>
    <row r="16" spans="1:29" x14ac:dyDescent="0.15">
      <c r="A16" s="94" t="s">
        <v>25</v>
      </c>
      <c r="B16" s="3">
        <f>SUM(Daily!B142,Daily!B359,Daily!B576,Daily!B793)</f>
        <v>2547</v>
      </c>
      <c r="C16" s="32">
        <f>SUM(Daily!C142,Daily!C359,Daily!C576,Daily!C793)</f>
        <v>3438</v>
      </c>
      <c r="D16" s="3">
        <f>SUM(Daily!D142,Daily!D359,Daily!D576,Daily!D793)</f>
        <v>849</v>
      </c>
      <c r="E16" s="32">
        <f>SUM(Daily!E142,Daily!E359,Daily!E576,Daily!E793)</f>
        <v>1032</v>
      </c>
      <c r="F16" s="3">
        <f>SUM(Daily!F142,Daily!F359,Daily!F576,Daily!F793)</f>
        <v>2959</v>
      </c>
      <c r="G16" s="32">
        <f>SUM(Daily!G142,Daily!G359,Daily!G576,Daily!G793)</f>
        <v>1343</v>
      </c>
      <c r="H16" s="3">
        <f>SUM(Daily!H142,Daily!H359,Daily!H576,Daily!H793)</f>
        <v>3639</v>
      </c>
      <c r="I16" s="32">
        <f>SUM(Daily!I142,Daily!I359,Daily!I576,Daily!I793)</f>
        <v>3262</v>
      </c>
      <c r="J16" s="3">
        <f>SUM(Daily!J142,Daily!J359,Daily!J576,Daily!J793)</f>
        <v>413</v>
      </c>
      <c r="K16" s="32">
        <f>SUM(Daily!K142,Daily!K359,Daily!K576,Daily!K793)</f>
        <v>426</v>
      </c>
      <c r="L16" s="3">
        <f>SUM(Daily!L142,Daily!L359,Daily!L576,Daily!L793)</f>
        <v>1065</v>
      </c>
      <c r="M16" s="32">
        <f>SUM(Daily!M142,Daily!M359,Daily!M576,Daily!M793)</f>
        <v>2152</v>
      </c>
      <c r="N16" s="3">
        <f>SUM(Daily!N142,Daily!N359,Daily!N576,Daily!N793)</f>
        <v>2830</v>
      </c>
      <c r="O16" s="32">
        <f>SUM(Daily!O142,Daily!O359,Daily!O576,Daily!O793)</f>
        <v>3176</v>
      </c>
      <c r="P16" s="3">
        <f>SUM(Daily!P142,Daily!P359,Daily!P576,Daily!P793)</f>
        <v>1767</v>
      </c>
      <c r="Q16" s="32">
        <f>SUM(Daily!Q142,Daily!Q359,Daily!Q576,Daily!Q793)</f>
        <v>1175</v>
      </c>
      <c r="R16" s="3">
        <f>SUM(Daily!R142,Daily!R359,Daily!R576,Daily!R793)</f>
        <v>2420</v>
      </c>
      <c r="S16" s="32">
        <f>SUM(Daily!S142,Daily!S359,Daily!S576,Daily!S793)</f>
        <v>1614</v>
      </c>
      <c r="T16" s="3">
        <f>SUM(Daily!T142,Daily!T359,Daily!T576,Daily!T793)</f>
        <v>283</v>
      </c>
      <c r="U16" s="32">
        <f>SUM(Daily!U142,Daily!U359,Daily!U576,Daily!U793)</f>
        <v>255</v>
      </c>
      <c r="V16" s="3">
        <f>SUM(Daily!V142,Daily!V359,Daily!V576,Daily!V793)</f>
        <v>1672</v>
      </c>
      <c r="W16" s="32">
        <f>SUM(Daily!W142,Daily!W359,Daily!W576,Daily!W793)</f>
        <v>2565</v>
      </c>
      <c r="X16" s="3">
        <f>SUM(Daily!X142,Daily!X359,Daily!X576,Daily!X793)</f>
        <v>1297</v>
      </c>
      <c r="Y16" s="32">
        <f>SUM(Daily!Y142,Daily!Y359,Daily!Y576,Daily!Y793)</f>
        <v>529</v>
      </c>
      <c r="Z16" s="3">
        <f>SUM(Daily!Z142,Daily!Z359,Daily!Z576,Daily!Z793)</f>
        <v>3108</v>
      </c>
      <c r="AA16" s="32">
        <f>SUM(Daily!AA142,Daily!AA359,Daily!AA576,Daily!AA793)</f>
        <v>3708</v>
      </c>
      <c r="AB16" s="11">
        <f t="shared" si="0"/>
        <v>24849</v>
      </c>
      <c r="AC16" s="7">
        <f t="shared" si="0"/>
        <v>24675</v>
      </c>
    </row>
    <row r="17" spans="1:29" x14ac:dyDescent="0.15">
      <c r="A17" s="95" t="s">
        <v>26</v>
      </c>
      <c r="B17" s="3">
        <f>SUM(Daily!B143,Daily!B360,Daily!B577,Daily!B794)</f>
        <v>2333</v>
      </c>
      <c r="C17" s="32">
        <f>SUM(Daily!C143,Daily!C360,Daily!C577,Daily!C794)</f>
        <v>3116</v>
      </c>
      <c r="D17" s="3">
        <f>SUM(Daily!D143,Daily!D360,Daily!D577,Daily!D794)</f>
        <v>745</v>
      </c>
      <c r="E17" s="32">
        <f>SUM(Daily!E143,Daily!E360,Daily!E577,Daily!E794)</f>
        <v>1121</v>
      </c>
      <c r="F17" s="3">
        <f>SUM(Daily!F143,Daily!F360,Daily!F577,Daily!F794)</f>
        <v>2218</v>
      </c>
      <c r="G17" s="32">
        <f>SUM(Daily!G143,Daily!G360,Daily!G577,Daily!G794)</f>
        <v>1425</v>
      </c>
      <c r="H17" s="3">
        <f>SUM(Daily!H143,Daily!H360,Daily!H577,Daily!H794)</f>
        <v>3307</v>
      </c>
      <c r="I17" s="32">
        <f>SUM(Daily!I143,Daily!I360,Daily!I577,Daily!I794)</f>
        <v>3253</v>
      </c>
      <c r="J17" s="3">
        <f>SUM(Daily!J143,Daily!J360,Daily!J577,Daily!J794)</f>
        <v>421</v>
      </c>
      <c r="K17" s="32">
        <f>SUM(Daily!K143,Daily!K360,Daily!K577,Daily!K794)</f>
        <v>364</v>
      </c>
      <c r="L17" s="3">
        <f>SUM(Daily!L143,Daily!L360,Daily!L577,Daily!L794)</f>
        <v>1112</v>
      </c>
      <c r="M17" s="32">
        <f>SUM(Daily!M143,Daily!M360,Daily!M577,Daily!M794)</f>
        <v>1586</v>
      </c>
      <c r="N17" s="3">
        <f>SUM(Daily!N143,Daily!N360,Daily!N577,Daily!N794)</f>
        <v>2722</v>
      </c>
      <c r="O17" s="32">
        <f>SUM(Daily!O143,Daily!O360,Daily!O577,Daily!O794)</f>
        <v>2667</v>
      </c>
      <c r="P17" s="3">
        <f>SUM(Daily!P143,Daily!P360,Daily!P577,Daily!P794)</f>
        <v>1583</v>
      </c>
      <c r="Q17" s="32">
        <f>SUM(Daily!Q143,Daily!Q360,Daily!Q577,Daily!Q794)</f>
        <v>1083</v>
      </c>
      <c r="R17" s="3">
        <f>SUM(Daily!R143,Daily!R360,Daily!R577,Daily!R794)</f>
        <v>2257</v>
      </c>
      <c r="S17" s="32">
        <f>SUM(Daily!S143,Daily!S360,Daily!S577,Daily!S794)</f>
        <v>1697</v>
      </c>
      <c r="T17" s="3">
        <f>SUM(Daily!T143,Daily!T360,Daily!T577,Daily!T794)</f>
        <v>221</v>
      </c>
      <c r="U17" s="32">
        <f>SUM(Daily!U143,Daily!U360,Daily!U577,Daily!U794)</f>
        <v>188</v>
      </c>
      <c r="V17" s="3">
        <f>SUM(Daily!V143,Daily!V360,Daily!V577,Daily!V794)</f>
        <v>1630</v>
      </c>
      <c r="W17" s="32">
        <f>SUM(Daily!W143,Daily!W360,Daily!W577,Daily!W794)</f>
        <v>2080</v>
      </c>
      <c r="X17" s="3">
        <f>SUM(Daily!X143,Daily!X360,Daily!X577,Daily!X794)</f>
        <v>1255</v>
      </c>
      <c r="Y17" s="32">
        <f>SUM(Daily!Y143,Daily!Y360,Daily!Y577,Daily!Y794)</f>
        <v>506</v>
      </c>
      <c r="Z17" s="3">
        <f>SUM(Daily!Z143,Daily!Z360,Daily!Z577,Daily!Z794)</f>
        <v>3245</v>
      </c>
      <c r="AA17" s="32">
        <f>SUM(Daily!AA143,Daily!AA360,Daily!AA577,Daily!AA794)</f>
        <v>3902</v>
      </c>
      <c r="AB17" s="11">
        <f t="shared" si="0"/>
        <v>23049</v>
      </c>
      <c r="AC17" s="7">
        <f t="shared" si="0"/>
        <v>22988</v>
      </c>
    </row>
    <row r="18" spans="1:29" x14ac:dyDescent="0.15">
      <c r="A18" s="94" t="s">
        <v>27</v>
      </c>
      <c r="B18" s="3">
        <f>SUM(Daily!B144,Daily!B361,Daily!B578,Daily!B795)</f>
        <v>2247</v>
      </c>
      <c r="C18" s="32">
        <f>SUM(Daily!C144,Daily!C361,Daily!C578,Daily!C795)</f>
        <v>2837</v>
      </c>
      <c r="D18" s="3">
        <f>SUM(Daily!D144,Daily!D361,Daily!D578,Daily!D795)</f>
        <v>807</v>
      </c>
      <c r="E18" s="32">
        <f>SUM(Daily!E144,Daily!E361,Daily!E578,Daily!E795)</f>
        <v>1111</v>
      </c>
      <c r="F18" s="3">
        <f>SUM(Daily!F144,Daily!F361,Daily!F578,Daily!F795)</f>
        <v>2027</v>
      </c>
      <c r="G18" s="32">
        <f>SUM(Daily!G144,Daily!G361,Daily!G578,Daily!G795)</f>
        <v>1799</v>
      </c>
      <c r="H18" s="3">
        <f>SUM(Daily!H144,Daily!H361,Daily!H578,Daily!H795)</f>
        <v>3263</v>
      </c>
      <c r="I18" s="32">
        <f>SUM(Daily!I144,Daily!I361,Daily!I578,Daily!I795)</f>
        <v>3354</v>
      </c>
      <c r="J18" s="3">
        <f>SUM(Daily!J144,Daily!J361,Daily!J578,Daily!J795)</f>
        <v>460</v>
      </c>
      <c r="K18" s="32">
        <f>SUM(Daily!K144,Daily!K361,Daily!K578,Daily!K795)</f>
        <v>294</v>
      </c>
      <c r="L18" s="3">
        <f>SUM(Daily!L144,Daily!L361,Daily!L578,Daily!L795)</f>
        <v>1436</v>
      </c>
      <c r="M18" s="32">
        <f>SUM(Daily!M144,Daily!M361,Daily!M578,Daily!M795)</f>
        <v>1262</v>
      </c>
      <c r="N18" s="3">
        <f>SUM(Daily!N144,Daily!N361,Daily!N578,Daily!N795)</f>
        <v>2825</v>
      </c>
      <c r="O18" s="32">
        <f>SUM(Daily!O144,Daily!O361,Daily!O578,Daily!O795)</f>
        <v>2559</v>
      </c>
      <c r="P18" s="3">
        <f>SUM(Daily!P144,Daily!P361,Daily!P578,Daily!P795)</f>
        <v>1694</v>
      </c>
      <c r="Q18" s="32">
        <f>SUM(Daily!Q144,Daily!Q361,Daily!Q578,Daily!Q795)</f>
        <v>958</v>
      </c>
      <c r="R18" s="3">
        <f>SUM(Daily!R144,Daily!R361,Daily!R578,Daily!R795)</f>
        <v>2049</v>
      </c>
      <c r="S18" s="32">
        <f>SUM(Daily!S144,Daily!S361,Daily!S578,Daily!S795)</f>
        <v>1701</v>
      </c>
      <c r="T18" s="3">
        <f>SUM(Daily!T144,Daily!T361,Daily!T578,Daily!T795)</f>
        <v>352</v>
      </c>
      <c r="U18" s="32">
        <f>SUM(Daily!U144,Daily!U361,Daily!U578,Daily!U795)</f>
        <v>218</v>
      </c>
      <c r="V18" s="3">
        <f>SUM(Daily!V144,Daily!V361,Daily!V578,Daily!V795)</f>
        <v>1812</v>
      </c>
      <c r="W18" s="32">
        <f>SUM(Daily!W144,Daily!W361,Daily!W578,Daily!W795)</f>
        <v>1840</v>
      </c>
      <c r="X18" s="3">
        <f>SUM(Daily!X144,Daily!X361,Daily!X578,Daily!X795)</f>
        <v>1201</v>
      </c>
      <c r="Y18" s="32">
        <f>SUM(Daily!Y144,Daily!Y361,Daily!Y578,Daily!Y795)</f>
        <v>507</v>
      </c>
      <c r="Z18" s="3">
        <f>SUM(Daily!Z144,Daily!Z361,Daily!Z578,Daily!Z795)</f>
        <v>3401</v>
      </c>
      <c r="AA18" s="32">
        <f>SUM(Daily!AA144,Daily!AA361,Daily!AA578,Daily!AA795)</f>
        <v>3506</v>
      </c>
      <c r="AB18" s="11">
        <f t="shared" si="0"/>
        <v>23574</v>
      </c>
      <c r="AC18" s="7">
        <f t="shared" si="0"/>
        <v>21946</v>
      </c>
    </row>
    <row r="19" spans="1:29" x14ac:dyDescent="0.15">
      <c r="A19" s="95" t="s">
        <v>28</v>
      </c>
      <c r="B19" s="3">
        <f>SUM(Daily!B145,Daily!B362,Daily!B579,Daily!B796)</f>
        <v>2565</v>
      </c>
      <c r="C19" s="32">
        <f>SUM(Daily!C145,Daily!C362,Daily!C579,Daily!C796)</f>
        <v>4006</v>
      </c>
      <c r="D19" s="3">
        <f>SUM(Daily!D145,Daily!D362,Daily!D579,Daily!D796)</f>
        <v>886</v>
      </c>
      <c r="E19" s="32">
        <f>SUM(Daily!E145,Daily!E362,Daily!E579,Daily!E796)</f>
        <v>1469</v>
      </c>
      <c r="F19" s="3">
        <f>SUM(Daily!F145,Daily!F362,Daily!F579,Daily!F796)</f>
        <v>2161</v>
      </c>
      <c r="G19" s="32">
        <f>SUM(Daily!G145,Daily!G362,Daily!G579,Daily!G796)</f>
        <v>2738</v>
      </c>
      <c r="H19" s="3">
        <f>SUM(Daily!H145,Daily!H362,Daily!H579,Daily!H796)</f>
        <v>3737</v>
      </c>
      <c r="I19" s="32">
        <f>SUM(Daily!I145,Daily!I362,Daily!I579,Daily!I796)</f>
        <v>4051</v>
      </c>
      <c r="J19" s="3">
        <f>SUM(Daily!J145,Daily!J362,Daily!J579,Daily!J796)</f>
        <v>599</v>
      </c>
      <c r="K19" s="32">
        <f>SUM(Daily!K145,Daily!K362,Daily!K579,Daily!K796)</f>
        <v>302</v>
      </c>
      <c r="L19" s="3">
        <f>SUM(Daily!L145,Daily!L362,Daily!L579,Daily!L796)</f>
        <v>1860</v>
      </c>
      <c r="M19" s="32">
        <f>SUM(Daily!M145,Daily!M362,Daily!M579,Daily!M796)</f>
        <v>1315</v>
      </c>
      <c r="N19" s="3">
        <f>SUM(Daily!N145,Daily!N362,Daily!N579,Daily!N796)</f>
        <v>3636</v>
      </c>
      <c r="O19" s="32">
        <f>SUM(Daily!O145,Daily!O362,Daily!O579,Daily!O796)</f>
        <v>2757</v>
      </c>
      <c r="P19" s="3">
        <f>SUM(Daily!P145,Daily!P362,Daily!P579,Daily!P796)</f>
        <v>2187</v>
      </c>
      <c r="Q19" s="32">
        <f>SUM(Daily!Q145,Daily!Q362,Daily!Q579,Daily!Q796)</f>
        <v>1307</v>
      </c>
      <c r="R19" s="3">
        <f>SUM(Daily!R145,Daily!R362,Daily!R579,Daily!R796)</f>
        <v>2295</v>
      </c>
      <c r="S19" s="32">
        <f>SUM(Daily!S145,Daily!S362,Daily!S579,Daily!S796)</f>
        <v>2238</v>
      </c>
      <c r="T19" s="3">
        <f>SUM(Daily!T145,Daily!T362,Daily!T579,Daily!T796)</f>
        <v>443</v>
      </c>
      <c r="U19" s="32">
        <f>SUM(Daily!U145,Daily!U362,Daily!U579,Daily!U796)</f>
        <v>212</v>
      </c>
      <c r="V19" s="3">
        <f>SUM(Daily!V145,Daily!V362,Daily!V579,Daily!V796)</f>
        <v>2118</v>
      </c>
      <c r="W19" s="32">
        <f>SUM(Daily!W145,Daily!W362,Daily!W579,Daily!W796)</f>
        <v>2342</v>
      </c>
      <c r="X19" s="3">
        <f>SUM(Daily!X145,Daily!X362,Daily!X579,Daily!X796)</f>
        <v>1429</v>
      </c>
      <c r="Y19" s="32">
        <f>SUM(Daily!Y145,Daily!Y362,Daily!Y579,Daily!Y796)</f>
        <v>625</v>
      </c>
      <c r="Z19" s="3">
        <f>SUM(Daily!Z145,Daily!Z362,Daily!Z579,Daily!Z796)</f>
        <v>3769</v>
      </c>
      <c r="AA19" s="32">
        <f>SUM(Daily!AA145,Daily!AA362,Daily!AA579,Daily!AA796)</f>
        <v>3863</v>
      </c>
      <c r="AB19" s="11">
        <f t="shared" si="0"/>
        <v>27685</v>
      </c>
      <c r="AC19" s="7">
        <f t="shared" si="0"/>
        <v>27225</v>
      </c>
    </row>
    <row r="20" spans="1:29" x14ac:dyDescent="0.15">
      <c r="A20" s="94" t="s">
        <v>29</v>
      </c>
      <c r="B20" s="3">
        <f>SUM(Daily!B146,Daily!B363,Daily!B580,Daily!B797)</f>
        <v>2838</v>
      </c>
      <c r="C20" s="32">
        <f>SUM(Daily!C146,Daily!C363,Daily!C580,Daily!C797)</f>
        <v>4098</v>
      </c>
      <c r="D20" s="3">
        <f>SUM(Daily!D146,Daily!D363,Daily!D580,Daily!D797)</f>
        <v>988</v>
      </c>
      <c r="E20" s="32">
        <f>SUM(Daily!E146,Daily!E363,Daily!E580,Daily!E797)</f>
        <v>1514</v>
      </c>
      <c r="F20" s="3">
        <f>SUM(Daily!F146,Daily!F363,Daily!F580,Daily!F797)</f>
        <v>2325</v>
      </c>
      <c r="G20" s="32">
        <f>SUM(Daily!G146,Daily!G363,Daily!G580,Daily!G797)</f>
        <v>3614</v>
      </c>
      <c r="H20" s="3">
        <f>SUM(Daily!H146,Daily!H363,Daily!H580,Daily!H797)</f>
        <v>4083</v>
      </c>
      <c r="I20" s="32">
        <f>SUM(Daily!I146,Daily!I363,Daily!I580,Daily!I797)</f>
        <v>4608</v>
      </c>
      <c r="J20" s="3">
        <f>SUM(Daily!J146,Daily!J363,Daily!J580,Daily!J797)</f>
        <v>752</v>
      </c>
      <c r="K20" s="32">
        <f>SUM(Daily!K146,Daily!K363,Daily!K580,Daily!K797)</f>
        <v>271</v>
      </c>
      <c r="L20" s="3">
        <f>SUM(Daily!L146,Daily!L363,Daily!L580,Daily!L797)</f>
        <v>2535</v>
      </c>
      <c r="M20" s="32">
        <f>SUM(Daily!M146,Daily!M363,Daily!M580,Daily!M797)</f>
        <v>1298</v>
      </c>
      <c r="N20" s="3">
        <f>SUM(Daily!N146,Daily!N363,Daily!N580,Daily!N797)</f>
        <v>4465</v>
      </c>
      <c r="O20" s="32">
        <f>SUM(Daily!O146,Daily!O363,Daily!O580,Daily!O797)</f>
        <v>3088</v>
      </c>
      <c r="P20" s="3">
        <f>SUM(Daily!P146,Daily!P363,Daily!P580,Daily!P797)</f>
        <v>2523</v>
      </c>
      <c r="Q20" s="32">
        <f>SUM(Daily!Q146,Daily!Q363,Daily!Q580,Daily!Q797)</f>
        <v>1565</v>
      </c>
      <c r="R20" s="3">
        <f>SUM(Daily!R146,Daily!R363,Daily!R580,Daily!R797)</f>
        <v>2560</v>
      </c>
      <c r="S20" s="32">
        <f>SUM(Daily!S146,Daily!S363,Daily!S580,Daily!S797)</f>
        <v>2607</v>
      </c>
      <c r="T20" s="3">
        <f>SUM(Daily!T146,Daily!T363,Daily!T580,Daily!T797)</f>
        <v>636</v>
      </c>
      <c r="U20" s="32">
        <f>SUM(Daily!U146,Daily!U363,Daily!U580,Daily!U797)</f>
        <v>211</v>
      </c>
      <c r="V20" s="3">
        <f>SUM(Daily!V146,Daily!V363,Daily!V580,Daily!V797)</f>
        <v>2540</v>
      </c>
      <c r="W20" s="32">
        <f>SUM(Daily!W146,Daily!W363,Daily!W580,Daily!W797)</f>
        <v>2313</v>
      </c>
      <c r="X20" s="3">
        <f>SUM(Daily!X146,Daily!X363,Daily!X580,Daily!X797)</f>
        <v>1930</v>
      </c>
      <c r="Y20" s="32">
        <f>SUM(Daily!Y146,Daily!Y363,Daily!Y580,Daily!Y797)</f>
        <v>713</v>
      </c>
      <c r="Z20" s="3">
        <f>SUM(Daily!Z146,Daily!Z363,Daily!Z580,Daily!Z797)</f>
        <v>3958</v>
      </c>
      <c r="AA20" s="32">
        <f>SUM(Daily!AA146,Daily!AA363,Daily!AA580,Daily!AA797)</f>
        <v>4423</v>
      </c>
      <c r="AB20" s="11">
        <f t="shared" si="0"/>
        <v>32133</v>
      </c>
      <c r="AC20" s="7">
        <f t="shared" si="0"/>
        <v>30323</v>
      </c>
    </row>
    <row r="21" spans="1:29" x14ac:dyDescent="0.15">
      <c r="A21" s="95" t="s">
        <v>30</v>
      </c>
      <c r="B21" s="3">
        <f>SUM(Daily!B147,Daily!B364,Daily!B581,Daily!B798)</f>
        <v>3102</v>
      </c>
      <c r="C21" s="32">
        <f>SUM(Daily!C147,Daily!C364,Daily!C581,Daily!C798)</f>
        <v>4621</v>
      </c>
      <c r="D21" s="3">
        <f>SUM(Daily!D147,Daily!D364,Daily!D581,Daily!D798)</f>
        <v>940</v>
      </c>
      <c r="E21" s="32">
        <f>SUM(Daily!E147,Daily!E364,Daily!E581,Daily!E798)</f>
        <v>1936</v>
      </c>
      <c r="F21" s="3">
        <f>SUM(Daily!F147,Daily!F364,Daily!F581,Daily!F798)</f>
        <v>2355</v>
      </c>
      <c r="G21" s="32">
        <f>SUM(Daily!G147,Daily!G364,Daily!G581,Daily!G798)</f>
        <v>4352</v>
      </c>
      <c r="H21" s="3">
        <f>SUM(Daily!H147,Daily!H364,Daily!H581,Daily!H798)</f>
        <v>4197</v>
      </c>
      <c r="I21" s="32">
        <f>SUM(Daily!I147,Daily!I364,Daily!I581,Daily!I798)</f>
        <v>5156</v>
      </c>
      <c r="J21" s="3">
        <f>SUM(Daily!J147,Daily!J364,Daily!J581,Daily!J798)</f>
        <v>867</v>
      </c>
      <c r="K21" s="32">
        <f>SUM(Daily!K147,Daily!K364,Daily!K581,Daily!K798)</f>
        <v>340</v>
      </c>
      <c r="L21" s="3">
        <f>SUM(Daily!L147,Daily!L364,Daily!L581,Daily!L798)</f>
        <v>2638</v>
      </c>
      <c r="M21" s="32">
        <f>SUM(Daily!M147,Daily!M364,Daily!M581,Daily!M798)</f>
        <v>1194</v>
      </c>
      <c r="N21" s="3">
        <f>SUM(Daily!N147,Daily!N364,Daily!N581,Daily!N798)</f>
        <v>4817</v>
      </c>
      <c r="O21" s="32">
        <f>SUM(Daily!O147,Daily!O364,Daily!O581,Daily!O798)</f>
        <v>3401</v>
      </c>
      <c r="P21" s="3">
        <f>SUM(Daily!P147,Daily!P364,Daily!P581,Daily!P798)</f>
        <v>2526</v>
      </c>
      <c r="Q21" s="32">
        <f>SUM(Daily!Q147,Daily!Q364,Daily!Q581,Daily!Q798)</f>
        <v>1790</v>
      </c>
      <c r="R21" s="3">
        <f>SUM(Daily!R147,Daily!R364,Daily!R581,Daily!R798)</f>
        <v>2538</v>
      </c>
      <c r="S21" s="32">
        <f>SUM(Daily!S147,Daily!S364,Daily!S581,Daily!S798)</f>
        <v>2933</v>
      </c>
      <c r="T21" s="3">
        <f>SUM(Daily!T147,Daily!T364,Daily!T581,Daily!T798)</f>
        <v>703</v>
      </c>
      <c r="U21" s="32">
        <f>SUM(Daily!U147,Daily!U364,Daily!U581,Daily!U798)</f>
        <v>229</v>
      </c>
      <c r="V21" s="3">
        <f>SUM(Daily!V147,Daily!V364,Daily!V581,Daily!V798)</f>
        <v>2791</v>
      </c>
      <c r="W21" s="32">
        <f>SUM(Daily!W147,Daily!W364,Daily!W581,Daily!W798)</f>
        <v>2322</v>
      </c>
      <c r="X21" s="3">
        <f>SUM(Daily!X147,Daily!X364,Daily!X581,Daily!X798)</f>
        <v>1979</v>
      </c>
      <c r="Y21" s="32">
        <f>SUM(Daily!Y147,Daily!Y364,Daily!Y581,Daily!Y798)</f>
        <v>769</v>
      </c>
      <c r="Z21" s="3">
        <f>SUM(Daily!Z147,Daily!Z364,Daily!Z581,Daily!Z798)</f>
        <v>4319</v>
      </c>
      <c r="AA21" s="32">
        <f>SUM(Daily!AA147,Daily!AA364,Daily!AA581,Daily!AA798)</f>
        <v>4615</v>
      </c>
      <c r="AB21" s="11">
        <f t="shared" si="0"/>
        <v>33772</v>
      </c>
      <c r="AC21" s="7">
        <f t="shared" si="0"/>
        <v>33658</v>
      </c>
    </row>
    <row r="22" spans="1:29" x14ac:dyDescent="0.15">
      <c r="A22" s="94" t="s">
        <v>31</v>
      </c>
      <c r="B22" s="3">
        <f>SUM(Daily!B148,Daily!B365,Daily!B582,Daily!B799)</f>
        <v>2878</v>
      </c>
      <c r="C22" s="32">
        <f>SUM(Daily!C148,Daily!C365,Daily!C582,Daily!C799)</f>
        <v>4002</v>
      </c>
      <c r="D22" s="3">
        <f>SUM(Daily!D148,Daily!D365,Daily!D582,Daily!D799)</f>
        <v>781</v>
      </c>
      <c r="E22" s="32">
        <f>SUM(Daily!E148,Daily!E365,Daily!E582,Daily!E799)</f>
        <v>1718</v>
      </c>
      <c r="F22" s="3">
        <f>SUM(Daily!F148,Daily!F365,Daily!F582,Daily!F799)</f>
        <v>1829</v>
      </c>
      <c r="G22" s="32">
        <f>SUM(Daily!G148,Daily!G365,Daily!G582,Daily!G799)</f>
        <v>4238</v>
      </c>
      <c r="H22" s="3">
        <f>SUM(Daily!H148,Daily!H365,Daily!H582,Daily!H799)</f>
        <v>3679</v>
      </c>
      <c r="I22" s="32">
        <f>SUM(Daily!I148,Daily!I365,Daily!I582,Daily!I799)</f>
        <v>4865</v>
      </c>
      <c r="J22" s="3">
        <f>SUM(Daily!J148,Daily!J365,Daily!J582,Daily!J799)</f>
        <v>744</v>
      </c>
      <c r="K22" s="32">
        <f>SUM(Daily!K148,Daily!K365,Daily!K582,Daily!K799)</f>
        <v>305</v>
      </c>
      <c r="L22" s="3">
        <f>SUM(Daily!L148,Daily!L365,Daily!L582,Daily!L799)</f>
        <v>2547</v>
      </c>
      <c r="M22" s="32">
        <f>SUM(Daily!M148,Daily!M365,Daily!M582,Daily!M799)</f>
        <v>882</v>
      </c>
      <c r="N22" s="3">
        <f>SUM(Daily!N148,Daily!N365,Daily!N582,Daily!N799)</f>
        <v>4402</v>
      </c>
      <c r="O22" s="32">
        <f>SUM(Daily!O148,Daily!O365,Daily!O582,Daily!O799)</f>
        <v>3066</v>
      </c>
      <c r="P22" s="3">
        <f>SUM(Daily!P148,Daily!P365,Daily!P582,Daily!P799)</f>
        <v>1812</v>
      </c>
      <c r="Q22" s="32">
        <f>SUM(Daily!Q148,Daily!Q365,Daily!Q582,Daily!Q799)</f>
        <v>1823</v>
      </c>
      <c r="R22" s="3">
        <f>SUM(Daily!R148,Daily!R365,Daily!R582,Daily!R799)</f>
        <v>2150</v>
      </c>
      <c r="S22" s="32">
        <f>SUM(Daily!S148,Daily!S365,Daily!S582,Daily!S799)</f>
        <v>2774</v>
      </c>
      <c r="T22" s="3">
        <f>SUM(Daily!T148,Daily!T365,Daily!T582,Daily!T799)</f>
        <v>388</v>
      </c>
      <c r="U22" s="32">
        <f>SUM(Daily!U148,Daily!U365,Daily!U582,Daily!U799)</f>
        <v>184</v>
      </c>
      <c r="V22" s="3">
        <f>SUM(Daily!V148,Daily!V365,Daily!V582,Daily!V799)</f>
        <v>2840</v>
      </c>
      <c r="W22" s="32">
        <f>SUM(Daily!W148,Daily!W365,Daily!W582,Daily!W799)</f>
        <v>2078</v>
      </c>
      <c r="X22" s="3">
        <f>SUM(Daily!X148,Daily!X365,Daily!X582,Daily!X799)</f>
        <v>1647</v>
      </c>
      <c r="Y22" s="32">
        <f>SUM(Daily!Y148,Daily!Y365,Daily!Y582,Daily!Y799)</f>
        <v>901</v>
      </c>
      <c r="Z22" s="3">
        <f>SUM(Daily!Z148,Daily!Z365,Daily!Z582,Daily!Z799)</f>
        <v>3267</v>
      </c>
      <c r="AA22" s="32">
        <f>SUM(Daily!AA148,Daily!AA365,Daily!AA582,Daily!AA799)</f>
        <v>4372</v>
      </c>
      <c r="AB22" s="11">
        <f t="shared" si="0"/>
        <v>28964</v>
      </c>
      <c r="AC22" s="7">
        <f t="shared" si="0"/>
        <v>31208</v>
      </c>
    </row>
    <row r="23" spans="1:29" x14ac:dyDescent="0.15">
      <c r="A23" s="95" t="s">
        <v>32</v>
      </c>
      <c r="B23" s="3">
        <f>SUM(Daily!B149,Daily!B366,Daily!B583,Daily!B800)</f>
        <v>2984</v>
      </c>
      <c r="C23" s="32">
        <f>SUM(Daily!C149,Daily!C366,Daily!C583,Daily!C800)</f>
        <v>3333</v>
      </c>
      <c r="D23" s="3">
        <f>SUM(Daily!D149,Daily!D366,Daily!D583,Daily!D800)</f>
        <v>596</v>
      </c>
      <c r="E23" s="32">
        <f>SUM(Daily!E149,Daily!E366,Daily!E583,Daily!E800)</f>
        <v>1302</v>
      </c>
      <c r="F23" s="3">
        <f>SUM(Daily!F149,Daily!F366,Daily!F583,Daily!F800)</f>
        <v>1597</v>
      </c>
      <c r="G23" s="32">
        <f>SUM(Daily!G149,Daily!G366,Daily!G583,Daily!G800)</f>
        <v>3595</v>
      </c>
      <c r="H23" s="3">
        <f>SUM(Daily!H149,Daily!H366,Daily!H583,Daily!H800)</f>
        <v>3437</v>
      </c>
      <c r="I23" s="32">
        <f>SUM(Daily!I149,Daily!I366,Daily!I583,Daily!I800)</f>
        <v>4359</v>
      </c>
      <c r="J23" s="3">
        <f>SUM(Daily!J149,Daily!J366,Daily!J583,Daily!J800)</f>
        <v>888</v>
      </c>
      <c r="K23" s="32">
        <f>SUM(Daily!K149,Daily!K366,Daily!K583,Daily!K800)</f>
        <v>230</v>
      </c>
      <c r="L23" s="3">
        <f>SUM(Daily!L149,Daily!L366,Daily!L583,Daily!L800)</f>
        <v>2616</v>
      </c>
      <c r="M23" s="32">
        <f>SUM(Daily!M149,Daily!M366,Daily!M583,Daily!M800)</f>
        <v>775</v>
      </c>
      <c r="N23" s="3">
        <f>SUM(Daily!N149,Daily!N366,Daily!N583,Daily!N800)</f>
        <v>3925</v>
      </c>
      <c r="O23" s="32">
        <f>SUM(Daily!O149,Daily!O366,Daily!O583,Daily!O800)</f>
        <v>2666</v>
      </c>
      <c r="P23" s="3">
        <f>SUM(Daily!P149,Daily!P366,Daily!P583,Daily!P800)</f>
        <v>1329</v>
      </c>
      <c r="Q23" s="32">
        <f>SUM(Daily!Q149,Daily!Q366,Daily!Q583,Daily!Q800)</f>
        <v>1724</v>
      </c>
      <c r="R23" s="3">
        <f>SUM(Daily!R149,Daily!R366,Daily!R583,Daily!R800)</f>
        <v>1904</v>
      </c>
      <c r="S23" s="32">
        <f>SUM(Daily!S149,Daily!S366,Daily!S583,Daily!S800)</f>
        <v>2540</v>
      </c>
      <c r="T23" s="3">
        <f>SUM(Daily!T149,Daily!T366,Daily!T583,Daily!T800)</f>
        <v>294</v>
      </c>
      <c r="U23" s="32">
        <f>SUM(Daily!U149,Daily!U366,Daily!U583,Daily!U800)</f>
        <v>157</v>
      </c>
      <c r="V23" s="3">
        <f>SUM(Daily!V149,Daily!V366,Daily!V583,Daily!V800)</f>
        <v>3002</v>
      </c>
      <c r="W23" s="32">
        <f>SUM(Daily!W149,Daily!W366,Daily!W583,Daily!W800)</f>
        <v>1548</v>
      </c>
      <c r="X23" s="3">
        <f>SUM(Daily!X149,Daily!X366,Daily!X583,Daily!X800)</f>
        <v>1294</v>
      </c>
      <c r="Y23" s="32">
        <f>SUM(Daily!Y149,Daily!Y366,Daily!Y583,Daily!Y800)</f>
        <v>685</v>
      </c>
      <c r="Z23" s="3">
        <f>SUM(Daily!Z149,Daily!Z366,Daily!Z583,Daily!Z800)</f>
        <v>2707</v>
      </c>
      <c r="AA23" s="32">
        <f>SUM(Daily!AA149,Daily!AA366,Daily!AA583,Daily!AA800)</f>
        <v>3515</v>
      </c>
      <c r="AB23" s="11">
        <f t="shared" si="0"/>
        <v>26573</v>
      </c>
      <c r="AC23" s="7">
        <f t="shared" si="0"/>
        <v>26429</v>
      </c>
    </row>
    <row r="24" spans="1:29" x14ac:dyDescent="0.15">
      <c r="A24" s="94" t="s">
        <v>33</v>
      </c>
      <c r="B24" s="3">
        <f>SUM(Daily!B150,Daily!B367,Daily!B584,Daily!B801)</f>
        <v>2490</v>
      </c>
      <c r="C24" s="32">
        <f>SUM(Daily!C150,Daily!C367,Daily!C584,Daily!C801)</f>
        <v>2948</v>
      </c>
      <c r="D24" s="3">
        <f>SUM(Daily!D150,Daily!D367,Daily!D584,Daily!D801)</f>
        <v>425</v>
      </c>
      <c r="E24" s="32">
        <f>SUM(Daily!E150,Daily!E367,Daily!E584,Daily!E801)</f>
        <v>1314</v>
      </c>
      <c r="F24" s="3">
        <f>SUM(Daily!F150,Daily!F367,Daily!F584,Daily!F801)</f>
        <v>1190</v>
      </c>
      <c r="G24" s="32">
        <f>SUM(Daily!G150,Daily!G367,Daily!G584,Daily!G801)</f>
        <v>3295</v>
      </c>
      <c r="H24" s="3">
        <f>SUM(Daily!H150,Daily!H367,Daily!H584,Daily!H801)</f>
        <v>2652</v>
      </c>
      <c r="I24" s="32">
        <f>SUM(Daily!I150,Daily!I367,Daily!I584,Daily!I801)</f>
        <v>4072</v>
      </c>
      <c r="J24" s="3">
        <f>SUM(Daily!J150,Daily!J367,Daily!J584,Daily!J801)</f>
        <v>739</v>
      </c>
      <c r="K24" s="32">
        <f>SUM(Daily!K150,Daily!K367,Daily!K584,Daily!K801)</f>
        <v>240</v>
      </c>
      <c r="L24" s="3">
        <f>SUM(Daily!L150,Daily!L367,Daily!L584,Daily!L801)</f>
        <v>2201</v>
      </c>
      <c r="M24" s="32">
        <f>SUM(Daily!M150,Daily!M367,Daily!M584,Daily!M801)</f>
        <v>660</v>
      </c>
      <c r="N24" s="3">
        <f>SUM(Daily!N150,Daily!N367,Daily!N584,Daily!N801)</f>
        <v>3396</v>
      </c>
      <c r="O24" s="32">
        <f>SUM(Daily!O150,Daily!O367,Daily!O584,Daily!O801)</f>
        <v>2573</v>
      </c>
      <c r="P24" s="3">
        <f>SUM(Daily!P150,Daily!P367,Daily!P584,Daily!P801)</f>
        <v>895</v>
      </c>
      <c r="Q24" s="32">
        <f>SUM(Daily!Q150,Daily!Q367,Daily!Q584,Daily!Q801)</f>
        <v>1729</v>
      </c>
      <c r="R24" s="3">
        <f>SUM(Daily!R150,Daily!R367,Daily!R584,Daily!R801)</f>
        <v>1404</v>
      </c>
      <c r="S24" s="32">
        <f>SUM(Daily!S150,Daily!S367,Daily!S584,Daily!S801)</f>
        <v>2330</v>
      </c>
      <c r="T24" s="3">
        <f>SUM(Daily!T150,Daily!T367,Daily!T584,Daily!T801)</f>
        <v>167</v>
      </c>
      <c r="U24" s="32">
        <f>SUM(Daily!U150,Daily!U367,Daily!U584,Daily!U801)</f>
        <v>175</v>
      </c>
      <c r="V24" s="3">
        <f>SUM(Daily!V150,Daily!V367,Daily!V584,Daily!V801)</f>
        <v>2784</v>
      </c>
      <c r="W24" s="32">
        <f>SUM(Daily!W150,Daily!W367,Daily!W584,Daily!W801)</f>
        <v>1486</v>
      </c>
      <c r="X24" s="3">
        <f>SUM(Daily!X150,Daily!X367,Daily!X584,Daily!X801)</f>
        <v>793</v>
      </c>
      <c r="Y24" s="32">
        <f>SUM(Daily!Y150,Daily!Y367,Daily!Y584,Daily!Y801)</f>
        <v>757</v>
      </c>
      <c r="Z24" s="3">
        <f>SUM(Daily!Z150,Daily!Z367,Daily!Z584,Daily!Z801)</f>
        <v>2122</v>
      </c>
      <c r="AA24" s="32">
        <f>SUM(Daily!AA150,Daily!AA367,Daily!AA584,Daily!AA801)</f>
        <v>3487</v>
      </c>
      <c r="AB24" s="11">
        <f t="shared" si="0"/>
        <v>21258</v>
      </c>
      <c r="AC24" s="7">
        <f t="shared" si="0"/>
        <v>25066</v>
      </c>
    </row>
    <row r="25" spans="1:29" x14ac:dyDescent="0.15">
      <c r="A25" s="95" t="s">
        <v>34</v>
      </c>
      <c r="B25" s="3">
        <f>SUM(Daily!B151,Daily!B368,Daily!B585,Daily!B802)</f>
        <v>1199</v>
      </c>
      <c r="C25" s="32">
        <f>SUM(Daily!C151,Daily!C368,Daily!C585,Daily!C802)</f>
        <v>1770</v>
      </c>
      <c r="D25" s="3">
        <f>SUM(Daily!D151,Daily!D368,Daily!D585,Daily!D802)</f>
        <v>187</v>
      </c>
      <c r="E25" s="32">
        <f>SUM(Daily!E151,Daily!E368,Daily!E585,Daily!E802)</f>
        <v>904</v>
      </c>
      <c r="F25" s="3">
        <f>SUM(Daily!F151,Daily!F368,Daily!F585,Daily!F802)</f>
        <v>483</v>
      </c>
      <c r="G25" s="32">
        <f>SUM(Daily!G151,Daily!G368,Daily!G585,Daily!G802)</f>
        <v>2514</v>
      </c>
      <c r="H25" s="3">
        <f>SUM(Daily!H151,Daily!H368,Daily!H585,Daily!H802)</f>
        <v>1502</v>
      </c>
      <c r="I25" s="32">
        <f>SUM(Daily!I151,Daily!I368,Daily!I585,Daily!I802)</f>
        <v>2938</v>
      </c>
      <c r="J25" s="3">
        <f>SUM(Daily!J151,Daily!J368,Daily!J585,Daily!J802)</f>
        <v>521</v>
      </c>
      <c r="K25" s="32">
        <f>SUM(Daily!K151,Daily!K368,Daily!K585,Daily!K802)</f>
        <v>179</v>
      </c>
      <c r="L25" s="3">
        <f>SUM(Daily!L151,Daily!L368,Daily!L585,Daily!L802)</f>
        <v>1868</v>
      </c>
      <c r="M25" s="32">
        <f>SUM(Daily!M151,Daily!M368,Daily!M585,Daily!M802)</f>
        <v>400</v>
      </c>
      <c r="N25" s="3">
        <f>SUM(Daily!N151,Daily!N368,Daily!N585,Daily!N802)</f>
        <v>2695</v>
      </c>
      <c r="O25" s="32">
        <f>SUM(Daily!O151,Daily!O368,Daily!O585,Daily!O802)</f>
        <v>1879</v>
      </c>
      <c r="P25" s="3">
        <f>SUM(Daily!P151,Daily!P368,Daily!P585,Daily!P802)</f>
        <v>749</v>
      </c>
      <c r="Q25" s="32">
        <f>SUM(Daily!Q151,Daily!Q368,Daily!Q585,Daily!Q802)</f>
        <v>1301</v>
      </c>
      <c r="R25" s="3">
        <f>SUM(Daily!R151,Daily!R368,Daily!R585,Daily!R802)</f>
        <v>1114</v>
      </c>
      <c r="S25" s="32">
        <f>SUM(Daily!S151,Daily!S368,Daily!S585,Daily!S802)</f>
        <v>1712</v>
      </c>
      <c r="T25" s="3">
        <f>SUM(Daily!T151,Daily!T368,Daily!T585,Daily!T802)</f>
        <v>107</v>
      </c>
      <c r="U25" s="32">
        <f>SUM(Daily!U151,Daily!U368,Daily!U585,Daily!U802)</f>
        <v>142</v>
      </c>
      <c r="V25" s="3">
        <f>SUM(Daily!V151,Daily!V368,Daily!V585,Daily!V802)</f>
        <v>2245</v>
      </c>
      <c r="W25" s="32">
        <f>SUM(Daily!W151,Daily!W368,Daily!W585,Daily!W802)</f>
        <v>815</v>
      </c>
      <c r="X25" s="3">
        <f>SUM(Daily!X151,Daily!X368,Daily!X585,Daily!X802)</f>
        <v>464</v>
      </c>
      <c r="Y25" s="32">
        <f>SUM(Daily!Y151,Daily!Y368,Daily!Y585,Daily!Y802)</f>
        <v>677</v>
      </c>
      <c r="Z25" s="3">
        <f>SUM(Daily!Z151,Daily!Z368,Daily!Z585,Daily!Z802)</f>
        <v>1480</v>
      </c>
      <c r="AA25" s="32">
        <f>SUM(Daily!AA151,Daily!AA368,Daily!AA585,Daily!AA802)</f>
        <v>2043</v>
      </c>
      <c r="AB25" s="11">
        <f t="shared" si="0"/>
        <v>14614</v>
      </c>
      <c r="AC25" s="7">
        <f t="shared" si="0"/>
        <v>17274</v>
      </c>
    </row>
    <row r="26" spans="1:29" x14ac:dyDescent="0.15">
      <c r="A26" s="94" t="s">
        <v>35</v>
      </c>
      <c r="B26" s="3">
        <f>SUM(Daily!B152,Daily!B369,Daily!B586,Daily!B803)</f>
        <v>0</v>
      </c>
      <c r="C26" s="32">
        <f>SUM(Daily!C152,Daily!C369,Daily!C586,Daily!C803)</f>
        <v>1271</v>
      </c>
      <c r="D26" s="3">
        <f>SUM(Daily!D152,Daily!D369,Daily!D586,Daily!D803)</f>
        <v>7</v>
      </c>
      <c r="E26" s="32">
        <f>SUM(Daily!E152,Daily!E369,Daily!E586,Daily!E803)</f>
        <v>758</v>
      </c>
      <c r="F26" s="3">
        <f>SUM(Daily!F152,Daily!F369,Daily!F586,Daily!F803)</f>
        <v>20</v>
      </c>
      <c r="G26" s="32">
        <f>SUM(Daily!G152,Daily!G369,Daily!G586,Daily!G803)</f>
        <v>1686</v>
      </c>
      <c r="H26" s="3">
        <f>SUM(Daily!H152,Daily!H369,Daily!H586,Daily!H803)</f>
        <v>294</v>
      </c>
      <c r="I26" s="32">
        <f>SUM(Daily!I152,Daily!I369,Daily!I586,Daily!I803)</f>
        <v>1472</v>
      </c>
      <c r="J26" s="3">
        <f>SUM(Daily!J152,Daily!J369,Daily!J586,Daily!J803)</f>
        <v>64</v>
      </c>
      <c r="K26" s="32">
        <f>SUM(Daily!K152,Daily!K369,Daily!K586,Daily!K803)</f>
        <v>119</v>
      </c>
      <c r="L26" s="3">
        <f>SUM(Daily!L152,Daily!L369,Daily!L586,Daily!L803)</f>
        <v>1434</v>
      </c>
      <c r="M26" s="32">
        <f>SUM(Daily!M152,Daily!M369,Daily!M586,Daily!M803)</f>
        <v>109</v>
      </c>
      <c r="N26" s="3">
        <f>SUM(Daily!N152,Daily!N369,Daily!N586,Daily!N803)</f>
        <v>798</v>
      </c>
      <c r="O26" s="32">
        <f>SUM(Daily!O152,Daily!O369,Daily!O586,Daily!O803)</f>
        <v>480</v>
      </c>
      <c r="P26" s="3">
        <f>SUM(Daily!P152,Daily!P369,Daily!P586,Daily!P803)</f>
        <v>209</v>
      </c>
      <c r="Q26" s="32">
        <f>SUM(Daily!Q152,Daily!Q369,Daily!Q586,Daily!Q803)</f>
        <v>270</v>
      </c>
      <c r="R26" s="3">
        <f>SUM(Daily!R152,Daily!R369,Daily!R586,Daily!R803)</f>
        <v>198</v>
      </c>
      <c r="S26" s="32">
        <f>SUM(Daily!S152,Daily!S369,Daily!S586,Daily!S803)</f>
        <v>242</v>
      </c>
      <c r="T26" s="3">
        <f>SUM(Daily!T152,Daily!T369,Daily!T586,Daily!T803)</f>
        <v>34</v>
      </c>
      <c r="U26" s="32">
        <f>SUM(Daily!U152,Daily!U369,Daily!U586,Daily!U803)</f>
        <v>16</v>
      </c>
      <c r="V26" s="3">
        <f>SUM(Daily!V152,Daily!V369,Daily!V586,Daily!V803)</f>
        <v>714</v>
      </c>
      <c r="W26" s="32">
        <f>SUM(Daily!W152,Daily!W369,Daily!W586,Daily!W803)</f>
        <v>62</v>
      </c>
      <c r="X26" s="3">
        <f>SUM(Daily!X152,Daily!X369,Daily!X586,Daily!X803)</f>
        <v>30</v>
      </c>
      <c r="Y26" s="32">
        <f>SUM(Daily!Y152,Daily!Y369,Daily!Y586,Daily!Y803)</f>
        <v>74</v>
      </c>
      <c r="Z26" s="3">
        <f>SUM(Daily!Z152,Daily!Z369,Daily!Z586,Daily!Z803)</f>
        <v>108</v>
      </c>
      <c r="AA26" s="32">
        <f>SUM(Daily!AA152,Daily!AA369,Daily!AA586,Daily!AA803)</f>
        <v>401</v>
      </c>
      <c r="AB26" s="11">
        <f t="shared" si="0"/>
        <v>3910</v>
      </c>
      <c r="AC26" s="7">
        <f t="shared" si="0"/>
        <v>6960</v>
      </c>
    </row>
    <row r="27" spans="1:29" x14ac:dyDescent="0.15">
      <c r="A27" s="95" t="s">
        <v>36</v>
      </c>
      <c r="B27" s="3">
        <f>SUM(Daily!B153,Daily!B370,Daily!B587,Daily!B804)</f>
        <v>0</v>
      </c>
      <c r="C27" s="32">
        <f>SUM(Daily!C153,Daily!C370,Daily!C587,Daily!C804)</f>
        <v>68</v>
      </c>
      <c r="D27" s="3">
        <f>SUM(Daily!D153,Daily!D370,Daily!D587,Daily!D804)</f>
        <v>1</v>
      </c>
      <c r="E27" s="32">
        <f>SUM(Daily!E153,Daily!E370,Daily!E587,Daily!E804)</f>
        <v>15</v>
      </c>
      <c r="F27" s="3">
        <f>SUM(Daily!F153,Daily!F370,Daily!F587,Daily!F804)</f>
        <v>0</v>
      </c>
      <c r="G27" s="32">
        <f>SUM(Daily!G153,Daily!G370,Daily!G587,Daily!G804)</f>
        <v>0</v>
      </c>
      <c r="H27" s="3">
        <f>SUM(Daily!H153,Daily!H370,Daily!H587,Daily!H804)</f>
        <v>0</v>
      </c>
      <c r="I27" s="32">
        <f>SUM(Daily!I153,Daily!I370,Daily!I587,Daily!I804)</f>
        <v>0</v>
      </c>
      <c r="J27" s="3">
        <f>SUM(Daily!J153,Daily!J370,Daily!J587,Daily!J804)</f>
        <v>0</v>
      </c>
      <c r="K27" s="32">
        <f>SUM(Daily!K153,Daily!K370,Daily!K587,Daily!K804)</f>
        <v>0</v>
      </c>
      <c r="L27" s="3">
        <f>SUM(Daily!L153,Daily!L370,Daily!L587,Daily!L804)</f>
        <v>0</v>
      </c>
      <c r="M27" s="32">
        <f>SUM(Daily!M153,Daily!M370,Daily!M587,Daily!M804)</f>
        <v>0</v>
      </c>
      <c r="N27" s="3">
        <f>SUM(Daily!N153,Daily!N370,Daily!N587,Daily!N804)</f>
        <v>0</v>
      </c>
      <c r="O27" s="32">
        <f>SUM(Daily!O153,Daily!O370,Daily!O587,Daily!O804)</f>
        <v>0</v>
      </c>
      <c r="P27" s="3">
        <f>SUM(Daily!P153,Daily!P370,Daily!P587,Daily!P804)</f>
        <v>0</v>
      </c>
      <c r="Q27" s="32">
        <f>SUM(Daily!Q153,Daily!Q370,Daily!Q587,Daily!Q804)</f>
        <v>0</v>
      </c>
      <c r="R27" s="3">
        <f>SUM(Daily!R153,Daily!R370,Daily!R587,Daily!R804)</f>
        <v>0</v>
      </c>
      <c r="S27" s="32">
        <f>SUM(Daily!S153,Daily!S370,Daily!S587,Daily!S804)</f>
        <v>0</v>
      </c>
      <c r="T27" s="3">
        <f>SUM(Daily!T153,Daily!T370,Daily!T587,Daily!T804)</f>
        <v>0</v>
      </c>
      <c r="U27" s="32">
        <f>SUM(Daily!U153,Daily!U370,Daily!U587,Daily!U804)</f>
        <v>0</v>
      </c>
      <c r="V27" s="3">
        <f>SUM(Daily!V153,Daily!V370,Daily!V587,Daily!V804)</f>
        <v>0</v>
      </c>
      <c r="W27" s="32">
        <f>SUM(Daily!W153,Daily!W370,Daily!W587,Daily!W804)</f>
        <v>0</v>
      </c>
      <c r="X27" s="3">
        <f>SUM(Daily!X153,Daily!X370,Daily!X587,Daily!X804)</f>
        <v>0</v>
      </c>
      <c r="Y27" s="32">
        <f>SUM(Daily!Y153,Daily!Y370,Daily!Y587,Daily!Y804)</f>
        <v>0</v>
      </c>
      <c r="Z27" s="3">
        <f>SUM(Daily!Z153,Daily!Z370,Daily!Z587,Daily!Z804)</f>
        <v>0</v>
      </c>
      <c r="AA27" s="32">
        <f>SUM(Daily!AA153,Daily!AA370,Daily!AA587,Daily!AA804)</f>
        <v>0</v>
      </c>
      <c r="AB27" s="11">
        <f t="shared" si="0"/>
        <v>1</v>
      </c>
      <c r="AC27" s="7">
        <f t="shared" si="0"/>
        <v>83</v>
      </c>
    </row>
    <row r="28" spans="1:29" x14ac:dyDescent="0.15">
      <c r="A28" s="94" t="s">
        <v>37</v>
      </c>
      <c r="B28" s="3">
        <f>SUM(Daily!B154,Daily!B371,Daily!B588,Daily!B805)</f>
        <v>0</v>
      </c>
      <c r="C28" s="32">
        <f>SUM(Daily!C154,Daily!C371,Daily!C588,Daily!C805)</f>
        <v>0</v>
      </c>
      <c r="D28" s="3">
        <f>SUM(Daily!D154,Daily!D371,Daily!D588,Daily!D805)</f>
        <v>0</v>
      </c>
      <c r="E28" s="32">
        <f>SUM(Daily!E154,Daily!E371,Daily!E588,Daily!E805)</f>
        <v>0</v>
      </c>
      <c r="F28" s="3">
        <f>SUM(Daily!F154,Daily!F371,Daily!F588,Daily!F805)</f>
        <v>0</v>
      </c>
      <c r="G28" s="32">
        <f>SUM(Daily!G154,Daily!G371,Daily!G588,Daily!G805)</f>
        <v>0</v>
      </c>
      <c r="H28" s="3">
        <f>SUM(Daily!H154,Daily!H371,Daily!H588,Daily!H805)</f>
        <v>0</v>
      </c>
      <c r="I28" s="32">
        <f>SUM(Daily!I154,Daily!I371,Daily!I588,Daily!I805)</f>
        <v>0</v>
      </c>
      <c r="J28" s="3">
        <f>SUM(Daily!J154,Daily!J371,Daily!J588,Daily!J805)</f>
        <v>0</v>
      </c>
      <c r="K28" s="32">
        <f>SUM(Daily!K154,Daily!K371,Daily!K588,Daily!K805)</f>
        <v>0</v>
      </c>
      <c r="L28" s="3">
        <f>SUM(Daily!L154,Daily!L371,Daily!L588,Daily!L805)</f>
        <v>0</v>
      </c>
      <c r="M28" s="32">
        <f>SUM(Daily!M154,Daily!M371,Daily!M588,Daily!M805)</f>
        <v>0</v>
      </c>
      <c r="N28" s="3">
        <f>SUM(Daily!N154,Daily!N371,Daily!N588,Daily!N805)</f>
        <v>0</v>
      </c>
      <c r="O28" s="32">
        <f>SUM(Daily!O154,Daily!O371,Daily!O588,Daily!O805)</f>
        <v>0</v>
      </c>
      <c r="P28" s="3">
        <f>SUM(Daily!P154,Daily!P371,Daily!P588,Daily!P805)</f>
        <v>0</v>
      </c>
      <c r="Q28" s="32">
        <f>SUM(Daily!Q154,Daily!Q371,Daily!Q588,Daily!Q805)</f>
        <v>0</v>
      </c>
      <c r="R28" s="3">
        <f>SUM(Daily!R154,Daily!R371,Daily!R588,Daily!R805)</f>
        <v>0</v>
      </c>
      <c r="S28" s="32">
        <f>SUM(Daily!S154,Daily!S371,Daily!S588,Daily!S805)</f>
        <v>0</v>
      </c>
      <c r="T28" s="3">
        <f>SUM(Daily!T154,Daily!T371,Daily!T588,Daily!T805)</f>
        <v>0</v>
      </c>
      <c r="U28" s="32">
        <f>SUM(Daily!U154,Daily!U371,Daily!U588,Daily!U805)</f>
        <v>0</v>
      </c>
      <c r="V28" s="3">
        <f>SUM(Daily!V154,Daily!V371,Daily!V588,Daily!V805)</f>
        <v>0</v>
      </c>
      <c r="W28" s="32">
        <f>SUM(Daily!W154,Daily!W371,Daily!W588,Daily!W805)</f>
        <v>0</v>
      </c>
      <c r="X28" s="3">
        <f>SUM(Daily!X154,Daily!X371,Daily!X588,Daily!X805)</f>
        <v>0</v>
      </c>
      <c r="Y28" s="32">
        <f>SUM(Daily!Y154,Daily!Y371,Daily!Y588,Daily!Y805)</f>
        <v>0</v>
      </c>
      <c r="Z28" s="3">
        <f>SUM(Daily!Z154,Daily!Z371,Daily!Z588,Daily!Z805)</f>
        <v>0</v>
      </c>
      <c r="AA28" s="32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x14ac:dyDescent="0.15">
      <c r="A29" s="95" t="s">
        <v>38</v>
      </c>
      <c r="B29" s="3">
        <f>SUM(Daily!B155,Daily!B372,Daily!B589,Daily!B806)</f>
        <v>0</v>
      </c>
      <c r="C29" s="32">
        <f>SUM(Daily!C155,Daily!C372,Daily!C589,Daily!C806)</f>
        <v>0</v>
      </c>
      <c r="D29" s="3">
        <f>SUM(Daily!D155,Daily!D372,Daily!D589,Daily!D806)</f>
        <v>0</v>
      </c>
      <c r="E29" s="32">
        <f>SUM(Daily!E155,Daily!E372,Daily!E589,Daily!E806)</f>
        <v>0</v>
      </c>
      <c r="F29" s="3">
        <f>SUM(Daily!F155,Daily!F372,Daily!F589,Daily!F806)</f>
        <v>0</v>
      </c>
      <c r="G29" s="32">
        <f>SUM(Daily!G155,Daily!G372,Daily!G589,Daily!G806)</f>
        <v>0</v>
      </c>
      <c r="H29" s="3">
        <f>SUM(Daily!H155,Daily!H372,Daily!H589,Daily!H806)</f>
        <v>0</v>
      </c>
      <c r="I29" s="32">
        <f>SUM(Daily!I155,Daily!I372,Daily!I589,Daily!I806)</f>
        <v>0</v>
      </c>
      <c r="J29" s="3">
        <f>SUM(Daily!J155,Daily!J372,Daily!J589,Daily!J806)</f>
        <v>0</v>
      </c>
      <c r="K29" s="32">
        <f>SUM(Daily!K155,Daily!K372,Daily!K589,Daily!K806)</f>
        <v>0</v>
      </c>
      <c r="L29" s="3">
        <f>SUM(Daily!L155,Daily!L372,Daily!L589,Daily!L806)</f>
        <v>0</v>
      </c>
      <c r="M29" s="32">
        <f>SUM(Daily!M155,Daily!M372,Daily!M589,Daily!M806)</f>
        <v>0</v>
      </c>
      <c r="N29" s="3">
        <f>SUM(Daily!N155,Daily!N372,Daily!N589,Daily!N806)</f>
        <v>0</v>
      </c>
      <c r="O29" s="32">
        <f>SUM(Daily!O155,Daily!O372,Daily!O589,Daily!O806)</f>
        <v>0</v>
      </c>
      <c r="P29" s="3">
        <f>SUM(Daily!P155,Daily!P372,Daily!P589,Daily!P806)</f>
        <v>0</v>
      </c>
      <c r="Q29" s="32">
        <f>SUM(Daily!Q155,Daily!Q372,Daily!Q589,Daily!Q806)</f>
        <v>0</v>
      </c>
      <c r="R29" s="3">
        <f>SUM(Daily!R155,Daily!R372,Daily!R589,Daily!R806)</f>
        <v>0</v>
      </c>
      <c r="S29" s="32">
        <f>SUM(Daily!S155,Daily!S372,Daily!S589,Daily!S806)</f>
        <v>0</v>
      </c>
      <c r="T29" s="3">
        <f>SUM(Daily!T155,Daily!T372,Daily!T589,Daily!T806)</f>
        <v>0</v>
      </c>
      <c r="U29" s="32">
        <f>SUM(Daily!U155,Daily!U372,Daily!U589,Daily!U806)</f>
        <v>0</v>
      </c>
      <c r="V29" s="3">
        <f>SUM(Daily!V155,Daily!V372,Daily!V589,Daily!V806)</f>
        <v>0</v>
      </c>
      <c r="W29" s="32">
        <f>SUM(Daily!W155,Daily!W372,Daily!W589,Daily!W806)</f>
        <v>0</v>
      </c>
      <c r="X29" s="3">
        <f>SUM(Daily!X155,Daily!X372,Daily!X589,Daily!X806)</f>
        <v>0</v>
      </c>
      <c r="Y29" s="32">
        <f>SUM(Daily!Y155,Daily!Y372,Daily!Y589,Daily!Y806)</f>
        <v>0</v>
      </c>
      <c r="Z29" s="3">
        <f>SUM(Daily!Z155,Daily!Z372,Daily!Z589,Daily!Z806)</f>
        <v>0</v>
      </c>
      <c r="AA29" s="32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" thickBot="1" x14ac:dyDescent="0.2">
      <c r="A30" s="90" t="s">
        <v>39</v>
      </c>
      <c r="B30" s="16">
        <f>SUM(Daily!B156,Daily!B373,Daily!B590,Daily!B807)</f>
        <v>0</v>
      </c>
      <c r="C30" s="43">
        <f>SUM(Daily!C156,Daily!C373,Daily!C590,Daily!C807)</f>
        <v>0</v>
      </c>
      <c r="D30" s="16">
        <f>SUM(Daily!D156,Daily!D373,Daily!D590,Daily!D807)</f>
        <v>0</v>
      </c>
      <c r="E30" s="43">
        <f>SUM(Daily!E156,Daily!E373,Daily!E590,Daily!E807)</f>
        <v>0</v>
      </c>
      <c r="F30" s="16">
        <f>SUM(Daily!F156,Daily!F373,Daily!F590,Daily!F807)</f>
        <v>0</v>
      </c>
      <c r="G30" s="43">
        <f>SUM(Daily!G156,Daily!G373,Daily!G590,Daily!G807)</f>
        <v>0</v>
      </c>
      <c r="H30" s="16">
        <f>SUM(Daily!H156,Daily!H373,Daily!H590,Daily!H807)</f>
        <v>0</v>
      </c>
      <c r="I30" s="43">
        <f>SUM(Daily!I156,Daily!I373,Daily!I590,Daily!I807)</f>
        <v>0</v>
      </c>
      <c r="J30" s="16">
        <f>SUM(Daily!J156,Daily!J373,Daily!J590,Daily!J807)</f>
        <v>0</v>
      </c>
      <c r="K30" s="43">
        <f>SUM(Daily!K156,Daily!K373,Daily!K590,Daily!K807)</f>
        <v>0</v>
      </c>
      <c r="L30" s="16">
        <f>SUM(Daily!L156,Daily!L373,Daily!L590,Daily!L807)</f>
        <v>0</v>
      </c>
      <c r="M30" s="43">
        <f>SUM(Daily!M156,Daily!M373,Daily!M590,Daily!M807)</f>
        <v>0</v>
      </c>
      <c r="N30" s="16">
        <f>SUM(Daily!N156,Daily!N373,Daily!N590,Daily!N807)</f>
        <v>0</v>
      </c>
      <c r="O30" s="43">
        <f>SUM(Daily!O156,Daily!O373,Daily!O590,Daily!O807)</f>
        <v>0</v>
      </c>
      <c r="P30" s="16">
        <f>SUM(Daily!P156,Daily!P373,Daily!P590,Daily!P807)</f>
        <v>0</v>
      </c>
      <c r="Q30" s="43">
        <f>SUM(Daily!Q156,Daily!Q373,Daily!Q590,Daily!Q807)</f>
        <v>0</v>
      </c>
      <c r="R30" s="16">
        <f>SUM(Daily!R156,Daily!R373,Daily!R590,Daily!R807)</f>
        <v>0</v>
      </c>
      <c r="S30" s="43">
        <f>SUM(Daily!S156,Daily!S373,Daily!S590,Daily!S807)</f>
        <v>0</v>
      </c>
      <c r="T30" s="16">
        <f>SUM(Daily!T156,Daily!T373,Daily!T590,Daily!T807)</f>
        <v>0</v>
      </c>
      <c r="U30" s="43">
        <f>SUM(Daily!U156,Daily!U373,Daily!U590,Daily!U807)</f>
        <v>0</v>
      </c>
      <c r="V30" s="16">
        <f>SUM(Daily!V156,Daily!V373,Daily!V590,Daily!V807)</f>
        <v>0</v>
      </c>
      <c r="W30" s="43">
        <f>SUM(Daily!W156,Daily!W373,Daily!W590,Daily!W807)</f>
        <v>0</v>
      </c>
      <c r="X30" s="16">
        <f>SUM(Daily!X156,Daily!X373,Daily!X590,Daily!X807)</f>
        <v>0</v>
      </c>
      <c r="Y30" s="43">
        <f>SUM(Daily!Y156,Daily!Y373,Daily!Y590,Daily!Y807)</f>
        <v>0</v>
      </c>
      <c r="Z30" s="16">
        <f>SUM(Daily!Z156,Daily!Z373,Daily!Z590,Daily!Z807)</f>
        <v>0</v>
      </c>
      <c r="AA30" s="43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5" thickTop="1" thickBot="1" x14ac:dyDescent="0.2">
      <c r="A31" s="55" t="s">
        <v>13</v>
      </c>
      <c r="B31" s="56">
        <f>SUM(B7:B30)</f>
        <v>43358</v>
      </c>
      <c r="C31" s="56">
        <f t="shared" ref="C31:AA31" si="1">SUM(C7:C30)</f>
        <v>52091</v>
      </c>
      <c r="D31" s="56">
        <f t="shared" si="1"/>
        <v>13246</v>
      </c>
      <c r="E31" s="56">
        <f t="shared" si="1"/>
        <v>19731</v>
      </c>
      <c r="F31" s="56">
        <f t="shared" si="1"/>
        <v>45475</v>
      </c>
      <c r="G31" s="56">
        <f t="shared" si="1"/>
        <v>39384</v>
      </c>
      <c r="H31" s="56">
        <f t="shared" si="1"/>
        <v>57906</v>
      </c>
      <c r="I31" s="56">
        <f t="shared" si="1"/>
        <v>59551</v>
      </c>
      <c r="J31" s="56">
        <f t="shared" si="1"/>
        <v>8820</v>
      </c>
      <c r="K31" s="56">
        <f t="shared" si="1"/>
        <v>7937</v>
      </c>
      <c r="L31" s="56">
        <f t="shared" si="1"/>
        <v>27038</v>
      </c>
      <c r="M31" s="56">
        <f t="shared" si="1"/>
        <v>26234</v>
      </c>
      <c r="N31" s="56">
        <f t="shared" si="1"/>
        <v>55962</v>
      </c>
      <c r="O31" s="56">
        <f t="shared" si="1"/>
        <v>52437</v>
      </c>
      <c r="P31" s="56">
        <f t="shared" si="1"/>
        <v>28654</v>
      </c>
      <c r="Q31" s="56">
        <f t="shared" si="1"/>
        <v>24122</v>
      </c>
      <c r="R31" s="56">
        <f t="shared" si="1"/>
        <v>36472</v>
      </c>
      <c r="S31" s="56">
        <f t="shared" si="1"/>
        <v>33902</v>
      </c>
      <c r="T31" s="56">
        <f t="shared" si="1"/>
        <v>5405</v>
      </c>
      <c r="U31" s="56">
        <f t="shared" si="1"/>
        <v>4819</v>
      </c>
      <c r="V31" s="56">
        <f t="shared" si="1"/>
        <v>32447</v>
      </c>
      <c r="W31" s="56">
        <f t="shared" si="1"/>
        <v>34877</v>
      </c>
      <c r="X31" s="56">
        <f t="shared" si="1"/>
        <v>22839</v>
      </c>
      <c r="Y31" s="56">
        <f t="shared" si="1"/>
        <v>12730</v>
      </c>
      <c r="Z31" s="56">
        <f t="shared" si="1"/>
        <v>51332</v>
      </c>
      <c r="AA31" s="56">
        <f t="shared" si="1"/>
        <v>60000</v>
      </c>
      <c r="AB31" s="56">
        <f>SUM(AB7:AB30)</f>
        <v>428954</v>
      </c>
      <c r="AC31" s="1">
        <f>SUM(AC7:AC30)</f>
        <v>427815</v>
      </c>
    </row>
    <row r="32" spans="1:29" ht="17" thickTop="1" x14ac:dyDescent="0.2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 x14ac:dyDescent="0.15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 x14ac:dyDescent="0.15">
      <c r="A40" s="90" t="s">
        <v>17</v>
      </c>
      <c r="B40" s="3">
        <f t="shared" ref="B40:AA49" si="3">+B8/$B$65</f>
        <v>91.25</v>
      </c>
      <c r="C40" s="32">
        <f t="shared" si="3"/>
        <v>0</v>
      </c>
      <c r="D40" s="3">
        <f t="shared" si="3"/>
        <v>54.25</v>
      </c>
      <c r="E40" s="32">
        <f t="shared" si="3"/>
        <v>0</v>
      </c>
      <c r="F40" s="3">
        <f t="shared" si="3"/>
        <v>182.5</v>
      </c>
      <c r="G40" s="32">
        <f t="shared" si="3"/>
        <v>0.25</v>
      </c>
      <c r="H40" s="3">
        <f t="shared" si="3"/>
        <v>116.5</v>
      </c>
      <c r="I40" s="32">
        <f t="shared" si="3"/>
        <v>13.75</v>
      </c>
      <c r="J40" s="3">
        <f t="shared" si="3"/>
        <v>8.5</v>
      </c>
      <c r="K40" s="32">
        <f t="shared" si="3"/>
        <v>4.25</v>
      </c>
      <c r="L40" s="3">
        <f t="shared" si="3"/>
        <v>6</v>
      </c>
      <c r="M40" s="32">
        <f t="shared" si="3"/>
        <v>14</v>
      </c>
      <c r="N40" s="3">
        <f t="shared" si="3"/>
        <v>50.5</v>
      </c>
      <c r="O40" s="32">
        <f t="shared" si="3"/>
        <v>32.5</v>
      </c>
      <c r="P40" s="3">
        <f t="shared" si="3"/>
        <v>15</v>
      </c>
      <c r="Q40" s="32">
        <f t="shared" si="3"/>
        <v>12</v>
      </c>
      <c r="R40" s="3">
        <f t="shared" si="3"/>
        <v>4.75</v>
      </c>
      <c r="S40" s="32">
        <f t="shared" si="3"/>
        <v>9.25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0.75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530</v>
      </c>
      <c r="AC40" s="15">
        <f t="shared" ref="AC40:AC62" si="4">C40+E40+G40+I40+K40+M40+O40+Q40+S40+U40+W40+Y40+AA40</f>
        <v>86</v>
      </c>
    </row>
    <row r="41" spans="1:29" x14ac:dyDescent="0.15">
      <c r="A41" s="91" t="s">
        <v>18</v>
      </c>
      <c r="B41" s="3">
        <f t="shared" si="3"/>
        <v>375.75</v>
      </c>
      <c r="C41" s="32">
        <f t="shared" si="3"/>
        <v>9.5</v>
      </c>
      <c r="D41" s="3">
        <f t="shared" si="3"/>
        <v>168</v>
      </c>
      <c r="E41" s="32">
        <f t="shared" si="3"/>
        <v>31.25</v>
      </c>
      <c r="F41" s="3">
        <f t="shared" si="3"/>
        <v>707.25</v>
      </c>
      <c r="G41" s="32">
        <f t="shared" si="3"/>
        <v>92.75</v>
      </c>
      <c r="H41" s="3">
        <f t="shared" si="3"/>
        <v>438</v>
      </c>
      <c r="I41" s="32">
        <f t="shared" si="3"/>
        <v>199.75</v>
      </c>
      <c r="J41" s="3">
        <f t="shared" si="3"/>
        <v>27</v>
      </c>
      <c r="K41" s="32">
        <f t="shared" si="3"/>
        <v>57.25</v>
      </c>
      <c r="L41" s="3">
        <f t="shared" si="3"/>
        <v>99</v>
      </c>
      <c r="M41" s="32">
        <f t="shared" si="3"/>
        <v>184.25</v>
      </c>
      <c r="N41" s="3">
        <f t="shared" si="3"/>
        <v>382</v>
      </c>
      <c r="O41" s="32">
        <f t="shared" si="3"/>
        <v>414</v>
      </c>
      <c r="P41" s="3">
        <f t="shared" si="3"/>
        <v>193.25</v>
      </c>
      <c r="Q41" s="32">
        <f t="shared" si="3"/>
        <v>287.25</v>
      </c>
      <c r="R41" s="3">
        <f t="shared" si="3"/>
        <v>208.75</v>
      </c>
      <c r="S41" s="32">
        <f t="shared" si="3"/>
        <v>208</v>
      </c>
      <c r="T41" s="3">
        <f t="shared" si="3"/>
        <v>17.5</v>
      </c>
      <c r="U41" s="32">
        <f t="shared" si="3"/>
        <v>95.75</v>
      </c>
      <c r="V41" s="3">
        <f t="shared" si="3"/>
        <v>102.75</v>
      </c>
      <c r="W41" s="32">
        <f t="shared" si="3"/>
        <v>276</v>
      </c>
      <c r="X41" s="3">
        <f t="shared" si="3"/>
        <v>191.75</v>
      </c>
      <c r="Y41" s="32">
        <f t="shared" si="3"/>
        <v>156</v>
      </c>
      <c r="Z41" s="3">
        <f t="shared" si="3"/>
        <v>377</v>
      </c>
      <c r="AA41" s="32">
        <f t="shared" si="3"/>
        <v>388.25</v>
      </c>
      <c r="AB41" s="11">
        <f t="shared" ref="AB41:AB62" si="5">B41+D41+F41+H41+J41+L41+N41+P41+R41+T41+V41+X41+Z41</f>
        <v>3288</v>
      </c>
      <c r="AC41" s="15">
        <f t="shared" si="4"/>
        <v>2400</v>
      </c>
    </row>
    <row r="42" spans="1:29" x14ac:dyDescent="0.15">
      <c r="A42" s="90" t="s">
        <v>19</v>
      </c>
      <c r="B42" s="3">
        <f t="shared" si="3"/>
        <v>568.75</v>
      </c>
      <c r="C42" s="32">
        <f t="shared" si="3"/>
        <v>286</v>
      </c>
      <c r="D42" s="3">
        <f t="shared" si="3"/>
        <v>214.75</v>
      </c>
      <c r="E42" s="32">
        <f t="shared" si="3"/>
        <v>144.5</v>
      </c>
      <c r="F42" s="3">
        <f t="shared" si="3"/>
        <v>879.75</v>
      </c>
      <c r="G42" s="32">
        <f t="shared" si="3"/>
        <v>272.75</v>
      </c>
      <c r="H42" s="3">
        <f t="shared" si="3"/>
        <v>687.75</v>
      </c>
      <c r="I42" s="32">
        <f t="shared" si="3"/>
        <v>432.25</v>
      </c>
      <c r="J42" s="3">
        <f t="shared" si="3"/>
        <v>55.5</v>
      </c>
      <c r="K42" s="32">
        <f t="shared" si="3"/>
        <v>133.25</v>
      </c>
      <c r="L42" s="3">
        <f t="shared" si="3"/>
        <v>195</v>
      </c>
      <c r="M42" s="32">
        <f t="shared" si="3"/>
        <v>352.25</v>
      </c>
      <c r="N42" s="3">
        <f t="shared" si="3"/>
        <v>695.75</v>
      </c>
      <c r="O42" s="32">
        <f t="shared" si="3"/>
        <v>655.25</v>
      </c>
      <c r="P42" s="3">
        <f t="shared" si="3"/>
        <v>364.5</v>
      </c>
      <c r="Q42" s="32">
        <f t="shared" si="3"/>
        <v>350.5</v>
      </c>
      <c r="R42" s="3">
        <f t="shared" si="3"/>
        <v>394.25</v>
      </c>
      <c r="S42" s="32">
        <f t="shared" si="3"/>
        <v>382.25</v>
      </c>
      <c r="T42" s="3">
        <f t="shared" si="3"/>
        <v>55.25</v>
      </c>
      <c r="U42" s="32">
        <f t="shared" si="3"/>
        <v>131.75</v>
      </c>
      <c r="V42" s="3">
        <f t="shared" si="3"/>
        <v>300.5</v>
      </c>
      <c r="W42" s="32">
        <f t="shared" si="3"/>
        <v>390.25</v>
      </c>
      <c r="X42" s="3">
        <f t="shared" si="3"/>
        <v>329.25</v>
      </c>
      <c r="Y42" s="32">
        <f t="shared" si="3"/>
        <v>235.25</v>
      </c>
      <c r="Z42" s="3">
        <f t="shared" si="3"/>
        <v>587.75</v>
      </c>
      <c r="AA42" s="32">
        <f t="shared" si="3"/>
        <v>655.75</v>
      </c>
      <c r="AB42" s="11">
        <f t="shared" si="5"/>
        <v>5328.75</v>
      </c>
      <c r="AC42" s="15">
        <f t="shared" si="4"/>
        <v>4422</v>
      </c>
    </row>
    <row r="43" spans="1:29" x14ac:dyDescent="0.15">
      <c r="A43" s="91" t="s">
        <v>20</v>
      </c>
      <c r="B43" s="3">
        <f t="shared" si="3"/>
        <v>703.5</v>
      </c>
      <c r="C43" s="32">
        <f t="shared" si="3"/>
        <v>647</v>
      </c>
      <c r="D43" s="3">
        <f t="shared" si="3"/>
        <v>210</v>
      </c>
      <c r="E43" s="32">
        <f t="shared" si="3"/>
        <v>263.25</v>
      </c>
      <c r="F43" s="3">
        <f t="shared" si="3"/>
        <v>994.25</v>
      </c>
      <c r="G43" s="32">
        <f t="shared" si="3"/>
        <v>497.5</v>
      </c>
      <c r="H43" s="3">
        <f t="shared" si="3"/>
        <v>867.75</v>
      </c>
      <c r="I43" s="32">
        <f t="shared" si="3"/>
        <v>811.25</v>
      </c>
      <c r="J43" s="3">
        <f t="shared" si="3"/>
        <v>70</v>
      </c>
      <c r="K43" s="32">
        <f t="shared" si="3"/>
        <v>209.75</v>
      </c>
      <c r="L43" s="3">
        <f t="shared" si="3"/>
        <v>269.5</v>
      </c>
      <c r="M43" s="32">
        <f t="shared" si="3"/>
        <v>547.5</v>
      </c>
      <c r="N43" s="3">
        <f t="shared" si="3"/>
        <v>798.75</v>
      </c>
      <c r="O43" s="32">
        <f t="shared" si="3"/>
        <v>987</v>
      </c>
      <c r="P43" s="3">
        <f t="shared" si="3"/>
        <v>428.25</v>
      </c>
      <c r="Q43" s="32">
        <f t="shared" si="3"/>
        <v>411.25</v>
      </c>
      <c r="R43" s="3">
        <f t="shared" si="3"/>
        <v>584.5</v>
      </c>
      <c r="S43" s="32">
        <f t="shared" si="3"/>
        <v>451.25</v>
      </c>
      <c r="T43" s="3">
        <f t="shared" si="3"/>
        <v>82.75</v>
      </c>
      <c r="U43" s="32">
        <f t="shared" si="3"/>
        <v>144.5</v>
      </c>
      <c r="V43" s="3">
        <f t="shared" si="3"/>
        <v>367</v>
      </c>
      <c r="W43" s="32">
        <f t="shared" si="3"/>
        <v>482</v>
      </c>
      <c r="X43" s="3">
        <f t="shared" si="3"/>
        <v>428.75</v>
      </c>
      <c r="Y43" s="32">
        <f t="shared" si="3"/>
        <v>288</v>
      </c>
      <c r="Z43" s="3">
        <f t="shared" si="3"/>
        <v>713.75</v>
      </c>
      <c r="AA43" s="32">
        <f t="shared" si="3"/>
        <v>838.25</v>
      </c>
      <c r="AB43" s="11">
        <f t="shared" si="5"/>
        <v>6518.75</v>
      </c>
      <c r="AC43" s="15">
        <f t="shared" si="4"/>
        <v>6578.5</v>
      </c>
    </row>
    <row r="44" spans="1:29" x14ac:dyDescent="0.15">
      <c r="A44" s="90" t="s">
        <v>21</v>
      </c>
      <c r="B44" s="3">
        <f t="shared" si="3"/>
        <v>752</v>
      </c>
      <c r="C44" s="32">
        <f t="shared" si="3"/>
        <v>683.75</v>
      </c>
      <c r="D44" s="3">
        <f t="shared" si="3"/>
        <v>221.5</v>
      </c>
      <c r="E44" s="32">
        <f t="shared" si="3"/>
        <v>242</v>
      </c>
      <c r="F44" s="3">
        <f t="shared" si="3"/>
        <v>1067.75</v>
      </c>
      <c r="G44" s="32">
        <f t="shared" si="3"/>
        <v>381.5</v>
      </c>
      <c r="H44" s="3">
        <f t="shared" si="3"/>
        <v>1008.5</v>
      </c>
      <c r="I44" s="32">
        <f t="shared" si="3"/>
        <v>771.25</v>
      </c>
      <c r="J44" s="3">
        <f t="shared" si="3"/>
        <v>100.25</v>
      </c>
      <c r="K44" s="32">
        <f t="shared" si="3"/>
        <v>235.5</v>
      </c>
      <c r="L44" s="3">
        <f t="shared" si="3"/>
        <v>244.75</v>
      </c>
      <c r="M44" s="32">
        <f t="shared" si="3"/>
        <v>671</v>
      </c>
      <c r="N44" s="3">
        <f t="shared" si="3"/>
        <v>815.25</v>
      </c>
      <c r="O44" s="32">
        <f t="shared" si="3"/>
        <v>1023.75</v>
      </c>
      <c r="P44" s="3">
        <f t="shared" si="3"/>
        <v>464</v>
      </c>
      <c r="Q44" s="32">
        <f t="shared" si="3"/>
        <v>392.25</v>
      </c>
      <c r="R44" s="3">
        <f t="shared" si="3"/>
        <v>679.25</v>
      </c>
      <c r="S44" s="32">
        <f t="shared" si="3"/>
        <v>509</v>
      </c>
      <c r="T44" s="3">
        <f t="shared" si="3"/>
        <v>89</v>
      </c>
      <c r="U44" s="32">
        <f t="shared" si="3"/>
        <v>122</v>
      </c>
      <c r="V44" s="3">
        <f t="shared" si="3"/>
        <v>338.5</v>
      </c>
      <c r="W44" s="32">
        <f t="shared" si="3"/>
        <v>625.5</v>
      </c>
      <c r="X44" s="3">
        <f t="shared" si="3"/>
        <v>414.75</v>
      </c>
      <c r="Y44" s="32">
        <f t="shared" si="3"/>
        <v>269.25</v>
      </c>
      <c r="Z44" s="3">
        <f t="shared" si="3"/>
        <v>794.5</v>
      </c>
      <c r="AA44" s="32">
        <f t="shared" si="3"/>
        <v>914.5</v>
      </c>
      <c r="AB44" s="11">
        <f t="shared" si="5"/>
        <v>6990</v>
      </c>
      <c r="AC44" s="15">
        <f t="shared" si="4"/>
        <v>6841.25</v>
      </c>
    </row>
    <row r="45" spans="1:29" x14ac:dyDescent="0.15">
      <c r="A45" s="91" t="s">
        <v>22</v>
      </c>
      <c r="B45" s="3">
        <f t="shared" si="3"/>
        <v>735.75</v>
      </c>
      <c r="C45" s="32">
        <f t="shared" si="3"/>
        <v>869</v>
      </c>
      <c r="D45" s="3">
        <f t="shared" si="3"/>
        <v>249</v>
      </c>
      <c r="E45" s="32">
        <f t="shared" si="3"/>
        <v>230.5</v>
      </c>
      <c r="F45" s="3">
        <f t="shared" si="3"/>
        <v>1075.75</v>
      </c>
      <c r="G45" s="32">
        <f t="shared" si="3"/>
        <v>350.5</v>
      </c>
      <c r="H45" s="3">
        <f t="shared" si="3"/>
        <v>1043.25</v>
      </c>
      <c r="I45" s="32">
        <f t="shared" si="3"/>
        <v>825.5</v>
      </c>
      <c r="J45" s="3">
        <f t="shared" si="3"/>
        <v>122</v>
      </c>
      <c r="K45" s="32">
        <f t="shared" si="3"/>
        <v>273.5</v>
      </c>
      <c r="L45" s="3">
        <f t="shared" si="3"/>
        <v>200.25</v>
      </c>
      <c r="M45" s="32">
        <f t="shared" si="3"/>
        <v>762</v>
      </c>
      <c r="N45" s="3">
        <f t="shared" si="3"/>
        <v>810</v>
      </c>
      <c r="O45" s="32">
        <f t="shared" si="3"/>
        <v>1058.25</v>
      </c>
      <c r="P45" s="3">
        <f t="shared" si="3"/>
        <v>498.25</v>
      </c>
      <c r="Q45" s="32">
        <f t="shared" si="3"/>
        <v>368</v>
      </c>
      <c r="R45" s="3">
        <f t="shared" si="3"/>
        <v>734.75</v>
      </c>
      <c r="S45" s="32">
        <f t="shared" si="3"/>
        <v>478.5</v>
      </c>
      <c r="T45" s="3">
        <f t="shared" si="3"/>
        <v>69</v>
      </c>
      <c r="U45" s="32">
        <f t="shared" si="3"/>
        <v>85.5</v>
      </c>
      <c r="V45" s="3">
        <f t="shared" si="3"/>
        <v>317.5</v>
      </c>
      <c r="W45" s="32">
        <f t="shared" si="3"/>
        <v>725.5</v>
      </c>
      <c r="X45" s="3">
        <f t="shared" si="3"/>
        <v>371.75</v>
      </c>
      <c r="Y45" s="32">
        <f t="shared" si="3"/>
        <v>232.75</v>
      </c>
      <c r="Z45" s="3">
        <f t="shared" si="3"/>
        <v>848.25</v>
      </c>
      <c r="AA45" s="32">
        <f t="shared" si="3"/>
        <v>903.75</v>
      </c>
      <c r="AB45" s="11">
        <f t="shared" si="5"/>
        <v>7075.5</v>
      </c>
      <c r="AC45" s="15">
        <f t="shared" si="4"/>
        <v>7163.25</v>
      </c>
    </row>
    <row r="46" spans="1:29" x14ac:dyDescent="0.15">
      <c r="A46" s="90" t="s">
        <v>23</v>
      </c>
      <c r="B46" s="3">
        <f t="shared" si="3"/>
        <v>666.75</v>
      </c>
      <c r="C46" s="32">
        <f t="shared" si="3"/>
        <v>796.75</v>
      </c>
      <c r="D46" s="3">
        <f t="shared" si="3"/>
        <v>211</v>
      </c>
      <c r="E46" s="32">
        <f t="shared" si="3"/>
        <v>238.5</v>
      </c>
      <c r="F46" s="3">
        <f t="shared" si="3"/>
        <v>853.75</v>
      </c>
      <c r="G46" s="32">
        <f t="shared" si="3"/>
        <v>290.5</v>
      </c>
      <c r="H46" s="3">
        <f t="shared" si="3"/>
        <v>917.75</v>
      </c>
      <c r="I46" s="32">
        <f t="shared" si="3"/>
        <v>714</v>
      </c>
      <c r="J46" s="3">
        <f t="shared" si="3"/>
        <v>109.5</v>
      </c>
      <c r="K46" s="32">
        <f t="shared" si="3"/>
        <v>178.5</v>
      </c>
      <c r="L46" s="3">
        <f t="shared" si="3"/>
        <v>201.5</v>
      </c>
      <c r="M46" s="32">
        <f t="shared" si="3"/>
        <v>567.5</v>
      </c>
      <c r="N46" s="3">
        <f t="shared" si="3"/>
        <v>635.5</v>
      </c>
      <c r="O46" s="32">
        <f t="shared" si="3"/>
        <v>989.25</v>
      </c>
      <c r="P46" s="3">
        <f t="shared" si="3"/>
        <v>440</v>
      </c>
      <c r="Q46" s="32">
        <f t="shared" si="3"/>
        <v>254</v>
      </c>
      <c r="R46" s="3">
        <f t="shared" si="3"/>
        <v>670.5</v>
      </c>
      <c r="S46" s="32">
        <f t="shared" si="3"/>
        <v>402</v>
      </c>
      <c r="T46" s="3">
        <f t="shared" si="3"/>
        <v>57</v>
      </c>
      <c r="U46" s="32">
        <f t="shared" si="3"/>
        <v>67.75</v>
      </c>
      <c r="V46" s="3">
        <f t="shared" si="3"/>
        <v>302.25</v>
      </c>
      <c r="W46" s="32">
        <f t="shared" si="3"/>
        <v>669</v>
      </c>
      <c r="X46" s="3">
        <f t="shared" si="3"/>
        <v>339.25</v>
      </c>
      <c r="Y46" s="32">
        <f t="shared" si="3"/>
        <v>164.25</v>
      </c>
      <c r="Z46" s="3">
        <f t="shared" si="3"/>
        <v>824</v>
      </c>
      <c r="AA46" s="32">
        <f t="shared" si="3"/>
        <v>893</v>
      </c>
      <c r="AB46" s="11">
        <f t="shared" si="5"/>
        <v>6228.75</v>
      </c>
      <c r="AC46" s="15">
        <f t="shared" si="4"/>
        <v>6225</v>
      </c>
    </row>
    <row r="47" spans="1:29" x14ac:dyDescent="0.15">
      <c r="A47" s="91" t="s">
        <v>24</v>
      </c>
      <c r="B47" s="3">
        <f t="shared" si="3"/>
        <v>650</v>
      </c>
      <c r="C47" s="32">
        <f t="shared" si="3"/>
        <v>853.75</v>
      </c>
      <c r="D47" s="3">
        <f t="shared" si="3"/>
        <v>180</v>
      </c>
      <c r="E47" s="32">
        <f t="shared" si="3"/>
        <v>234.25</v>
      </c>
      <c r="F47" s="3">
        <f t="shared" si="3"/>
        <v>816.75</v>
      </c>
      <c r="G47" s="32">
        <f t="shared" si="3"/>
        <v>310.5</v>
      </c>
      <c r="H47" s="3">
        <f t="shared" si="3"/>
        <v>949.5</v>
      </c>
      <c r="I47" s="32">
        <f t="shared" si="3"/>
        <v>772.5</v>
      </c>
      <c r="J47" s="3">
        <f t="shared" si="3"/>
        <v>95.25</v>
      </c>
      <c r="K47" s="32">
        <f t="shared" si="3"/>
        <v>124.75</v>
      </c>
      <c r="L47" s="3">
        <f t="shared" si="3"/>
        <v>215.5</v>
      </c>
      <c r="M47" s="32">
        <f t="shared" si="3"/>
        <v>551.75</v>
      </c>
      <c r="N47" s="3">
        <f t="shared" si="3"/>
        <v>675</v>
      </c>
      <c r="O47" s="32">
        <f t="shared" si="3"/>
        <v>871.25</v>
      </c>
      <c r="P47" s="3">
        <f t="shared" si="3"/>
        <v>441.75</v>
      </c>
      <c r="Q47" s="32">
        <f t="shared" si="3"/>
        <v>274</v>
      </c>
      <c r="R47" s="3">
        <f t="shared" si="3"/>
        <v>619</v>
      </c>
      <c r="S47" s="32">
        <f t="shared" si="3"/>
        <v>438.25</v>
      </c>
      <c r="T47" s="3">
        <f t="shared" si="3"/>
        <v>73.75</v>
      </c>
      <c r="U47" s="32">
        <f t="shared" si="3"/>
        <v>60.75</v>
      </c>
      <c r="V47" s="3">
        <f t="shared" si="3"/>
        <v>346.25</v>
      </c>
      <c r="W47" s="32">
        <f t="shared" si="3"/>
        <v>688.25</v>
      </c>
      <c r="X47" s="3">
        <f t="shared" si="3"/>
        <v>303.75</v>
      </c>
      <c r="Y47" s="32">
        <f t="shared" si="3"/>
        <v>151.25</v>
      </c>
      <c r="Z47" s="3">
        <f t="shared" si="3"/>
        <v>816.75</v>
      </c>
      <c r="AA47" s="32">
        <f t="shared" si="3"/>
        <v>947.75</v>
      </c>
      <c r="AB47" s="11">
        <f t="shared" si="5"/>
        <v>6183.25</v>
      </c>
      <c r="AC47" s="15">
        <f t="shared" si="4"/>
        <v>6279</v>
      </c>
    </row>
    <row r="48" spans="1:29" x14ac:dyDescent="0.15">
      <c r="A48" s="90" t="s">
        <v>25</v>
      </c>
      <c r="B48" s="3">
        <f t="shared" si="3"/>
        <v>636.75</v>
      </c>
      <c r="C48" s="32">
        <f t="shared" si="3"/>
        <v>859.5</v>
      </c>
      <c r="D48" s="3">
        <f t="shared" si="3"/>
        <v>212.25</v>
      </c>
      <c r="E48" s="32">
        <f t="shared" si="3"/>
        <v>258</v>
      </c>
      <c r="F48" s="3">
        <f t="shared" si="3"/>
        <v>739.75</v>
      </c>
      <c r="G48" s="32">
        <f t="shared" si="3"/>
        <v>335.75</v>
      </c>
      <c r="H48" s="3">
        <f t="shared" si="3"/>
        <v>909.75</v>
      </c>
      <c r="I48" s="32">
        <f t="shared" si="3"/>
        <v>815.5</v>
      </c>
      <c r="J48" s="3">
        <f t="shared" si="3"/>
        <v>103.25</v>
      </c>
      <c r="K48" s="32">
        <f t="shared" si="3"/>
        <v>106.5</v>
      </c>
      <c r="L48" s="3">
        <f t="shared" si="3"/>
        <v>266.25</v>
      </c>
      <c r="M48" s="32">
        <f t="shared" si="3"/>
        <v>538</v>
      </c>
      <c r="N48" s="3">
        <f t="shared" si="3"/>
        <v>707.5</v>
      </c>
      <c r="O48" s="32">
        <f t="shared" si="3"/>
        <v>794</v>
      </c>
      <c r="P48" s="3">
        <f t="shared" si="3"/>
        <v>441.75</v>
      </c>
      <c r="Q48" s="32">
        <f t="shared" si="3"/>
        <v>293.75</v>
      </c>
      <c r="R48" s="3">
        <f t="shared" si="3"/>
        <v>605</v>
      </c>
      <c r="S48" s="32">
        <f t="shared" si="3"/>
        <v>403.5</v>
      </c>
      <c r="T48" s="3">
        <f t="shared" si="3"/>
        <v>70.75</v>
      </c>
      <c r="U48" s="32">
        <f t="shared" si="3"/>
        <v>63.75</v>
      </c>
      <c r="V48" s="3">
        <f t="shared" si="3"/>
        <v>418</v>
      </c>
      <c r="W48" s="32">
        <f t="shared" si="3"/>
        <v>641.25</v>
      </c>
      <c r="X48" s="3">
        <f t="shared" si="3"/>
        <v>324.25</v>
      </c>
      <c r="Y48" s="32">
        <f t="shared" si="3"/>
        <v>132.25</v>
      </c>
      <c r="Z48" s="3">
        <f t="shared" si="3"/>
        <v>777</v>
      </c>
      <c r="AA48" s="32">
        <f t="shared" si="3"/>
        <v>927</v>
      </c>
      <c r="AB48" s="11">
        <f t="shared" si="5"/>
        <v>6212.25</v>
      </c>
      <c r="AC48" s="15">
        <f t="shared" si="4"/>
        <v>6168.75</v>
      </c>
    </row>
    <row r="49" spans="1:29" x14ac:dyDescent="0.15">
      <c r="A49" s="91" t="s">
        <v>26</v>
      </c>
      <c r="B49" s="3">
        <f t="shared" si="3"/>
        <v>583.25</v>
      </c>
      <c r="C49" s="32">
        <f t="shared" si="3"/>
        <v>779</v>
      </c>
      <c r="D49" s="3">
        <f t="shared" si="3"/>
        <v>186.25</v>
      </c>
      <c r="E49" s="32">
        <f t="shared" si="3"/>
        <v>280.25</v>
      </c>
      <c r="F49" s="3">
        <f t="shared" si="3"/>
        <v>554.5</v>
      </c>
      <c r="G49" s="32">
        <f t="shared" si="3"/>
        <v>356.25</v>
      </c>
      <c r="H49" s="3">
        <f t="shared" si="3"/>
        <v>826.75</v>
      </c>
      <c r="I49" s="32">
        <f t="shared" si="3"/>
        <v>813.25</v>
      </c>
      <c r="J49" s="3">
        <f t="shared" si="3"/>
        <v>105.25</v>
      </c>
      <c r="K49" s="32">
        <f t="shared" si="3"/>
        <v>91</v>
      </c>
      <c r="L49" s="3">
        <f t="shared" si="3"/>
        <v>278</v>
      </c>
      <c r="M49" s="32">
        <f t="shared" si="3"/>
        <v>396.5</v>
      </c>
      <c r="N49" s="3">
        <f t="shared" si="3"/>
        <v>680.5</v>
      </c>
      <c r="O49" s="32">
        <f t="shared" si="3"/>
        <v>666.75</v>
      </c>
      <c r="P49" s="3">
        <f t="shared" si="3"/>
        <v>395.75</v>
      </c>
      <c r="Q49" s="32">
        <f t="shared" si="3"/>
        <v>270.75</v>
      </c>
      <c r="R49" s="3">
        <f t="shared" si="3"/>
        <v>564.25</v>
      </c>
      <c r="S49" s="32">
        <f t="shared" si="3"/>
        <v>424.25</v>
      </c>
      <c r="T49" s="3">
        <f t="shared" si="3"/>
        <v>55.25</v>
      </c>
      <c r="U49" s="32">
        <f t="shared" si="3"/>
        <v>47</v>
      </c>
      <c r="V49" s="3">
        <f t="shared" si="3"/>
        <v>407.5</v>
      </c>
      <c r="W49" s="32">
        <f t="shared" ref="W49:AA49" si="6">+W17/$B$65</f>
        <v>520</v>
      </c>
      <c r="X49" s="3">
        <f t="shared" si="6"/>
        <v>313.75</v>
      </c>
      <c r="Y49" s="32">
        <f t="shared" si="6"/>
        <v>126.5</v>
      </c>
      <c r="Z49" s="3">
        <f t="shared" si="6"/>
        <v>811.25</v>
      </c>
      <c r="AA49" s="32">
        <f t="shared" si="6"/>
        <v>975.5</v>
      </c>
      <c r="AB49" s="11">
        <f t="shared" si="5"/>
        <v>5762.25</v>
      </c>
      <c r="AC49" s="15">
        <f t="shared" si="4"/>
        <v>5747</v>
      </c>
    </row>
    <row r="50" spans="1:29" x14ac:dyDescent="0.15">
      <c r="A50" s="90" t="s">
        <v>27</v>
      </c>
      <c r="B50" s="3">
        <f t="shared" ref="B50:AA59" si="7">+B18/$B$65</f>
        <v>561.75</v>
      </c>
      <c r="C50" s="32">
        <f t="shared" si="7"/>
        <v>709.25</v>
      </c>
      <c r="D50" s="3">
        <f t="shared" si="7"/>
        <v>201.75</v>
      </c>
      <c r="E50" s="32">
        <f t="shared" si="7"/>
        <v>277.75</v>
      </c>
      <c r="F50" s="3">
        <f t="shared" si="7"/>
        <v>506.75</v>
      </c>
      <c r="G50" s="32">
        <f t="shared" si="7"/>
        <v>449.75</v>
      </c>
      <c r="H50" s="3">
        <f t="shared" si="7"/>
        <v>815.75</v>
      </c>
      <c r="I50" s="32">
        <f t="shared" si="7"/>
        <v>838.5</v>
      </c>
      <c r="J50" s="3">
        <f t="shared" si="7"/>
        <v>115</v>
      </c>
      <c r="K50" s="32">
        <f t="shared" si="7"/>
        <v>73.5</v>
      </c>
      <c r="L50" s="3">
        <f t="shared" si="7"/>
        <v>359</v>
      </c>
      <c r="M50" s="32">
        <f t="shared" si="7"/>
        <v>315.5</v>
      </c>
      <c r="N50" s="3">
        <f t="shared" si="7"/>
        <v>706.25</v>
      </c>
      <c r="O50" s="32">
        <f t="shared" si="7"/>
        <v>639.75</v>
      </c>
      <c r="P50" s="3">
        <f t="shared" si="7"/>
        <v>423.5</v>
      </c>
      <c r="Q50" s="32">
        <f t="shared" si="7"/>
        <v>239.5</v>
      </c>
      <c r="R50" s="3">
        <f t="shared" si="7"/>
        <v>512.25</v>
      </c>
      <c r="S50" s="32">
        <f t="shared" si="7"/>
        <v>425.25</v>
      </c>
      <c r="T50" s="3">
        <f t="shared" si="7"/>
        <v>88</v>
      </c>
      <c r="U50" s="32">
        <f t="shared" si="7"/>
        <v>54.5</v>
      </c>
      <c r="V50" s="3">
        <f t="shared" si="7"/>
        <v>453</v>
      </c>
      <c r="W50" s="32">
        <f t="shared" si="7"/>
        <v>460</v>
      </c>
      <c r="X50" s="3">
        <f t="shared" si="7"/>
        <v>300.25</v>
      </c>
      <c r="Y50" s="32">
        <f t="shared" si="7"/>
        <v>126.75</v>
      </c>
      <c r="Z50" s="3">
        <f t="shared" si="7"/>
        <v>850.25</v>
      </c>
      <c r="AA50" s="32">
        <f t="shared" si="7"/>
        <v>876.5</v>
      </c>
      <c r="AB50" s="11">
        <f t="shared" si="5"/>
        <v>5893.5</v>
      </c>
      <c r="AC50" s="15">
        <f t="shared" si="4"/>
        <v>5486.5</v>
      </c>
    </row>
    <row r="51" spans="1:29" x14ac:dyDescent="0.15">
      <c r="A51" s="91" t="s">
        <v>28</v>
      </c>
      <c r="B51" s="3">
        <f t="shared" si="7"/>
        <v>641.25</v>
      </c>
      <c r="C51" s="32">
        <f t="shared" si="7"/>
        <v>1001.5</v>
      </c>
      <c r="D51" s="3">
        <f t="shared" si="7"/>
        <v>221.5</v>
      </c>
      <c r="E51" s="32">
        <f t="shared" si="7"/>
        <v>367.25</v>
      </c>
      <c r="F51" s="3">
        <f t="shared" si="7"/>
        <v>540.25</v>
      </c>
      <c r="G51" s="32">
        <f t="shared" si="7"/>
        <v>684.5</v>
      </c>
      <c r="H51" s="3">
        <f t="shared" si="7"/>
        <v>934.25</v>
      </c>
      <c r="I51" s="32">
        <f t="shared" si="7"/>
        <v>1012.75</v>
      </c>
      <c r="J51" s="3">
        <f t="shared" si="7"/>
        <v>149.75</v>
      </c>
      <c r="K51" s="32">
        <f t="shared" si="7"/>
        <v>75.5</v>
      </c>
      <c r="L51" s="3">
        <f t="shared" si="7"/>
        <v>465</v>
      </c>
      <c r="M51" s="32">
        <f t="shared" si="7"/>
        <v>328.75</v>
      </c>
      <c r="N51" s="3">
        <f t="shared" si="7"/>
        <v>909</v>
      </c>
      <c r="O51" s="32">
        <f t="shared" si="7"/>
        <v>689.25</v>
      </c>
      <c r="P51" s="3">
        <f t="shared" si="7"/>
        <v>546.75</v>
      </c>
      <c r="Q51" s="32">
        <f t="shared" si="7"/>
        <v>326.75</v>
      </c>
      <c r="R51" s="3">
        <f t="shared" si="7"/>
        <v>573.75</v>
      </c>
      <c r="S51" s="32">
        <f t="shared" si="7"/>
        <v>559.5</v>
      </c>
      <c r="T51" s="3">
        <f t="shared" si="7"/>
        <v>110.75</v>
      </c>
      <c r="U51" s="32">
        <f t="shared" si="7"/>
        <v>53</v>
      </c>
      <c r="V51" s="3">
        <f t="shared" si="7"/>
        <v>529.5</v>
      </c>
      <c r="W51" s="32">
        <f t="shared" si="7"/>
        <v>585.5</v>
      </c>
      <c r="X51" s="3">
        <f t="shared" si="7"/>
        <v>357.25</v>
      </c>
      <c r="Y51" s="32">
        <f t="shared" si="7"/>
        <v>156.25</v>
      </c>
      <c r="Z51" s="3">
        <f t="shared" si="7"/>
        <v>942.25</v>
      </c>
      <c r="AA51" s="32">
        <f t="shared" si="7"/>
        <v>965.75</v>
      </c>
      <c r="AB51" s="11">
        <f t="shared" si="5"/>
        <v>6921.25</v>
      </c>
      <c r="AC51" s="15">
        <f t="shared" si="4"/>
        <v>6806.25</v>
      </c>
    </row>
    <row r="52" spans="1:29" x14ac:dyDescent="0.15">
      <c r="A52" s="90" t="s">
        <v>29</v>
      </c>
      <c r="B52" s="3">
        <f t="shared" si="7"/>
        <v>709.5</v>
      </c>
      <c r="C52" s="32">
        <f t="shared" si="7"/>
        <v>1024.5</v>
      </c>
      <c r="D52" s="3">
        <f t="shared" si="7"/>
        <v>247</v>
      </c>
      <c r="E52" s="32">
        <f t="shared" si="7"/>
        <v>378.5</v>
      </c>
      <c r="F52" s="3">
        <f t="shared" si="7"/>
        <v>581.25</v>
      </c>
      <c r="G52" s="32">
        <f t="shared" si="7"/>
        <v>903.5</v>
      </c>
      <c r="H52" s="3">
        <f t="shared" si="7"/>
        <v>1020.75</v>
      </c>
      <c r="I52" s="32">
        <f t="shared" si="7"/>
        <v>1152</v>
      </c>
      <c r="J52" s="3">
        <f t="shared" si="7"/>
        <v>188</v>
      </c>
      <c r="K52" s="32">
        <f t="shared" si="7"/>
        <v>67.75</v>
      </c>
      <c r="L52" s="3">
        <f t="shared" si="7"/>
        <v>633.75</v>
      </c>
      <c r="M52" s="32">
        <f t="shared" si="7"/>
        <v>324.5</v>
      </c>
      <c r="N52" s="3">
        <f t="shared" si="7"/>
        <v>1116.25</v>
      </c>
      <c r="O52" s="32">
        <f t="shared" si="7"/>
        <v>772</v>
      </c>
      <c r="P52" s="3">
        <f t="shared" si="7"/>
        <v>630.75</v>
      </c>
      <c r="Q52" s="32">
        <f t="shared" si="7"/>
        <v>391.25</v>
      </c>
      <c r="R52" s="3">
        <f t="shared" si="7"/>
        <v>640</v>
      </c>
      <c r="S52" s="32">
        <f t="shared" si="7"/>
        <v>651.75</v>
      </c>
      <c r="T52" s="3">
        <f t="shared" si="7"/>
        <v>159</v>
      </c>
      <c r="U52" s="32">
        <f t="shared" si="7"/>
        <v>52.75</v>
      </c>
      <c r="V52" s="3">
        <f t="shared" si="7"/>
        <v>635</v>
      </c>
      <c r="W52" s="32">
        <f t="shared" si="7"/>
        <v>578.25</v>
      </c>
      <c r="X52" s="3">
        <f t="shared" si="7"/>
        <v>482.5</v>
      </c>
      <c r="Y52" s="32">
        <f t="shared" si="7"/>
        <v>178.25</v>
      </c>
      <c r="Z52" s="3">
        <f t="shared" si="7"/>
        <v>989.5</v>
      </c>
      <c r="AA52" s="32">
        <f t="shared" si="7"/>
        <v>1105.75</v>
      </c>
      <c r="AB52" s="11">
        <f t="shared" si="5"/>
        <v>8033.25</v>
      </c>
      <c r="AC52" s="15">
        <f t="shared" si="4"/>
        <v>7580.75</v>
      </c>
    </row>
    <row r="53" spans="1:29" x14ac:dyDescent="0.15">
      <c r="A53" s="91" t="s">
        <v>30</v>
      </c>
      <c r="B53" s="3">
        <f t="shared" si="7"/>
        <v>775.5</v>
      </c>
      <c r="C53" s="32">
        <f t="shared" si="7"/>
        <v>1155.25</v>
      </c>
      <c r="D53" s="3">
        <f t="shared" si="7"/>
        <v>235</v>
      </c>
      <c r="E53" s="32">
        <f t="shared" si="7"/>
        <v>484</v>
      </c>
      <c r="F53" s="3">
        <f t="shared" si="7"/>
        <v>588.75</v>
      </c>
      <c r="G53" s="32">
        <f t="shared" si="7"/>
        <v>1088</v>
      </c>
      <c r="H53" s="3">
        <f t="shared" si="7"/>
        <v>1049.25</v>
      </c>
      <c r="I53" s="32">
        <f t="shared" si="7"/>
        <v>1289</v>
      </c>
      <c r="J53" s="3">
        <f t="shared" si="7"/>
        <v>216.75</v>
      </c>
      <c r="K53" s="32">
        <f t="shared" si="7"/>
        <v>85</v>
      </c>
      <c r="L53" s="3">
        <f t="shared" si="7"/>
        <v>659.5</v>
      </c>
      <c r="M53" s="32">
        <f t="shared" si="7"/>
        <v>298.5</v>
      </c>
      <c r="N53" s="3">
        <f t="shared" si="7"/>
        <v>1204.25</v>
      </c>
      <c r="O53" s="32">
        <f t="shared" si="7"/>
        <v>850.25</v>
      </c>
      <c r="P53" s="3">
        <f t="shared" si="7"/>
        <v>631.5</v>
      </c>
      <c r="Q53" s="32">
        <f t="shared" si="7"/>
        <v>447.5</v>
      </c>
      <c r="R53" s="3">
        <f t="shared" si="7"/>
        <v>634.5</v>
      </c>
      <c r="S53" s="32">
        <f t="shared" si="7"/>
        <v>733.25</v>
      </c>
      <c r="T53" s="3">
        <f t="shared" si="7"/>
        <v>175.75</v>
      </c>
      <c r="U53" s="32">
        <f t="shared" si="7"/>
        <v>57.25</v>
      </c>
      <c r="V53" s="3">
        <f t="shared" si="7"/>
        <v>697.75</v>
      </c>
      <c r="W53" s="32">
        <f t="shared" si="7"/>
        <v>580.5</v>
      </c>
      <c r="X53" s="3">
        <f t="shared" si="7"/>
        <v>494.75</v>
      </c>
      <c r="Y53" s="32">
        <f t="shared" si="7"/>
        <v>192.25</v>
      </c>
      <c r="Z53" s="3">
        <f t="shared" si="7"/>
        <v>1079.75</v>
      </c>
      <c r="AA53" s="32">
        <f t="shared" si="7"/>
        <v>1153.75</v>
      </c>
      <c r="AB53" s="11">
        <f t="shared" si="5"/>
        <v>8443</v>
      </c>
      <c r="AC53" s="15">
        <f t="shared" si="4"/>
        <v>8414.5</v>
      </c>
    </row>
    <row r="54" spans="1:29" x14ac:dyDescent="0.15">
      <c r="A54" s="90" t="s">
        <v>31</v>
      </c>
      <c r="B54" s="3">
        <f t="shared" si="7"/>
        <v>719.5</v>
      </c>
      <c r="C54" s="32">
        <f t="shared" si="7"/>
        <v>1000.5</v>
      </c>
      <c r="D54" s="3">
        <f t="shared" si="7"/>
        <v>195.25</v>
      </c>
      <c r="E54" s="32">
        <f t="shared" si="7"/>
        <v>429.5</v>
      </c>
      <c r="F54" s="3">
        <f t="shared" si="7"/>
        <v>457.25</v>
      </c>
      <c r="G54" s="32">
        <f t="shared" si="7"/>
        <v>1059.5</v>
      </c>
      <c r="H54" s="3">
        <f t="shared" si="7"/>
        <v>919.75</v>
      </c>
      <c r="I54" s="32">
        <f t="shared" si="7"/>
        <v>1216.25</v>
      </c>
      <c r="J54" s="3">
        <f t="shared" si="7"/>
        <v>186</v>
      </c>
      <c r="K54" s="32">
        <f t="shared" si="7"/>
        <v>76.25</v>
      </c>
      <c r="L54" s="3">
        <f t="shared" si="7"/>
        <v>636.75</v>
      </c>
      <c r="M54" s="32">
        <f t="shared" si="7"/>
        <v>220.5</v>
      </c>
      <c r="N54" s="3">
        <f t="shared" si="7"/>
        <v>1100.5</v>
      </c>
      <c r="O54" s="32">
        <f t="shared" si="7"/>
        <v>766.5</v>
      </c>
      <c r="P54" s="3">
        <f t="shared" si="7"/>
        <v>453</v>
      </c>
      <c r="Q54" s="32">
        <f t="shared" si="7"/>
        <v>455.75</v>
      </c>
      <c r="R54" s="3">
        <f t="shared" si="7"/>
        <v>537.5</v>
      </c>
      <c r="S54" s="32">
        <f t="shared" si="7"/>
        <v>693.5</v>
      </c>
      <c r="T54" s="3">
        <f t="shared" si="7"/>
        <v>97</v>
      </c>
      <c r="U54" s="32">
        <f t="shared" si="7"/>
        <v>46</v>
      </c>
      <c r="V54" s="3">
        <f t="shared" si="7"/>
        <v>710</v>
      </c>
      <c r="W54" s="32">
        <f t="shared" si="7"/>
        <v>519.5</v>
      </c>
      <c r="X54" s="3">
        <f t="shared" si="7"/>
        <v>411.75</v>
      </c>
      <c r="Y54" s="32">
        <f t="shared" si="7"/>
        <v>225.25</v>
      </c>
      <c r="Z54" s="3">
        <f t="shared" si="7"/>
        <v>816.75</v>
      </c>
      <c r="AA54" s="32">
        <f t="shared" si="7"/>
        <v>1093</v>
      </c>
      <c r="AB54" s="11">
        <f t="shared" si="5"/>
        <v>7241</v>
      </c>
      <c r="AC54" s="15">
        <f t="shared" si="4"/>
        <v>7802</v>
      </c>
    </row>
    <row r="55" spans="1:29" x14ac:dyDescent="0.15">
      <c r="A55" s="91" t="s">
        <v>32</v>
      </c>
      <c r="B55" s="3">
        <f t="shared" si="7"/>
        <v>746</v>
      </c>
      <c r="C55" s="32">
        <f t="shared" si="7"/>
        <v>833.25</v>
      </c>
      <c r="D55" s="3">
        <f t="shared" si="7"/>
        <v>149</v>
      </c>
      <c r="E55" s="32">
        <f t="shared" si="7"/>
        <v>325.5</v>
      </c>
      <c r="F55" s="3">
        <f t="shared" si="7"/>
        <v>399.25</v>
      </c>
      <c r="G55" s="32">
        <f t="shared" si="7"/>
        <v>898.75</v>
      </c>
      <c r="H55" s="3">
        <f t="shared" si="7"/>
        <v>859.25</v>
      </c>
      <c r="I55" s="32">
        <f t="shared" si="7"/>
        <v>1089.75</v>
      </c>
      <c r="J55" s="3">
        <f t="shared" si="7"/>
        <v>222</v>
      </c>
      <c r="K55" s="32">
        <f t="shared" si="7"/>
        <v>57.5</v>
      </c>
      <c r="L55" s="3">
        <f t="shared" si="7"/>
        <v>654</v>
      </c>
      <c r="M55" s="32">
        <f t="shared" si="7"/>
        <v>193.75</v>
      </c>
      <c r="N55" s="3">
        <f t="shared" si="7"/>
        <v>981.25</v>
      </c>
      <c r="O55" s="32">
        <f t="shared" si="7"/>
        <v>666.5</v>
      </c>
      <c r="P55" s="3">
        <f t="shared" si="7"/>
        <v>332.25</v>
      </c>
      <c r="Q55" s="32">
        <f t="shared" si="7"/>
        <v>431</v>
      </c>
      <c r="R55" s="3">
        <f t="shared" si="7"/>
        <v>476</v>
      </c>
      <c r="S55" s="32">
        <f t="shared" si="7"/>
        <v>635</v>
      </c>
      <c r="T55" s="3">
        <f t="shared" si="7"/>
        <v>73.5</v>
      </c>
      <c r="U55" s="32">
        <f t="shared" si="7"/>
        <v>39.25</v>
      </c>
      <c r="V55" s="3">
        <f t="shared" si="7"/>
        <v>750.5</v>
      </c>
      <c r="W55" s="32">
        <f t="shared" si="7"/>
        <v>387</v>
      </c>
      <c r="X55" s="3">
        <f t="shared" si="7"/>
        <v>323.5</v>
      </c>
      <c r="Y55" s="32">
        <f t="shared" si="7"/>
        <v>171.25</v>
      </c>
      <c r="Z55" s="3">
        <f t="shared" si="7"/>
        <v>676.75</v>
      </c>
      <c r="AA55" s="32">
        <f t="shared" si="7"/>
        <v>878.75</v>
      </c>
      <c r="AB55" s="11">
        <f t="shared" si="5"/>
        <v>6643.25</v>
      </c>
      <c r="AC55" s="15">
        <f t="shared" si="4"/>
        <v>6607.25</v>
      </c>
    </row>
    <row r="56" spans="1:29" x14ac:dyDescent="0.15">
      <c r="A56" s="90" t="s">
        <v>33</v>
      </c>
      <c r="B56" s="3">
        <f t="shared" si="7"/>
        <v>622.5</v>
      </c>
      <c r="C56" s="32">
        <f t="shared" si="7"/>
        <v>737</v>
      </c>
      <c r="D56" s="3">
        <f t="shared" si="7"/>
        <v>106.25</v>
      </c>
      <c r="E56" s="32">
        <f t="shared" si="7"/>
        <v>328.5</v>
      </c>
      <c r="F56" s="3">
        <f t="shared" si="7"/>
        <v>297.5</v>
      </c>
      <c r="G56" s="32">
        <f t="shared" si="7"/>
        <v>823.75</v>
      </c>
      <c r="H56" s="3">
        <f t="shared" si="7"/>
        <v>663</v>
      </c>
      <c r="I56" s="32">
        <f t="shared" si="7"/>
        <v>1018</v>
      </c>
      <c r="J56" s="3">
        <f t="shared" si="7"/>
        <v>184.75</v>
      </c>
      <c r="K56" s="32">
        <f t="shared" si="7"/>
        <v>60</v>
      </c>
      <c r="L56" s="3">
        <f t="shared" si="7"/>
        <v>550.25</v>
      </c>
      <c r="M56" s="32">
        <f t="shared" si="7"/>
        <v>165</v>
      </c>
      <c r="N56" s="3">
        <f t="shared" si="7"/>
        <v>849</v>
      </c>
      <c r="O56" s="32">
        <f t="shared" si="7"/>
        <v>643.25</v>
      </c>
      <c r="P56" s="3">
        <f t="shared" si="7"/>
        <v>223.75</v>
      </c>
      <c r="Q56" s="32">
        <f t="shared" si="7"/>
        <v>432.25</v>
      </c>
      <c r="R56" s="3">
        <f t="shared" si="7"/>
        <v>351</v>
      </c>
      <c r="S56" s="32">
        <f t="shared" si="7"/>
        <v>582.5</v>
      </c>
      <c r="T56" s="3">
        <f t="shared" si="7"/>
        <v>41.75</v>
      </c>
      <c r="U56" s="32">
        <f t="shared" si="7"/>
        <v>43.75</v>
      </c>
      <c r="V56" s="3">
        <f t="shared" si="7"/>
        <v>696</v>
      </c>
      <c r="W56" s="32">
        <f t="shared" si="7"/>
        <v>371.5</v>
      </c>
      <c r="X56" s="3">
        <f t="shared" si="7"/>
        <v>198.25</v>
      </c>
      <c r="Y56" s="32">
        <f t="shared" si="7"/>
        <v>189.25</v>
      </c>
      <c r="Z56" s="3">
        <f t="shared" si="7"/>
        <v>530.5</v>
      </c>
      <c r="AA56" s="32">
        <f t="shared" si="7"/>
        <v>871.75</v>
      </c>
      <c r="AB56" s="11">
        <f t="shared" si="5"/>
        <v>5314.5</v>
      </c>
      <c r="AC56" s="15">
        <f t="shared" si="4"/>
        <v>6266.5</v>
      </c>
    </row>
    <row r="57" spans="1:29" x14ac:dyDescent="0.15">
      <c r="A57" s="91" t="s">
        <v>34</v>
      </c>
      <c r="B57" s="3">
        <f t="shared" si="7"/>
        <v>299.75</v>
      </c>
      <c r="C57" s="32">
        <f t="shared" si="7"/>
        <v>442.5</v>
      </c>
      <c r="D57" s="3">
        <f t="shared" si="7"/>
        <v>46.75</v>
      </c>
      <c r="E57" s="32">
        <f t="shared" si="7"/>
        <v>226</v>
      </c>
      <c r="F57" s="3">
        <f t="shared" si="7"/>
        <v>120.75</v>
      </c>
      <c r="G57" s="32">
        <f t="shared" si="7"/>
        <v>628.5</v>
      </c>
      <c r="H57" s="3">
        <f t="shared" si="7"/>
        <v>375.5</v>
      </c>
      <c r="I57" s="32">
        <f t="shared" si="7"/>
        <v>734.5</v>
      </c>
      <c r="J57" s="3">
        <f t="shared" si="7"/>
        <v>130.25</v>
      </c>
      <c r="K57" s="32">
        <f t="shared" si="7"/>
        <v>44.75</v>
      </c>
      <c r="L57" s="3">
        <f t="shared" si="7"/>
        <v>467</v>
      </c>
      <c r="M57" s="32">
        <f t="shared" si="7"/>
        <v>100</v>
      </c>
      <c r="N57" s="3">
        <f t="shared" si="7"/>
        <v>673.75</v>
      </c>
      <c r="O57" s="32">
        <f t="shared" si="7"/>
        <v>469.75</v>
      </c>
      <c r="P57" s="3">
        <f t="shared" si="7"/>
        <v>187.25</v>
      </c>
      <c r="Q57" s="32">
        <f t="shared" si="7"/>
        <v>325.25</v>
      </c>
      <c r="R57" s="3">
        <f t="shared" si="7"/>
        <v>278.5</v>
      </c>
      <c r="S57" s="32">
        <f t="shared" si="7"/>
        <v>428</v>
      </c>
      <c r="T57" s="3">
        <f t="shared" si="7"/>
        <v>26.75</v>
      </c>
      <c r="U57" s="32">
        <f t="shared" si="7"/>
        <v>35.5</v>
      </c>
      <c r="V57" s="3">
        <f t="shared" si="7"/>
        <v>561.25</v>
      </c>
      <c r="W57" s="32">
        <f t="shared" si="7"/>
        <v>203.75</v>
      </c>
      <c r="X57" s="3">
        <f t="shared" si="7"/>
        <v>116</v>
      </c>
      <c r="Y57" s="32">
        <f t="shared" si="7"/>
        <v>169.25</v>
      </c>
      <c r="Z57" s="3">
        <f t="shared" si="7"/>
        <v>370</v>
      </c>
      <c r="AA57" s="32">
        <f t="shared" si="7"/>
        <v>510.75</v>
      </c>
      <c r="AB57" s="11">
        <f t="shared" si="5"/>
        <v>3653.5</v>
      </c>
      <c r="AC57" s="15">
        <f t="shared" si="4"/>
        <v>4318.5</v>
      </c>
    </row>
    <row r="58" spans="1:29" x14ac:dyDescent="0.15">
      <c r="A58" s="90" t="s">
        <v>35</v>
      </c>
      <c r="B58" s="3">
        <f t="shared" si="7"/>
        <v>0</v>
      </c>
      <c r="C58" s="32">
        <f t="shared" si="7"/>
        <v>317.75</v>
      </c>
      <c r="D58" s="3">
        <f t="shared" si="7"/>
        <v>1.75</v>
      </c>
      <c r="E58" s="32">
        <f t="shared" si="7"/>
        <v>189.5</v>
      </c>
      <c r="F58" s="3">
        <f t="shared" si="7"/>
        <v>5</v>
      </c>
      <c r="G58" s="32">
        <f t="shared" si="7"/>
        <v>421.5</v>
      </c>
      <c r="H58" s="3">
        <f t="shared" si="7"/>
        <v>73.5</v>
      </c>
      <c r="I58" s="32">
        <f t="shared" si="7"/>
        <v>368</v>
      </c>
      <c r="J58" s="3">
        <f t="shared" si="7"/>
        <v>16</v>
      </c>
      <c r="K58" s="32">
        <f t="shared" si="7"/>
        <v>29.75</v>
      </c>
      <c r="L58" s="3">
        <f t="shared" si="7"/>
        <v>358.5</v>
      </c>
      <c r="M58" s="32">
        <f t="shared" si="7"/>
        <v>27.25</v>
      </c>
      <c r="N58" s="3">
        <f t="shared" si="7"/>
        <v>199.5</v>
      </c>
      <c r="O58" s="32">
        <f t="shared" si="7"/>
        <v>120</v>
      </c>
      <c r="P58" s="3">
        <f t="shared" si="7"/>
        <v>52.25</v>
      </c>
      <c r="Q58" s="32">
        <f t="shared" si="7"/>
        <v>67.5</v>
      </c>
      <c r="R58" s="3">
        <f t="shared" si="7"/>
        <v>49.5</v>
      </c>
      <c r="S58" s="32">
        <f t="shared" si="7"/>
        <v>60.5</v>
      </c>
      <c r="T58" s="3">
        <f t="shared" si="7"/>
        <v>8.5</v>
      </c>
      <c r="U58" s="32">
        <f t="shared" si="7"/>
        <v>4</v>
      </c>
      <c r="V58" s="3">
        <f t="shared" si="7"/>
        <v>178.5</v>
      </c>
      <c r="W58" s="32">
        <f t="shared" si="7"/>
        <v>15.5</v>
      </c>
      <c r="X58" s="3">
        <f t="shared" si="7"/>
        <v>7.5</v>
      </c>
      <c r="Y58" s="32">
        <f t="shared" si="7"/>
        <v>18.5</v>
      </c>
      <c r="Z58" s="3">
        <f t="shared" si="7"/>
        <v>27</v>
      </c>
      <c r="AA58" s="32">
        <f t="shared" si="7"/>
        <v>100.25</v>
      </c>
      <c r="AB58" s="11">
        <f t="shared" si="5"/>
        <v>977.5</v>
      </c>
      <c r="AC58" s="15">
        <f t="shared" si="4"/>
        <v>1740</v>
      </c>
    </row>
    <row r="59" spans="1:29" x14ac:dyDescent="0.15">
      <c r="A59" s="91" t="s">
        <v>36</v>
      </c>
      <c r="B59" s="3">
        <f t="shared" si="7"/>
        <v>0</v>
      </c>
      <c r="C59" s="32">
        <f t="shared" si="7"/>
        <v>17</v>
      </c>
      <c r="D59" s="3">
        <f t="shared" si="7"/>
        <v>0.25</v>
      </c>
      <c r="E59" s="32">
        <f t="shared" si="7"/>
        <v>3.75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0.25</v>
      </c>
      <c r="AC59" s="15">
        <f t="shared" si="4"/>
        <v>20.75</v>
      </c>
    </row>
    <row r="60" spans="1:29" x14ac:dyDescent="0.15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15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 x14ac:dyDescent="0.2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 x14ac:dyDescent="0.2">
      <c r="A63" s="9" t="s">
        <v>47</v>
      </c>
      <c r="B63" s="14">
        <f>SUM(B39:B62)</f>
        <v>10839.5</v>
      </c>
      <c r="C63" s="45">
        <f>SUM(C39:C62)</f>
        <v>13022.75</v>
      </c>
      <c r="D63" s="14">
        <f t="shared" ref="D63:AC63" si="10">SUM(D39:D62)</f>
        <v>3311.5</v>
      </c>
      <c r="E63" s="45">
        <f t="shared" si="10"/>
        <v>4932.75</v>
      </c>
      <c r="F63" s="14">
        <f t="shared" si="10"/>
        <v>11368.75</v>
      </c>
      <c r="G63" s="45">
        <f t="shared" si="10"/>
        <v>9846</v>
      </c>
      <c r="H63" s="14">
        <f t="shared" si="10"/>
        <v>14476.5</v>
      </c>
      <c r="I63" s="45">
        <f t="shared" si="10"/>
        <v>14887.75</v>
      </c>
      <c r="J63" s="14">
        <f t="shared" si="10"/>
        <v>2205</v>
      </c>
      <c r="K63" s="45">
        <f t="shared" si="10"/>
        <v>1984.25</v>
      </c>
      <c r="L63" s="14">
        <f t="shared" si="10"/>
        <v>6759.5</v>
      </c>
      <c r="M63" s="45">
        <f t="shared" si="10"/>
        <v>6558.5</v>
      </c>
      <c r="N63" s="14">
        <f t="shared" si="10"/>
        <v>13990.5</v>
      </c>
      <c r="O63" s="45">
        <f t="shared" si="10"/>
        <v>13109.25</v>
      </c>
      <c r="P63" s="14">
        <f t="shared" si="10"/>
        <v>7163.5</v>
      </c>
      <c r="Q63" s="45">
        <f t="shared" si="10"/>
        <v>6030.5</v>
      </c>
      <c r="R63" s="14">
        <f t="shared" si="10"/>
        <v>9118</v>
      </c>
      <c r="S63" s="45">
        <f t="shared" si="10"/>
        <v>8475.5</v>
      </c>
      <c r="T63" s="14">
        <f t="shared" si="10"/>
        <v>1351.25</v>
      </c>
      <c r="U63" s="45">
        <f t="shared" si="10"/>
        <v>1204.75</v>
      </c>
      <c r="V63" s="14">
        <f t="shared" si="10"/>
        <v>8111.75</v>
      </c>
      <c r="W63" s="45">
        <f t="shared" si="10"/>
        <v>8719.25</v>
      </c>
      <c r="X63" s="14">
        <f t="shared" si="10"/>
        <v>5709.75</v>
      </c>
      <c r="Y63" s="45">
        <f t="shared" si="10"/>
        <v>3182.5</v>
      </c>
      <c r="Z63" s="14">
        <f t="shared" si="10"/>
        <v>12833</v>
      </c>
      <c r="AA63" s="45">
        <f t="shared" si="10"/>
        <v>15000</v>
      </c>
      <c r="AB63" s="14">
        <f t="shared" si="10"/>
        <v>107238.5</v>
      </c>
      <c r="AC63" s="45">
        <f t="shared" si="10"/>
        <v>106953.75</v>
      </c>
    </row>
    <row r="64" spans="1:29" ht="17" thickTop="1" x14ac:dyDescent="0.2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 x14ac:dyDescent="0.15">
      <c r="A65" t="s">
        <v>82</v>
      </c>
      <c r="B65">
        <f>COUNTIF('Daily Total'!$G$7:$G$36,2)</f>
        <v>4</v>
      </c>
    </row>
    <row r="67" spans="1:31" s="8" customFormat="1" x14ac:dyDescent="0.15">
      <c r="A67" s="46" t="s">
        <v>54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8.4182849762442918E-3</v>
      </c>
      <c r="C72" s="86">
        <f t="shared" ref="C72:AC72" si="12">C8/C31</f>
        <v>0</v>
      </c>
      <c r="D72" s="85">
        <f t="shared" si="12"/>
        <v>1.63823040918013E-2</v>
      </c>
      <c r="E72" s="86">
        <f t="shared" si="12"/>
        <v>0</v>
      </c>
      <c r="F72" s="85">
        <f t="shared" si="12"/>
        <v>1.6052776250687191E-2</v>
      </c>
      <c r="G72" s="86">
        <f t="shared" si="12"/>
        <v>2.5391021734714605E-5</v>
      </c>
      <c r="H72" s="85">
        <f t="shared" si="12"/>
        <v>8.0475252996235272E-3</v>
      </c>
      <c r="I72" s="86">
        <f t="shared" si="12"/>
        <v>9.2357810951957146E-4</v>
      </c>
      <c r="J72" s="85">
        <f t="shared" si="12"/>
        <v>3.8548752834467121E-3</v>
      </c>
      <c r="K72" s="86">
        <f t="shared" si="12"/>
        <v>2.1418672042333377E-3</v>
      </c>
      <c r="L72" s="85">
        <f t="shared" si="12"/>
        <v>8.8763961831496408E-4</v>
      </c>
      <c r="M72" s="86">
        <f t="shared" si="12"/>
        <v>2.1346344438514906E-3</v>
      </c>
      <c r="N72" s="85">
        <f t="shared" si="12"/>
        <v>3.6095922232943782E-3</v>
      </c>
      <c r="O72" s="86">
        <f t="shared" si="12"/>
        <v>2.4791654747601884E-3</v>
      </c>
      <c r="P72" s="85">
        <f t="shared" si="12"/>
        <v>2.0939484888671737E-3</v>
      </c>
      <c r="Q72" s="86">
        <f t="shared" si="12"/>
        <v>1.989884752508084E-3</v>
      </c>
      <c r="R72" s="85">
        <f t="shared" si="12"/>
        <v>5.209475762228559E-4</v>
      </c>
      <c r="S72" s="86">
        <f t="shared" si="12"/>
        <v>1.0913810394666981E-3</v>
      </c>
      <c r="T72" s="85">
        <f t="shared" si="12"/>
        <v>0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1.3135426244581636E-4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4.9422548804766942E-3</v>
      </c>
      <c r="AC72" s="106">
        <f t="shared" si="12"/>
        <v>8.0408587824176334E-4</v>
      </c>
      <c r="AD72" s="18"/>
      <c r="AE72" s="18"/>
    </row>
    <row r="73" spans="1:31" s="8" customFormat="1" x14ac:dyDescent="0.15">
      <c r="A73" s="91" t="s">
        <v>18</v>
      </c>
      <c r="B73" s="85">
        <f>B9/B31</f>
        <v>3.466488306656211E-2</v>
      </c>
      <c r="C73" s="86">
        <f t="shared" ref="C73:AC73" si="13">C9/C31</f>
        <v>7.294926186865293E-4</v>
      </c>
      <c r="D73" s="85">
        <f t="shared" si="13"/>
        <v>5.0732296542352409E-2</v>
      </c>
      <c r="E73" s="86">
        <f t="shared" si="13"/>
        <v>6.3352085550656325E-3</v>
      </c>
      <c r="F73" s="85">
        <f t="shared" si="13"/>
        <v>6.2210005497526116E-2</v>
      </c>
      <c r="G73" s="86">
        <f t="shared" si="13"/>
        <v>9.4200690635791191E-3</v>
      </c>
      <c r="H73" s="85">
        <f t="shared" si="13"/>
        <v>3.0255932027769144E-2</v>
      </c>
      <c r="I73" s="86">
        <f t="shared" si="13"/>
        <v>1.3417071081929775E-2</v>
      </c>
      <c r="J73" s="85">
        <f t="shared" si="13"/>
        <v>1.2244897959183673E-2</v>
      </c>
      <c r="K73" s="86">
        <f t="shared" si="13"/>
        <v>2.8852211162907898E-2</v>
      </c>
      <c r="L73" s="85">
        <f t="shared" si="13"/>
        <v>1.4646053702196907E-2</v>
      </c>
      <c r="M73" s="86">
        <f t="shared" si="13"/>
        <v>2.8093314019974079E-2</v>
      </c>
      <c r="N73" s="85">
        <f t="shared" si="13"/>
        <v>2.7304242164325792E-2</v>
      </c>
      <c r="O73" s="86">
        <f t="shared" si="13"/>
        <v>3.1580754047714397E-2</v>
      </c>
      <c r="P73" s="85">
        <f t="shared" si="13"/>
        <v>2.6977036364905425E-2</v>
      </c>
      <c r="Q73" s="86">
        <f t="shared" si="13"/>
        <v>4.7632866263162259E-2</v>
      </c>
      <c r="R73" s="85">
        <f t="shared" si="13"/>
        <v>2.2894275060320244E-2</v>
      </c>
      <c r="S73" s="86">
        <f t="shared" si="13"/>
        <v>2.4541324995575483E-2</v>
      </c>
      <c r="T73" s="85">
        <f t="shared" si="13"/>
        <v>1.2950971322849213E-2</v>
      </c>
      <c r="U73" s="86">
        <f t="shared" si="13"/>
        <v>7.9477069931521066E-2</v>
      </c>
      <c r="V73" s="85">
        <f t="shared" si="13"/>
        <v>1.2666810490954479E-2</v>
      </c>
      <c r="W73" s="86">
        <f t="shared" si="13"/>
        <v>3.165409868968088E-2</v>
      </c>
      <c r="X73" s="85">
        <f t="shared" si="13"/>
        <v>3.3582906431980385E-2</v>
      </c>
      <c r="Y73" s="86">
        <f t="shared" si="13"/>
        <v>4.901806755695208E-2</v>
      </c>
      <c r="Z73" s="85">
        <f t="shared" si="13"/>
        <v>2.9377386425621446E-2</v>
      </c>
      <c r="AA73" s="85">
        <f t="shared" si="13"/>
        <v>2.5883333333333335E-2</v>
      </c>
      <c r="AB73" s="105">
        <f t="shared" si="13"/>
        <v>3.0660630277372401E-2</v>
      </c>
      <c r="AC73" s="106">
        <f t="shared" si="13"/>
        <v>2.2439605904421303E-2</v>
      </c>
      <c r="AD73" s="18"/>
      <c r="AE73" s="18"/>
    </row>
    <row r="74" spans="1:31" s="8" customFormat="1" x14ac:dyDescent="0.15">
      <c r="A74" s="90" t="s">
        <v>19</v>
      </c>
      <c r="B74" s="85">
        <f>B10/B31</f>
        <v>5.2470132386180174E-2</v>
      </c>
      <c r="C74" s="86">
        <f t="shared" ref="C74:AC74" si="14">C10/C31</f>
        <v>2.1961567257299724E-2</v>
      </c>
      <c r="D74" s="85">
        <f t="shared" si="14"/>
        <v>6.4849765967084402E-2</v>
      </c>
      <c r="E74" s="86">
        <f t="shared" si="14"/>
        <v>2.9294004358623487E-2</v>
      </c>
      <c r="F74" s="85">
        <f t="shared" si="14"/>
        <v>7.7383177570093456E-2</v>
      </c>
      <c r="G74" s="86">
        <f t="shared" si="14"/>
        <v>2.7701604712573633E-2</v>
      </c>
      <c r="H74" s="85">
        <f t="shared" si="14"/>
        <v>4.7508030255932025E-2</v>
      </c>
      <c r="I74" s="86">
        <f t="shared" si="14"/>
        <v>2.9033937297442528E-2</v>
      </c>
      <c r="J74" s="85">
        <f t="shared" si="14"/>
        <v>2.5170068027210883E-2</v>
      </c>
      <c r="K74" s="86">
        <f t="shared" si="14"/>
        <v>6.7153836462139349E-2</v>
      </c>
      <c r="L74" s="85">
        <f t="shared" si="14"/>
        <v>2.8848287595236333E-2</v>
      </c>
      <c r="M74" s="86">
        <f t="shared" si="14"/>
        <v>5.3708927346191968E-2</v>
      </c>
      <c r="N74" s="85">
        <f t="shared" si="14"/>
        <v>4.9730174046674527E-2</v>
      </c>
      <c r="O74" s="86">
        <f t="shared" si="14"/>
        <v>4.9983790071895802E-2</v>
      </c>
      <c r="P74" s="85">
        <f t="shared" si="14"/>
        <v>5.0882948279472325E-2</v>
      </c>
      <c r="Q74" s="86">
        <f t="shared" si="14"/>
        <v>5.8121217146173618E-2</v>
      </c>
      <c r="R74" s="85">
        <f t="shared" si="14"/>
        <v>4.3238648826497042E-2</v>
      </c>
      <c r="S74" s="86">
        <f t="shared" si="14"/>
        <v>4.5100584036340041E-2</v>
      </c>
      <c r="T74" s="85">
        <f t="shared" si="14"/>
        <v>4.0888066604995374E-2</v>
      </c>
      <c r="U74" s="86">
        <f t="shared" si="14"/>
        <v>0.10935878813031749</v>
      </c>
      <c r="V74" s="85">
        <f t="shared" si="14"/>
        <v>3.7045027275248867E-2</v>
      </c>
      <c r="W74" s="86">
        <f t="shared" si="14"/>
        <v>4.4757289904521602E-2</v>
      </c>
      <c r="X74" s="85">
        <f t="shared" si="14"/>
        <v>5.7664521213713384E-2</v>
      </c>
      <c r="Y74" s="86">
        <f t="shared" si="14"/>
        <v>7.3919874312647293E-2</v>
      </c>
      <c r="Z74" s="85">
        <f t="shared" si="14"/>
        <v>4.5799890906257308E-2</v>
      </c>
      <c r="AA74" s="85">
        <f t="shared" si="14"/>
        <v>4.3716666666666668E-2</v>
      </c>
      <c r="AB74" s="105">
        <f t="shared" si="14"/>
        <v>4.9690642819509787E-2</v>
      </c>
      <c r="AC74" s="106">
        <f t="shared" si="14"/>
        <v>4.1344973878896255E-2</v>
      </c>
      <c r="AD74" s="18"/>
      <c r="AE74" s="18"/>
    </row>
    <row r="75" spans="1:31" s="8" customFormat="1" x14ac:dyDescent="0.15">
      <c r="A75" s="91" t="s">
        <v>20</v>
      </c>
      <c r="B75" s="85">
        <f>B11/B31</f>
        <v>6.4901517597675165E-2</v>
      </c>
      <c r="C75" s="86">
        <f t="shared" ref="C75:AC75" si="15">C11/C31</f>
        <v>4.968228676738784E-2</v>
      </c>
      <c r="D75" s="85">
        <f t="shared" si="15"/>
        <v>6.3415370677940508E-2</v>
      </c>
      <c r="E75" s="86">
        <f t="shared" si="15"/>
        <v>5.3367796867872894E-2</v>
      </c>
      <c r="F75" s="85">
        <f t="shared" si="15"/>
        <v>8.7454645409565698E-2</v>
      </c>
      <c r="G75" s="86">
        <f t="shared" si="15"/>
        <v>5.0528133252082066E-2</v>
      </c>
      <c r="H75" s="85">
        <f t="shared" si="15"/>
        <v>5.9941974924878252E-2</v>
      </c>
      <c r="I75" s="86">
        <f t="shared" si="15"/>
        <v>5.4491108461654718E-2</v>
      </c>
      <c r="J75" s="85">
        <f t="shared" si="15"/>
        <v>3.1746031746031744E-2</v>
      </c>
      <c r="K75" s="86">
        <f t="shared" si="15"/>
        <v>0.10570744613833942</v>
      </c>
      <c r="L75" s="85">
        <f t="shared" si="15"/>
        <v>3.9869812855980472E-2</v>
      </c>
      <c r="M75" s="86">
        <f t="shared" si="15"/>
        <v>8.3479454143477932E-2</v>
      </c>
      <c r="N75" s="85">
        <f t="shared" si="15"/>
        <v>5.709231264072049E-2</v>
      </c>
      <c r="O75" s="86">
        <f t="shared" si="15"/>
        <v>7.5290348418101727E-2</v>
      </c>
      <c r="P75" s="85">
        <f t="shared" si="15"/>
        <v>5.9782229357157816E-2</v>
      </c>
      <c r="Q75" s="86">
        <f t="shared" si="15"/>
        <v>6.8195008705745797E-2</v>
      </c>
      <c r="R75" s="85">
        <f t="shared" si="15"/>
        <v>6.4103970168896685E-2</v>
      </c>
      <c r="S75" s="86">
        <f t="shared" si="15"/>
        <v>5.3241696655064598E-2</v>
      </c>
      <c r="T75" s="85">
        <f t="shared" si="15"/>
        <v>6.1239592969472713E-2</v>
      </c>
      <c r="U75" s="86">
        <f t="shared" si="15"/>
        <v>0.1199418966590579</v>
      </c>
      <c r="V75" s="85">
        <f t="shared" si="15"/>
        <v>4.5243011680586802E-2</v>
      </c>
      <c r="W75" s="86">
        <f t="shared" si="15"/>
        <v>5.5279983943573127E-2</v>
      </c>
      <c r="X75" s="85">
        <f t="shared" si="15"/>
        <v>7.5090853364858351E-2</v>
      </c>
      <c r="Y75" s="86">
        <f t="shared" si="15"/>
        <v>9.0494893951296146E-2</v>
      </c>
      <c r="Z75" s="85">
        <f t="shared" si="15"/>
        <v>5.5618327748772699E-2</v>
      </c>
      <c r="AA75" s="85">
        <f t="shared" si="15"/>
        <v>5.5883333333333333E-2</v>
      </c>
      <c r="AB75" s="105">
        <f t="shared" si="15"/>
        <v>6.0787403777561227E-2</v>
      </c>
      <c r="AC75" s="106">
        <f t="shared" si="15"/>
        <v>6.1507894767598145E-2</v>
      </c>
      <c r="AD75" s="18"/>
      <c r="AE75" s="18"/>
    </row>
    <row r="76" spans="1:31" s="8" customFormat="1" x14ac:dyDescent="0.15">
      <c r="A76" s="90" t="s">
        <v>21</v>
      </c>
      <c r="B76" s="85">
        <f>B12/B31</f>
        <v>6.9375893722035148E-2</v>
      </c>
      <c r="C76" s="86">
        <f t="shared" ref="C76:AC76" si="16">C12/C31</f>
        <v>5.2504271371254151E-2</v>
      </c>
      <c r="D76" s="85">
        <f t="shared" si="16"/>
        <v>6.6888117167446776E-2</v>
      </c>
      <c r="E76" s="86">
        <f t="shared" si="16"/>
        <v>4.9059855050428258E-2</v>
      </c>
      <c r="F76" s="85">
        <f t="shared" si="16"/>
        <v>9.3919736118746558E-2</v>
      </c>
      <c r="G76" s="86">
        <f t="shared" si="16"/>
        <v>3.8746699167174485E-2</v>
      </c>
      <c r="H76" s="85">
        <f t="shared" si="16"/>
        <v>6.9664628881290366E-2</v>
      </c>
      <c r="I76" s="86">
        <f t="shared" si="16"/>
        <v>5.1804335779415962E-2</v>
      </c>
      <c r="J76" s="85">
        <f t="shared" si="16"/>
        <v>4.5464852607709751E-2</v>
      </c>
      <c r="K76" s="86">
        <f t="shared" si="16"/>
        <v>0.11868464155222376</v>
      </c>
      <c r="L76" s="85">
        <f t="shared" si="16"/>
        <v>3.6208299430431246E-2</v>
      </c>
      <c r="M76" s="86">
        <f t="shared" si="16"/>
        <v>0.102309979416025</v>
      </c>
      <c r="N76" s="85">
        <f t="shared" si="16"/>
        <v>5.8271684357242413E-2</v>
      </c>
      <c r="O76" s="86">
        <f t="shared" si="16"/>
        <v>7.8093712454945938E-2</v>
      </c>
      <c r="P76" s="85">
        <f t="shared" si="16"/>
        <v>6.4772806588957912E-2</v>
      </c>
      <c r="Q76" s="86">
        <f t="shared" si="16"/>
        <v>6.5044357847607995E-2</v>
      </c>
      <c r="R76" s="85">
        <f t="shared" si="16"/>
        <v>7.4495503399868393E-2</v>
      </c>
      <c r="S76" s="86">
        <f t="shared" si="16"/>
        <v>6.0055453955518846E-2</v>
      </c>
      <c r="T76" s="85">
        <f t="shared" si="16"/>
        <v>6.5864939870490288E-2</v>
      </c>
      <c r="U76" s="86">
        <f t="shared" si="16"/>
        <v>0.10126582278481013</v>
      </c>
      <c r="V76" s="85">
        <f t="shared" si="16"/>
        <v>4.1729589792584829E-2</v>
      </c>
      <c r="W76" s="86">
        <f t="shared" si="16"/>
        <v>7.1737821486939815E-2</v>
      </c>
      <c r="X76" s="85">
        <f t="shared" si="16"/>
        <v>7.2638907132536457E-2</v>
      </c>
      <c r="Y76" s="86">
        <f t="shared" si="16"/>
        <v>8.4603299293008638E-2</v>
      </c>
      <c r="Z76" s="85">
        <f t="shared" si="16"/>
        <v>6.1910698979194267E-2</v>
      </c>
      <c r="AA76" s="85">
        <f t="shared" si="16"/>
        <v>6.0966666666666669E-2</v>
      </c>
      <c r="AB76" s="105">
        <f t="shared" si="16"/>
        <v>6.5181814367041693E-2</v>
      </c>
      <c r="AC76" s="106">
        <f t="shared" si="16"/>
        <v>6.3964564122342596E-2</v>
      </c>
      <c r="AD76" s="18"/>
      <c r="AE76" s="18"/>
    </row>
    <row r="77" spans="1:31" s="8" customFormat="1" x14ac:dyDescent="0.15">
      <c r="A77" s="91" t="s">
        <v>22</v>
      </c>
      <c r="B77" s="85">
        <f>B13/B31</f>
        <v>6.7876747082429995E-2</v>
      </c>
      <c r="C77" s="86">
        <f t="shared" ref="C77:AC77" si="17">C13/C31</f>
        <v>6.6729377435641474E-2</v>
      </c>
      <c r="D77" s="85">
        <f t="shared" si="17"/>
        <v>7.5192510946700888E-2</v>
      </c>
      <c r="E77" s="86">
        <f t="shared" si="17"/>
        <v>4.6728498302164106E-2</v>
      </c>
      <c r="F77" s="85">
        <f t="shared" si="17"/>
        <v>9.4623419461242447E-2</v>
      </c>
      <c r="G77" s="86">
        <f t="shared" si="17"/>
        <v>3.5598212472069873E-2</v>
      </c>
      <c r="H77" s="85">
        <f t="shared" si="17"/>
        <v>7.2065070977100812E-2</v>
      </c>
      <c r="I77" s="86">
        <f t="shared" si="17"/>
        <v>5.5448271229702271E-2</v>
      </c>
      <c r="J77" s="85">
        <f t="shared" si="17"/>
        <v>5.5328798185941046E-2</v>
      </c>
      <c r="K77" s="86">
        <f t="shared" si="17"/>
        <v>0.13783545420183949</v>
      </c>
      <c r="L77" s="85">
        <f t="shared" si="17"/>
        <v>2.9624972261261928E-2</v>
      </c>
      <c r="M77" s="86">
        <f t="shared" si="17"/>
        <v>0.11618510330105969</v>
      </c>
      <c r="N77" s="85">
        <f t="shared" si="17"/>
        <v>5.7896429720167258E-2</v>
      </c>
      <c r="O77" s="86">
        <f t="shared" si="17"/>
        <v>8.0725441958922131E-2</v>
      </c>
      <c r="P77" s="85">
        <f t="shared" si="17"/>
        <v>6.9553988971871289E-2</v>
      </c>
      <c r="Q77" s="86">
        <f t="shared" si="17"/>
        <v>6.1023132410247906E-2</v>
      </c>
      <c r="R77" s="85">
        <f t="shared" si="17"/>
        <v>8.0582364553630187E-2</v>
      </c>
      <c r="S77" s="86">
        <f t="shared" si="17"/>
        <v>5.6456846203763789E-2</v>
      </c>
      <c r="T77" s="85">
        <f t="shared" si="17"/>
        <v>5.106382978723404E-2</v>
      </c>
      <c r="U77" s="86">
        <f t="shared" si="17"/>
        <v>7.0969080722141517E-2</v>
      </c>
      <c r="V77" s="85">
        <f t="shared" si="17"/>
        <v>3.9140752611951796E-2</v>
      </c>
      <c r="W77" s="86">
        <f t="shared" si="17"/>
        <v>8.320669782378072E-2</v>
      </c>
      <c r="X77" s="85">
        <f t="shared" si="17"/>
        <v>6.5107929418976307E-2</v>
      </c>
      <c r="Y77" s="86">
        <f t="shared" si="17"/>
        <v>7.3134328358208961E-2</v>
      </c>
      <c r="Z77" s="85">
        <f t="shared" si="17"/>
        <v>6.609911945764825E-2</v>
      </c>
      <c r="AA77" s="85">
        <f t="shared" si="17"/>
        <v>6.0249999999999998E-2</v>
      </c>
      <c r="AB77" s="105">
        <f t="shared" si="17"/>
        <v>6.5979102654363866E-2</v>
      </c>
      <c r="AC77" s="106">
        <f t="shared" si="17"/>
        <v>6.6975211247852454E-2</v>
      </c>
      <c r="AD77" s="18"/>
      <c r="AE77" s="18"/>
    </row>
    <row r="78" spans="1:31" s="8" customFormat="1" x14ac:dyDescent="0.15">
      <c r="A78" s="90" t="s">
        <v>23</v>
      </c>
      <c r="B78" s="85">
        <f>B14/B31</f>
        <v>6.1511139812721986E-2</v>
      </c>
      <c r="C78" s="86">
        <f t="shared" ref="C78:AC78" si="18">C14/C31</f>
        <v>6.1181394098788658E-2</v>
      </c>
      <c r="D78" s="85">
        <f t="shared" si="18"/>
        <v>6.3717348633549747E-2</v>
      </c>
      <c r="E78" s="86">
        <f t="shared" si="18"/>
        <v>4.8350311692260908E-2</v>
      </c>
      <c r="F78" s="85">
        <f t="shared" si="18"/>
        <v>7.5096206706981861E-2</v>
      </c>
      <c r="G78" s="86">
        <f t="shared" si="18"/>
        <v>2.9504367255738372E-2</v>
      </c>
      <c r="H78" s="85">
        <f t="shared" si="18"/>
        <v>6.3395848444029984E-2</v>
      </c>
      <c r="I78" s="86">
        <f t="shared" si="18"/>
        <v>4.7958892377961748E-2</v>
      </c>
      <c r="J78" s="85">
        <f t="shared" si="18"/>
        <v>4.9659863945578232E-2</v>
      </c>
      <c r="K78" s="86">
        <f t="shared" si="18"/>
        <v>8.9958422577800179E-2</v>
      </c>
      <c r="L78" s="85">
        <f t="shared" si="18"/>
        <v>2.9809897181744212E-2</v>
      </c>
      <c r="M78" s="86">
        <f t="shared" si="18"/>
        <v>8.6528931920408628E-2</v>
      </c>
      <c r="N78" s="85">
        <f t="shared" si="18"/>
        <v>4.5423680354526284E-2</v>
      </c>
      <c r="O78" s="86">
        <f t="shared" si="18"/>
        <v>7.546198295096973E-2</v>
      </c>
      <c r="P78" s="85">
        <f t="shared" si="18"/>
        <v>6.1422489006770435E-2</v>
      </c>
      <c r="Q78" s="86">
        <f t="shared" si="18"/>
        <v>4.2119227261421109E-2</v>
      </c>
      <c r="R78" s="85">
        <f t="shared" si="18"/>
        <v>7.3535863127878923E-2</v>
      </c>
      <c r="S78" s="86">
        <f t="shared" si="18"/>
        <v>4.7430830039525688E-2</v>
      </c>
      <c r="T78" s="85">
        <f t="shared" si="18"/>
        <v>4.2183163737280295E-2</v>
      </c>
      <c r="U78" s="86">
        <f t="shared" si="18"/>
        <v>5.6235733554679396E-2</v>
      </c>
      <c r="V78" s="85">
        <f t="shared" si="18"/>
        <v>3.7260763706968285E-2</v>
      </c>
      <c r="W78" s="86">
        <f t="shared" si="18"/>
        <v>7.6726782693465612E-2</v>
      </c>
      <c r="X78" s="85">
        <f t="shared" si="18"/>
        <v>5.9415911379657606E-2</v>
      </c>
      <c r="Y78" s="86">
        <f t="shared" si="18"/>
        <v>5.1610369206598589E-2</v>
      </c>
      <c r="Z78" s="85">
        <f t="shared" si="18"/>
        <v>6.420945998597366E-2</v>
      </c>
      <c r="AA78" s="85">
        <f t="shared" si="18"/>
        <v>5.9533333333333334E-2</v>
      </c>
      <c r="AB78" s="105">
        <f t="shared" si="18"/>
        <v>5.8083151107111715E-2</v>
      </c>
      <c r="AC78" s="106">
        <f t="shared" si="18"/>
        <v>5.8202727814592757E-2</v>
      </c>
      <c r="AD78" s="18"/>
      <c r="AE78" s="18"/>
    </row>
    <row r="79" spans="1:31" s="8" customFormat="1" x14ac:dyDescent="0.15">
      <c r="A79" s="91" t="s">
        <v>24</v>
      </c>
      <c r="B79" s="85">
        <f>B15/B31</f>
        <v>5.9965865584205913E-2</v>
      </c>
      <c r="C79" s="86">
        <f t="shared" ref="C79:AC79" si="19">C15/C31</f>
        <v>6.5558349810907829E-2</v>
      </c>
      <c r="D79" s="85">
        <f t="shared" si="19"/>
        <v>5.4356032009663297E-2</v>
      </c>
      <c r="E79" s="86">
        <f t="shared" si="19"/>
        <v>4.7488723328771985E-2</v>
      </c>
      <c r="F79" s="85">
        <f t="shared" si="19"/>
        <v>7.184167124793843E-2</v>
      </c>
      <c r="G79" s="86">
        <f t="shared" si="19"/>
        <v>3.1535648994515539E-2</v>
      </c>
      <c r="H79" s="85">
        <f t="shared" si="19"/>
        <v>6.5589058128691327E-2</v>
      </c>
      <c r="I79" s="86">
        <f t="shared" si="19"/>
        <v>5.1888297425735926E-2</v>
      </c>
      <c r="J79" s="85">
        <f t="shared" si="19"/>
        <v>4.3197278911564628E-2</v>
      </c>
      <c r="K79" s="86">
        <f t="shared" si="19"/>
        <v>6.2870102053672675E-2</v>
      </c>
      <c r="L79" s="85">
        <f t="shared" si="19"/>
        <v>3.1881056291145793E-2</v>
      </c>
      <c r="M79" s="86">
        <f t="shared" si="19"/>
        <v>8.4127468171075706E-2</v>
      </c>
      <c r="N79" s="85">
        <f t="shared" si="19"/>
        <v>4.8247024766806049E-2</v>
      </c>
      <c r="O79" s="86">
        <f t="shared" si="19"/>
        <v>6.6460705227225053E-2</v>
      </c>
      <c r="P79" s="85">
        <f t="shared" si="19"/>
        <v>6.1666782997138271E-2</v>
      </c>
      <c r="Q79" s="86">
        <f t="shared" si="19"/>
        <v>4.5435701848934584E-2</v>
      </c>
      <c r="R79" s="85">
        <f t="shared" si="19"/>
        <v>6.7887694669883744E-2</v>
      </c>
      <c r="S79" s="86">
        <f t="shared" si="19"/>
        <v>5.170786384284113E-2</v>
      </c>
      <c r="T79" s="85">
        <f t="shared" si="19"/>
        <v>5.4579093432007397E-2</v>
      </c>
      <c r="U79" s="86">
        <f t="shared" si="19"/>
        <v>5.0425399460468978E-2</v>
      </c>
      <c r="V79" s="85">
        <f t="shared" si="19"/>
        <v>4.2684993990199399E-2</v>
      </c>
      <c r="W79" s="86">
        <f t="shared" si="19"/>
        <v>7.893454138830748E-2</v>
      </c>
      <c r="X79" s="85">
        <f t="shared" si="19"/>
        <v>5.319847629055563E-2</v>
      </c>
      <c r="Y79" s="86">
        <f t="shared" si="19"/>
        <v>4.7525530243519243E-2</v>
      </c>
      <c r="Z79" s="85">
        <f t="shared" si="19"/>
        <v>6.3644510247019406E-2</v>
      </c>
      <c r="AA79" s="85">
        <f t="shared" si="19"/>
        <v>6.3183333333333327E-2</v>
      </c>
      <c r="AB79" s="105">
        <f t="shared" si="19"/>
        <v>5.76588631881274E-2</v>
      </c>
      <c r="AC79" s="106">
        <f t="shared" si="19"/>
        <v>5.8707618947442239E-2</v>
      </c>
      <c r="AD79" s="18"/>
      <c r="AE79" s="18"/>
    </row>
    <row r="80" spans="1:31" s="8" customFormat="1" x14ac:dyDescent="0.15">
      <c r="A80" s="90" t="s">
        <v>25</v>
      </c>
      <c r="B80" s="85">
        <f>B16/B31</f>
        <v>5.8743484478066328E-2</v>
      </c>
      <c r="C80" s="86">
        <f t="shared" ref="C80:AC80" si="20">C16/C31</f>
        <v>6.5999884816954943E-2</v>
      </c>
      <c r="D80" s="85">
        <f t="shared" si="20"/>
        <v>6.4094821078061304E-2</v>
      </c>
      <c r="E80" s="86">
        <f t="shared" si="20"/>
        <v>5.2303481830621862E-2</v>
      </c>
      <c r="F80" s="85">
        <f t="shared" si="20"/>
        <v>6.5068719076415607E-2</v>
      </c>
      <c r="G80" s="86">
        <f t="shared" si="20"/>
        <v>3.4100142189721717E-2</v>
      </c>
      <c r="H80" s="85">
        <f t="shared" si="20"/>
        <v>6.2843228680965701E-2</v>
      </c>
      <c r="I80" s="86">
        <f t="shared" si="20"/>
        <v>5.4776578059142586E-2</v>
      </c>
      <c r="J80" s="85">
        <f t="shared" si="20"/>
        <v>4.6825396825396826E-2</v>
      </c>
      <c r="K80" s="86">
        <f t="shared" si="20"/>
        <v>5.3672672294317755E-2</v>
      </c>
      <c r="L80" s="85">
        <f t="shared" si="20"/>
        <v>3.9389008062726535E-2</v>
      </c>
      <c r="M80" s="86">
        <f t="shared" si="20"/>
        <v>8.2030952199435847E-2</v>
      </c>
      <c r="N80" s="85">
        <f t="shared" si="20"/>
        <v>5.0570029662985599E-2</v>
      </c>
      <c r="O80" s="86">
        <f t="shared" si="20"/>
        <v>6.0567919598756605E-2</v>
      </c>
      <c r="P80" s="85">
        <f t="shared" si="20"/>
        <v>6.1666782997138271E-2</v>
      </c>
      <c r="Q80" s="86">
        <f t="shared" si="20"/>
        <v>4.8710720504104139E-2</v>
      </c>
      <c r="R80" s="85">
        <f t="shared" si="20"/>
        <v>6.6352270234700597E-2</v>
      </c>
      <c r="S80" s="86">
        <f t="shared" si="20"/>
        <v>4.7607810748628403E-2</v>
      </c>
      <c r="T80" s="85">
        <f t="shared" si="20"/>
        <v>5.2358926919518961E-2</v>
      </c>
      <c r="U80" s="86">
        <f t="shared" si="20"/>
        <v>5.2915542643702011E-2</v>
      </c>
      <c r="V80" s="85">
        <f t="shared" si="20"/>
        <v>5.1530187690695596E-2</v>
      </c>
      <c r="W80" s="86">
        <f t="shared" si="20"/>
        <v>7.3544169509992263E-2</v>
      </c>
      <c r="X80" s="85">
        <f t="shared" si="20"/>
        <v>5.6788826130741273E-2</v>
      </c>
      <c r="Y80" s="86">
        <f t="shared" si="20"/>
        <v>4.15553809897879E-2</v>
      </c>
      <c r="Z80" s="85">
        <f t="shared" si="20"/>
        <v>6.0547027195511569E-2</v>
      </c>
      <c r="AA80" s="85">
        <f t="shared" si="20"/>
        <v>6.1800000000000001E-2</v>
      </c>
      <c r="AB80" s="105">
        <f t="shared" si="20"/>
        <v>5.7929288455172347E-2</v>
      </c>
      <c r="AC80" s="106">
        <f t="shared" si="20"/>
        <v>5.7676799551207879E-2</v>
      </c>
      <c r="AD80" s="18"/>
      <c r="AE80" s="18"/>
    </row>
    <row r="81" spans="1:31" s="8" customFormat="1" x14ac:dyDescent="0.15">
      <c r="A81" s="91" t="s">
        <v>26</v>
      </c>
      <c r="B81" s="85">
        <f>B17/B31</f>
        <v>5.3807832464597076E-2</v>
      </c>
      <c r="C81" s="86">
        <f t="shared" ref="C81:AC81" si="21">C17/C31</f>
        <v>5.9818394732295409E-2</v>
      </c>
      <c r="D81" s="85">
        <f t="shared" si="21"/>
        <v>5.624339423222105E-2</v>
      </c>
      <c r="E81" s="86">
        <f t="shared" si="21"/>
        <v>5.6814150321828592E-2</v>
      </c>
      <c r="F81" s="85">
        <f t="shared" si="21"/>
        <v>4.8774051676745464E-2</v>
      </c>
      <c r="G81" s="86">
        <f t="shared" si="21"/>
        <v>3.6182205971968313E-2</v>
      </c>
      <c r="H81" s="85">
        <f t="shared" si="21"/>
        <v>5.7109798639173835E-2</v>
      </c>
      <c r="I81" s="86">
        <f t="shared" si="21"/>
        <v>5.4625447095766652E-2</v>
      </c>
      <c r="J81" s="85">
        <f t="shared" si="21"/>
        <v>4.7732426303854873E-2</v>
      </c>
      <c r="K81" s="86">
        <f t="shared" si="21"/>
        <v>4.5861156608290286E-2</v>
      </c>
      <c r="L81" s="85">
        <f t="shared" si="21"/>
        <v>4.1127302315260003E-2</v>
      </c>
      <c r="M81" s="86">
        <f t="shared" si="21"/>
        <v>6.0455896927651138E-2</v>
      </c>
      <c r="N81" s="85">
        <f t="shared" si="21"/>
        <v>4.8640148672313359E-2</v>
      </c>
      <c r="O81" s="86">
        <f t="shared" si="21"/>
        <v>5.0861033239887866E-2</v>
      </c>
      <c r="P81" s="85">
        <f t="shared" si="21"/>
        <v>5.5245340964612269E-2</v>
      </c>
      <c r="Q81" s="86">
        <f t="shared" si="21"/>
        <v>4.4896774728463644E-2</v>
      </c>
      <c r="R81" s="85">
        <f t="shared" si="21"/>
        <v>6.1883088396578197E-2</v>
      </c>
      <c r="S81" s="86">
        <f t="shared" si="21"/>
        <v>5.005604389121586E-2</v>
      </c>
      <c r="T81" s="85">
        <f t="shared" si="21"/>
        <v>4.0888066604995374E-2</v>
      </c>
      <c r="U81" s="86">
        <f t="shared" si="21"/>
        <v>3.9012243203984227E-2</v>
      </c>
      <c r="V81" s="85">
        <f t="shared" si="21"/>
        <v>5.023576910037908E-2</v>
      </c>
      <c r="W81" s="86">
        <f t="shared" si="21"/>
        <v>5.9638156951572673E-2</v>
      </c>
      <c r="X81" s="85">
        <f t="shared" si="21"/>
        <v>5.4949866456499845E-2</v>
      </c>
      <c r="Y81" s="86">
        <f t="shared" si="21"/>
        <v>3.9748625294579731E-2</v>
      </c>
      <c r="Z81" s="85">
        <f t="shared" si="21"/>
        <v>6.3215927686433415E-2</v>
      </c>
      <c r="AA81" s="85">
        <f t="shared" si="21"/>
        <v>6.5033333333333332E-2</v>
      </c>
      <c r="AB81" s="105">
        <f t="shared" si="21"/>
        <v>5.3733034311371379E-2</v>
      </c>
      <c r="AC81" s="106">
        <f t="shared" si="21"/>
        <v>5.3733506305295511E-2</v>
      </c>
      <c r="AD81" s="18"/>
      <c r="AE81" s="18"/>
    </row>
    <row r="82" spans="1:31" s="8" customFormat="1" x14ac:dyDescent="0.15">
      <c r="A82" s="90" t="s">
        <v>27</v>
      </c>
      <c r="B82" s="85">
        <f>B18/B31</f>
        <v>5.182434614142719E-2</v>
      </c>
      <c r="C82" s="86">
        <f t="shared" ref="C82:AC82" si="22">C18/C31</f>
        <v>5.4462383137202204E-2</v>
      </c>
      <c r="D82" s="85">
        <f t="shared" si="22"/>
        <v>6.0924052544164276E-2</v>
      </c>
      <c r="E82" s="86">
        <f t="shared" si="22"/>
        <v>5.6307333637423344E-2</v>
      </c>
      <c r="F82" s="85">
        <f t="shared" si="22"/>
        <v>4.4573941726223199E-2</v>
      </c>
      <c r="G82" s="86">
        <f t="shared" si="22"/>
        <v>4.5678448100751577E-2</v>
      </c>
      <c r="H82" s="85">
        <f t="shared" si="22"/>
        <v>5.634994646496045E-2</v>
      </c>
      <c r="I82" s="86">
        <f t="shared" si="22"/>
        <v>5.6321472351429869E-2</v>
      </c>
      <c r="J82" s="85">
        <f t="shared" si="22"/>
        <v>5.2154195011337869E-2</v>
      </c>
      <c r="K82" s="86">
        <f t="shared" si="22"/>
        <v>3.7041703414388311E-2</v>
      </c>
      <c r="L82" s="85">
        <f t="shared" si="22"/>
        <v>5.3110437162512021E-2</v>
      </c>
      <c r="M82" s="86">
        <f t="shared" si="22"/>
        <v>4.8105511931081806E-2</v>
      </c>
      <c r="N82" s="85">
        <f t="shared" si="22"/>
        <v>5.0480683320824844E-2</v>
      </c>
      <c r="O82" s="86">
        <f t="shared" si="22"/>
        <v>4.8801418845471706E-2</v>
      </c>
      <c r="P82" s="85">
        <f t="shared" si="22"/>
        <v>5.9119145669016541E-2</v>
      </c>
      <c r="Q82" s="86">
        <f t="shared" si="22"/>
        <v>3.9714783185473841E-2</v>
      </c>
      <c r="R82" s="85">
        <f t="shared" si="22"/>
        <v>5.6180083351612196E-2</v>
      </c>
      <c r="S82" s="86">
        <f t="shared" si="22"/>
        <v>5.0174031030617662E-2</v>
      </c>
      <c r="T82" s="85">
        <f t="shared" si="22"/>
        <v>6.5124884366327476E-2</v>
      </c>
      <c r="U82" s="86">
        <f t="shared" si="22"/>
        <v>4.5237601162066821E-2</v>
      </c>
      <c r="V82" s="85">
        <f t="shared" si="22"/>
        <v>5.5844916325083982E-2</v>
      </c>
      <c r="W82" s="86">
        <f t="shared" si="22"/>
        <v>5.2756831149468129E-2</v>
      </c>
      <c r="X82" s="85">
        <f t="shared" si="22"/>
        <v>5.2585489732475149E-2</v>
      </c>
      <c r="Y82" s="86">
        <f t="shared" si="22"/>
        <v>3.9827179890023566E-2</v>
      </c>
      <c r="Z82" s="85">
        <f t="shared" si="22"/>
        <v>6.6254967661497702E-2</v>
      </c>
      <c r="AA82" s="85">
        <f t="shared" si="22"/>
        <v>5.843333333333333E-2</v>
      </c>
      <c r="AB82" s="105">
        <f t="shared" si="22"/>
        <v>5.4956941769979999E-2</v>
      </c>
      <c r="AC82" s="106">
        <f t="shared" si="22"/>
        <v>5.129787408108645E-2</v>
      </c>
      <c r="AD82" s="18"/>
      <c r="AE82" s="18"/>
    </row>
    <row r="83" spans="1:31" s="8" customFormat="1" x14ac:dyDescent="0.15">
      <c r="A83" s="91" t="s">
        <v>28</v>
      </c>
      <c r="B83" s="85">
        <f>B19/B31</f>
        <v>5.9158632778264678E-2</v>
      </c>
      <c r="C83" s="86">
        <f t="shared" ref="C83:AC83" si="23">C19/C31</f>
        <v>7.6903879748900963E-2</v>
      </c>
      <c r="D83" s="85">
        <f t="shared" si="23"/>
        <v>6.6888117167446776E-2</v>
      </c>
      <c r="E83" s="86">
        <f t="shared" si="23"/>
        <v>7.4451370939131317E-2</v>
      </c>
      <c r="F83" s="85">
        <f t="shared" si="23"/>
        <v>4.7520615722924681E-2</v>
      </c>
      <c r="G83" s="86">
        <f t="shared" si="23"/>
        <v>6.9520617509648594E-2</v>
      </c>
      <c r="H83" s="85">
        <f t="shared" si="23"/>
        <v>6.4535626705350055E-2</v>
      </c>
      <c r="I83" s="86">
        <f t="shared" si="23"/>
        <v>6.8025725848432431E-2</v>
      </c>
      <c r="J83" s="85">
        <f t="shared" si="23"/>
        <v>6.7913832199546484E-2</v>
      </c>
      <c r="K83" s="86">
        <f t="shared" si="23"/>
        <v>3.8049640922262817E-2</v>
      </c>
      <c r="L83" s="85">
        <f t="shared" si="23"/>
        <v>6.8792070419409726E-2</v>
      </c>
      <c r="M83" s="86">
        <f t="shared" si="23"/>
        <v>5.0125790958298388E-2</v>
      </c>
      <c r="N83" s="85">
        <f t="shared" si="23"/>
        <v>6.4972660019298814E-2</v>
      </c>
      <c r="O83" s="86">
        <f t="shared" si="23"/>
        <v>5.2577378568567999E-2</v>
      </c>
      <c r="P83" s="85">
        <f t="shared" si="23"/>
        <v>7.632442241920849E-2</v>
      </c>
      <c r="Q83" s="86">
        <f t="shared" si="23"/>
        <v>5.4182903573501369E-2</v>
      </c>
      <c r="R83" s="85">
        <f t="shared" si="23"/>
        <v>6.2924983549023913E-2</v>
      </c>
      <c r="S83" s="86">
        <f t="shared" si="23"/>
        <v>6.6013804495310011E-2</v>
      </c>
      <c r="T83" s="85">
        <f t="shared" si="23"/>
        <v>8.1961147086031458E-2</v>
      </c>
      <c r="U83" s="86">
        <f t="shared" si="23"/>
        <v>4.3992529570450301E-2</v>
      </c>
      <c r="V83" s="85">
        <f t="shared" si="23"/>
        <v>6.5275680340247166E-2</v>
      </c>
      <c r="W83" s="86">
        <f t="shared" si="23"/>
        <v>6.7150270952203453E-2</v>
      </c>
      <c r="X83" s="85">
        <f t="shared" si="23"/>
        <v>6.2568413678357193E-2</v>
      </c>
      <c r="Y83" s="86">
        <f t="shared" si="23"/>
        <v>4.9096622152395915E-2</v>
      </c>
      <c r="Z83" s="85">
        <f t="shared" si="23"/>
        <v>7.3423985038572434E-2</v>
      </c>
      <c r="AA83" s="85">
        <f t="shared" si="23"/>
        <v>6.4383333333333334E-2</v>
      </c>
      <c r="AB83" s="105">
        <f t="shared" si="23"/>
        <v>6.4540719983960979E-2</v>
      </c>
      <c r="AC83" s="106">
        <f t="shared" si="23"/>
        <v>6.3637319869569789E-2</v>
      </c>
      <c r="AD83" s="18"/>
      <c r="AE83" s="18"/>
    </row>
    <row r="84" spans="1:31" s="8" customFormat="1" x14ac:dyDescent="0.15">
      <c r="A84" s="90" t="s">
        <v>29</v>
      </c>
      <c r="B84" s="85">
        <f>B20/B31</f>
        <v>6.5455048664606302E-2</v>
      </c>
      <c r="C84" s="86">
        <f t="shared" ref="C84:AC84" si="24">C20/C31</f>
        <v>7.8670019773089406E-2</v>
      </c>
      <c r="D84" s="85">
        <f t="shared" si="24"/>
        <v>7.458855503548241E-2</v>
      </c>
      <c r="E84" s="86">
        <f t="shared" si="24"/>
        <v>7.6732046018954947E-2</v>
      </c>
      <c r="F84" s="85">
        <f t="shared" si="24"/>
        <v>5.1126992853216049E-2</v>
      </c>
      <c r="G84" s="86">
        <f t="shared" si="24"/>
        <v>9.1763152549258584E-2</v>
      </c>
      <c r="H84" s="85">
        <f t="shared" si="24"/>
        <v>7.0510827893482536E-2</v>
      </c>
      <c r="I84" s="86">
        <f t="shared" si="24"/>
        <v>7.737905324847609E-2</v>
      </c>
      <c r="J84" s="85">
        <f t="shared" si="24"/>
        <v>8.5260770975056688E-2</v>
      </c>
      <c r="K84" s="86">
        <f t="shared" si="24"/>
        <v>3.4143883079249086E-2</v>
      </c>
      <c r="L84" s="85">
        <f t="shared" si="24"/>
        <v>9.3756934684518081E-2</v>
      </c>
      <c r="M84" s="86">
        <f t="shared" si="24"/>
        <v>4.9477776930700615E-2</v>
      </c>
      <c r="N84" s="85">
        <f t="shared" si="24"/>
        <v>7.9786283549551487E-2</v>
      </c>
      <c r="O84" s="86">
        <f t="shared" si="24"/>
        <v>5.8889715277380475E-2</v>
      </c>
      <c r="P84" s="85">
        <f t="shared" si="24"/>
        <v>8.8050533956864657E-2</v>
      </c>
      <c r="Q84" s="86">
        <f t="shared" si="24"/>
        <v>6.4878534118232314E-2</v>
      </c>
      <c r="R84" s="85">
        <f t="shared" si="24"/>
        <v>7.0190831322658478E-2</v>
      </c>
      <c r="S84" s="86">
        <f t="shared" si="24"/>
        <v>7.6898118105126548E-2</v>
      </c>
      <c r="T84" s="85">
        <f t="shared" si="24"/>
        <v>0.11766882516188715</v>
      </c>
      <c r="U84" s="86">
        <f t="shared" si="24"/>
        <v>4.3785017638514216E-2</v>
      </c>
      <c r="V84" s="85">
        <f t="shared" si="24"/>
        <v>7.8281505223903591E-2</v>
      </c>
      <c r="W84" s="86">
        <f t="shared" si="24"/>
        <v>6.6318777417782498E-2</v>
      </c>
      <c r="X84" s="85">
        <f t="shared" si="24"/>
        <v>8.4504575506808524E-2</v>
      </c>
      <c r="Y84" s="86">
        <f t="shared" si="24"/>
        <v>5.6009426551453259E-2</v>
      </c>
      <c r="Z84" s="85">
        <f t="shared" si="24"/>
        <v>7.71058988545157E-2</v>
      </c>
      <c r="AA84" s="85">
        <f t="shared" si="24"/>
        <v>7.3716666666666666E-2</v>
      </c>
      <c r="AB84" s="105">
        <f t="shared" si="24"/>
        <v>7.491013022375359E-2</v>
      </c>
      <c r="AC84" s="106">
        <f t="shared" si="24"/>
        <v>7.0878767691642419E-2</v>
      </c>
      <c r="AD84" s="18"/>
      <c r="AE84" s="18"/>
    </row>
    <row r="85" spans="1:31" s="8" customFormat="1" x14ac:dyDescent="0.15">
      <c r="A85" s="91" t="s">
        <v>30</v>
      </c>
      <c r="B85" s="85">
        <f>B21/B31</f>
        <v>7.1543890400848742E-2</v>
      </c>
      <c r="C85" s="86">
        <f t="shared" ref="C85:AC85" si="25">C21/C31</f>
        <v>8.8710141867117162E-2</v>
      </c>
      <c r="D85" s="85">
        <f t="shared" si="25"/>
        <v>7.0964819568171522E-2</v>
      </c>
      <c r="E85" s="86">
        <f t="shared" si="25"/>
        <v>9.8119710100856516E-2</v>
      </c>
      <c r="F85" s="85">
        <f t="shared" si="25"/>
        <v>5.1786695986805936E-2</v>
      </c>
      <c r="G85" s="86">
        <f t="shared" si="25"/>
        <v>0.11050172658947796</v>
      </c>
      <c r="H85" s="85">
        <f t="shared" si="25"/>
        <v>7.2479535799399031E-2</v>
      </c>
      <c r="I85" s="86">
        <f t="shared" si="25"/>
        <v>8.658124968514383E-2</v>
      </c>
      <c r="J85" s="85">
        <f t="shared" si="25"/>
        <v>9.829931972789116E-2</v>
      </c>
      <c r="K85" s="86">
        <f t="shared" si="25"/>
        <v>4.2837344084666752E-2</v>
      </c>
      <c r="L85" s="85">
        <f t="shared" si="25"/>
        <v>9.7566388046453137E-2</v>
      </c>
      <c r="M85" s="86">
        <f t="shared" si="25"/>
        <v>4.5513455820690704E-2</v>
      </c>
      <c r="N85" s="85">
        <f t="shared" si="25"/>
        <v>8.6076266037668422E-2</v>
      </c>
      <c r="O85" s="86">
        <f t="shared" si="25"/>
        <v>6.4858782920456923E-2</v>
      </c>
      <c r="P85" s="85">
        <f t="shared" si="25"/>
        <v>8.8155231381308014E-2</v>
      </c>
      <c r="Q85" s="86">
        <f t="shared" si="25"/>
        <v>7.4206118895613959E-2</v>
      </c>
      <c r="R85" s="85">
        <f t="shared" si="25"/>
        <v>6.9587628865979384E-2</v>
      </c>
      <c r="S85" s="86">
        <f t="shared" si="25"/>
        <v>8.6514069966373661E-2</v>
      </c>
      <c r="T85" s="85">
        <f t="shared" si="25"/>
        <v>0.13006475485661426</v>
      </c>
      <c r="U85" s="86">
        <f t="shared" si="25"/>
        <v>4.7520232413363769E-2</v>
      </c>
      <c r="V85" s="85">
        <f t="shared" si="25"/>
        <v>8.6017197275557067E-2</v>
      </c>
      <c r="W85" s="86">
        <f t="shared" si="25"/>
        <v>6.6576827135361408E-2</v>
      </c>
      <c r="X85" s="85">
        <f t="shared" si="25"/>
        <v>8.6650028460090192E-2</v>
      </c>
      <c r="Y85" s="86">
        <f t="shared" si="25"/>
        <v>6.0408483896307937E-2</v>
      </c>
      <c r="Z85" s="85">
        <f t="shared" si="25"/>
        <v>8.4138549053222156E-2</v>
      </c>
      <c r="AA85" s="85">
        <f t="shared" si="25"/>
        <v>7.6916666666666661E-2</v>
      </c>
      <c r="AB85" s="105">
        <f t="shared" si="25"/>
        <v>7.8731052746914582E-2</v>
      </c>
      <c r="AC85" s="106">
        <f t="shared" si="25"/>
        <v>7.8674193284480443E-2</v>
      </c>
      <c r="AD85" s="18"/>
      <c r="AE85" s="18"/>
    </row>
    <row r="86" spans="1:31" s="8" customFormat="1" x14ac:dyDescent="0.15">
      <c r="A86" s="90" t="s">
        <v>31</v>
      </c>
      <c r="B86" s="85">
        <f>B22/B31</f>
        <v>6.6377600442824855E-2</v>
      </c>
      <c r="C86" s="86">
        <f t="shared" ref="C86:AC86" si="26">C22/C31</f>
        <v>7.6827091052197122E-2</v>
      </c>
      <c r="D86" s="85">
        <f t="shared" si="26"/>
        <v>5.8961195832704212E-2</v>
      </c>
      <c r="E86" s="86">
        <f t="shared" si="26"/>
        <v>8.707110638082205E-2</v>
      </c>
      <c r="F86" s="85">
        <f t="shared" si="26"/>
        <v>4.0219901044529958E-2</v>
      </c>
      <c r="G86" s="86">
        <f t="shared" si="26"/>
        <v>0.10760715011172049</v>
      </c>
      <c r="H86" s="85">
        <f t="shared" si="26"/>
        <v>6.3534003384796048E-2</v>
      </c>
      <c r="I86" s="86">
        <f t="shared" si="26"/>
        <v>8.1694681869322092E-2</v>
      </c>
      <c r="J86" s="85">
        <f t="shared" si="26"/>
        <v>8.4353741496598633E-2</v>
      </c>
      <c r="K86" s="86">
        <f t="shared" si="26"/>
        <v>3.8427617487715761E-2</v>
      </c>
      <c r="L86" s="85">
        <f t="shared" si="26"/>
        <v>9.420075449367557E-2</v>
      </c>
      <c r="M86" s="86">
        <f t="shared" si="26"/>
        <v>3.3620492490660972E-2</v>
      </c>
      <c r="N86" s="85">
        <f t="shared" si="26"/>
        <v>7.8660519638326001E-2</v>
      </c>
      <c r="O86" s="86">
        <f t="shared" si="26"/>
        <v>5.8470164197036441E-2</v>
      </c>
      <c r="P86" s="85">
        <f t="shared" si="26"/>
        <v>6.323724436378865E-2</v>
      </c>
      <c r="Q86" s="86">
        <f t="shared" si="26"/>
        <v>7.5574164662963267E-2</v>
      </c>
      <c r="R86" s="85">
        <f t="shared" si="26"/>
        <v>5.8949330993638957E-2</v>
      </c>
      <c r="S86" s="86">
        <f t="shared" si="26"/>
        <v>8.1824081175151914E-2</v>
      </c>
      <c r="T86" s="85">
        <f t="shared" si="26"/>
        <v>7.1785383903792785E-2</v>
      </c>
      <c r="U86" s="86">
        <f t="shared" si="26"/>
        <v>3.8182195476239883E-2</v>
      </c>
      <c r="V86" s="85">
        <f t="shared" si="26"/>
        <v>8.7527352297592995E-2</v>
      </c>
      <c r="W86" s="86">
        <f t="shared" si="26"/>
        <v>5.9580812569888467E-2</v>
      </c>
      <c r="X86" s="85">
        <f t="shared" si="26"/>
        <v>7.2113490082753182E-2</v>
      </c>
      <c r="Y86" s="86">
        <f t="shared" si="26"/>
        <v>7.0777690494893949E-2</v>
      </c>
      <c r="Z86" s="85">
        <f t="shared" si="26"/>
        <v>6.3644510247019406E-2</v>
      </c>
      <c r="AA86" s="85">
        <f t="shared" si="26"/>
        <v>7.2866666666666663E-2</v>
      </c>
      <c r="AB86" s="105">
        <f t="shared" si="26"/>
        <v>6.7522391678361784E-2</v>
      </c>
      <c r="AC86" s="106">
        <f t="shared" si="26"/>
        <v>7.2947418860956251E-2</v>
      </c>
      <c r="AD86" s="18"/>
      <c r="AE86" s="18"/>
    </row>
    <row r="87" spans="1:31" s="8" customFormat="1" x14ac:dyDescent="0.15">
      <c r="A87" s="91" t="s">
        <v>32</v>
      </c>
      <c r="B87" s="85">
        <f>B23/B31</f>
        <v>6.8822362655104025E-2</v>
      </c>
      <c r="C87" s="86">
        <f t="shared" ref="C87:AC87" si="27">C23/C31</f>
        <v>6.3984181528479012E-2</v>
      </c>
      <c r="D87" s="85">
        <f t="shared" si="27"/>
        <v>4.4994715385776839E-2</v>
      </c>
      <c r="E87" s="86">
        <f t="shared" si="27"/>
        <v>6.5987532309563626E-2</v>
      </c>
      <c r="F87" s="85">
        <f t="shared" si="27"/>
        <v>3.5118196811434854E-2</v>
      </c>
      <c r="G87" s="86">
        <f t="shared" si="27"/>
        <v>9.1280723136299008E-2</v>
      </c>
      <c r="H87" s="85">
        <f t="shared" si="27"/>
        <v>5.9354816426622457E-2</v>
      </c>
      <c r="I87" s="86">
        <f t="shared" si="27"/>
        <v>7.319776326174203E-2</v>
      </c>
      <c r="J87" s="85">
        <f t="shared" si="27"/>
        <v>0.10068027210884353</v>
      </c>
      <c r="K87" s="86">
        <f t="shared" si="27"/>
        <v>2.8978203351392215E-2</v>
      </c>
      <c r="L87" s="85">
        <f t="shared" si="27"/>
        <v>9.6752718396331094E-2</v>
      </c>
      <c r="M87" s="86">
        <f t="shared" si="27"/>
        <v>2.9541815964016161E-2</v>
      </c>
      <c r="N87" s="85">
        <f t="shared" si="27"/>
        <v>7.0136878596190277E-2</v>
      </c>
      <c r="O87" s="86">
        <f t="shared" si="27"/>
        <v>5.0841962736235861E-2</v>
      </c>
      <c r="P87" s="85">
        <f t="shared" si="27"/>
        <v>4.63809590284079E-2</v>
      </c>
      <c r="Q87" s="86">
        <f t="shared" si="27"/>
        <v>7.1470027360915345E-2</v>
      </c>
      <c r="R87" s="85">
        <f t="shared" si="27"/>
        <v>5.220443079622724E-2</v>
      </c>
      <c r="S87" s="86">
        <f t="shared" si="27"/>
        <v>7.4921833520146308E-2</v>
      </c>
      <c r="T87" s="85">
        <f t="shared" si="27"/>
        <v>5.4394079555966694E-2</v>
      </c>
      <c r="U87" s="86">
        <f t="shared" si="27"/>
        <v>3.257937331396555E-2</v>
      </c>
      <c r="V87" s="85">
        <f t="shared" si="27"/>
        <v>9.2520109717385279E-2</v>
      </c>
      <c r="W87" s="86">
        <f t="shared" si="27"/>
        <v>4.4384551423574274E-2</v>
      </c>
      <c r="X87" s="85">
        <f t="shared" si="27"/>
        <v>5.6657471868295457E-2</v>
      </c>
      <c r="Y87" s="86">
        <f t="shared" si="27"/>
        <v>5.3809897879025924E-2</v>
      </c>
      <c r="Z87" s="85">
        <f t="shared" si="27"/>
        <v>5.2735135977557857E-2</v>
      </c>
      <c r="AA87" s="85">
        <f t="shared" si="27"/>
        <v>5.8583333333333334E-2</v>
      </c>
      <c r="AB87" s="105">
        <f t="shared" si="27"/>
        <v>6.1948367424012829E-2</v>
      </c>
      <c r="AC87" s="106">
        <f t="shared" si="27"/>
        <v>6.1776702546661524E-2</v>
      </c>
      <c r="AD87" s="18"/>
      <c r="AE87" s="18"/>
    </row>
    <row r="88" spans="1:31" s="8" customFormat="1" x14ac:dyDescent="0.15">
      <c r="A88" s="90" t="s">
        <v>33</v>
      </c>
      <c r="B88" s="85">
        <f>B24/B31</f>
        <v>5.7428848194104896E-2</v>
      </c>
      <c r="C88" s="86">
        <f t="shared" ref="C88:AC88" si="28">C24/C31</f>
        <v>5.6593269470733905E-2</v>
      </c>
      <c r="D88" s="85">
        <f t="shared" si="28"/>
        <v>3.2085157783481803E-2</v>
      </c>
      <c r="E88" s="86">
        <f t="shared" si="28"/>
        <v>6.6595712330849932E-2</v>
      </c>
      <c r="F88" s="85">
        <f t="shared" si="28"/>
        <v>2.6168224299065422E-2</v>
      </c>
      <c r="G88" s="86">
        <f t="shared" si="28"/>
        <v>8.3663416615884625E-2</v>
      </c>
      <c r="H88" s="85">
        <f t="shared" si="28"/>
        <v>4.5798362863951919E-2</v>
      </c>
      <c r="I88" s="86">
        <f t="shared" si="28"/>
        <v>6.8378364762976276E-2</v>
      </c>
      <c r="J88" s="85">
        <f t="shared" si="28"/>
        <v>8.3786848072562356E-2</v>
      </c>
      <c r="K88" s="86">
        <f t="shared" si="28"/>
        <v>3.0238125236235352E-2</v>
      </c>
      <c r="L88" s="85">
        <f t="shared" si="28"/>
        <v>8.1403949996301503E-2</v>
      </c>
      <c r="M88" s="86">
        <f t="shared" si="28"/>
        <v>2.5158191659678281E-2</v>
      </c>
      <c r="N88" s="85">
        <f t="shared" si="28"/>
        <v>6.0684035595582719E-2</v>
      </c>
      <c r="O88" s="86">
        <f t="shared" si="28"/>
        <v>4.9068405896599727E-2</v>
      </c>
      <c r="P88" s="85">
        <f t="shared" si="28"/>
        <v>3.1234731625602009E-2</v>
      </c>
      <c r="Q88" s="86">
        <f t="shared" si="28"/>
        <v>7.1677307022634945E-2</v>
      </c>
      <c r="R88" s="85">
        <f t="shared" si="28"/>
        <v>3.8495284053520512E-2</v>
      </c>
      <c r="S88" s="86">
        <f t="shared" si="28"/>
        <v>6.8727508701551532E-2</v>
      </c>
      <c r="T88" s="85">
        <f t="shared" si="28"/>
        <v>3.0897317298797411E-2</v>
      </c>
      <c r="U88" s="86">
        <f t="shared" si="28"/>
        <v>3.631458808881511E-2</v>
      </c>
      <c r="V88" s="85">
        <f t="shared" si="28"/>
        <v>8.5801460843837649E-2</v>
      </c>
      <c r="W88" s="86">
        <f t="shared" si="28"/>
        <v>4.2606875591363939E-2</v>
      </c>
      <c r="X88" s="85">
        <f t="shared" si="28"/>
        <v>3.4721310039844126E-2</v>
      </c>
      <c r="Y88" s="86">
        <f t="shared" si="28"/>
        <v>5.9465828750981935E-2</v>
      </c>
      <c r="Z88" s="85">
        <f t="shared" si="28"/>
        <v>4.1338736071066778E-2</v>
      </c>
      <c r="AA88" s="85">
        <f t="shared" si="28"/>
        <v>5.8116666666666664E-2</v>
      </c>
      <c r="AB88" s="105">
        <f t="shared" si="28"/>
        <v>4.9557761438289417E-2</v>
      </c>
      <c r="AC88" s="106">
        <f t="shared" si="28"/>
        <v>5.8590746000023376E-2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2.7653489552101111E-2</v>
      </c>
      <c r="C89" s="86">
        <f t="shared" ref="C89:AC89" si="29">C25/C31</f>
        <v>3.3978998291451498E-2</v>
      </c>
      <c r="D89" s="85">
        <f t="shared" si="29"/>
        <v>1.4117469424731995E-2</v>
      </c>
      <c r="E89" s="86">
        <f t="shared" si="29"/>
        <v>4.5816228270234655E-2</v>
      </c>
      <c r="F89" s="85">
        <f t="shared" si="29"/>
        <v>1.0621220450797142E-2</v>
      </c>
      <c r="G89" s="86">
        <f t="shared" si="29"/>
        <v>6.3833028641072515E-2</v>
      </c>
      <c r="H89" s="85">
        <f t="shared" si="29"/>
        <v>2.5938590128829483E-2</v>
      </c>
      <c r="I89" s="86">
        <f t="shared" si="29"/>
        <v>4.9335863377609111E-2</v>
      </c>
      <c r="J89" s="85">
        <f t="shared" si="29"/>
        <v>5.90702947845805E-2</v>
      </c>
      <c r="K89" s="86">
        <f t="shared" si="29"/>
        <v>2.25526017386922E-2</v>
      </c>
      <c r="L89" s="85">
        <f t="shared" si="29"/>
        <v>6.9087950292181372E-2</v>
      </c>
      <c r="M89" s="86">
        <f t="shared" si="29"/>
        <v>1.5247388884653504E-2</v>
      </c>
      <c r="N89" s="85">
        <f t="shared" si="29"/>
        <v>4.8157678424645294E-2</v>
      </c>
      <c r="O89" s="86">
        <f t="shared" si="29"/>
        <v>3.5833476362110726E-2</v>
      </c>
      <c r="P89" s="85">
        <f t="shared" si="29"/>
        <v>2.6139456969358554E-2</v>
      </c>
      <c r="Q89" s="86">
        <f t="shared" si="29"/>
        <v>5.3934167979437855E-2</v>
      </c>
      <c r="R89" s="85">
        <f t="shared" si="29"/>
        <v>3.0543978942750603E-2</v>
      </c>
      <c r="S89" s="86">
        <f t="shared" si="29"/>
        <v>5.0498495663972624E-2</v>
      </c>
      <c r="T89" s="85">
        <f t="shared" si="29"/>
        <v>1.9796484736355226E-2</v>
      </c>
      <c r="U89" s="86">
        <f t="shared" si="29"/>
        <v>2.9466694334924257E-2</v>
      </c>
      <c r="V89" s="85">
        <f t="shared" si="29"/>
        <v>6.9189755601442346E-2</v>
      </c>
      <c r="W89" s="86">
        <f t="shared" si="29"/>
        <v>2.3367835536313331E-2</v>
      </c>
      <c r="X89" s="85">
        <f t="shared" si="29"/>
        <v>2.0316125924952931E-2</v>
      </c>
      <c r="Y89" s="86">
        <f t="shared" si="29"/>
        <v>5.3181461115475254E-2</v>
      </c>
      <c r="Z89" s="85">
        <f t="shared" si="29"/>
        <v>2.8831917712148367E-2</v>
      </c>
      <c r="AA89" s="85">
        <f t="shared" si="29"/>
        <v>3.4049999999999997E-2</v>
      </c>
      <c r="AB89" s="105">
        <f t="shared" si="29"/>
        <v>3.4068921143059629E-2</v>
      </c>
      <c r="AC89" s="106">
        <f t="shared" si="29"/>
        <v>4.0377265874268084E-2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0">C26/C31</f>
        <v>2.4399608377646809E-2</v>
      </c>
      <c r="D90" s="85">
        <f t="shared" si="30"/>
        <v>5.2846142231617089E-4</v>
      </c>
      <c r="E90" s="86">
        <f t="shared" si="30"/>
        <v>3.8416704677917995E-2</v>
      </c>
      <c r="F90" s="85">
        <f t="shared" si="30"/>
        <v>4.3980208905992305E-4</v>
      </c>
      <c r="G90" s="86">
        <f t="shared" si="30"/>
        <v>4.2809262644728827E-2</v>
      </c>
      <c r="H90" s="85">
        <f t="shared" si="30"/>
        <v>5.0771940731530411E-3</v>
      </c>
      <c r="I90" s="86">
        <f t="shared" si="30"/>
        <v>2.471830867659653E-2</v>
      </c>
      <c r="J90" s="85">
        <f t="shared" si="30"/>
        <v>7.2562358276643995E-3</v>
      </c>
      <c r="K90" s="86">
        <f t="shared" si="30"/>
        <v>1.4993070429633363E-2</v>
      </c>
      <c r="L90" s="85">
        <f t="shared" si="30"/>
        <v>5.3036467194319106E-2</v>
      </c>
      <c r="M90" s="86">
        <f t="shared" si="30"/>
        <v>4.1549134710680792E-3</v>
      </c>
      <c r="N90" s="85">
        <f t="shared" si="30"/>
        <v>1.425967620885601E-2</v>
      </c>
      <c r="O90" s="86">
        <f t="shared" si="30"/>
        <v>9.1538417529606949E-3</v>
      </c>
      <c r="P90" s="85">
        <f t="shared" si="30"/>
        <v>7.2939205695539888E-3</v>
      </c>
      <c r="Q90" s="86">
        <f t="shared" si="30"/>
        <v>1.1193101732857973E-2</v>
      </c>
      <c r="R90" s="85">
        <f t="shared" si="30"/>
        <v>5.4288221101118665E-3</v>
      </c>
      <c r="S90" s="86">
        <f t="shared" si="30"/>
        <v>7.138221933809215E-3</v>
      </c>
      <c r="T90" s="85">
        <f t="shared" si="30"/>
        <v>6.2904717853839035E-3</v>
      </c>
      <c r="U90" s="86">
        <f t="shared" si="30"/>
        <v>3.3201909109773814E-3</v>
      </c>
      <c r="V90" s="85">
        <f t="shared" si="30"/>
        <v>2.2005116035380776E-2</v>
      </c>
      <c r="W90" s="86">
        <f t="shared" si="30"/>
        <v>1.7776758322103391E-3</v>
      </c>
      <c r="X90" s="85">
        <f t="shared" si="30"/>
        <v>1.3135426244581636E-3</v>
      </c>
      <c r="Y90" s="86">
        <f t="shared" si="30"/>
        <v>5.8130400628436767E-3</v>
      </c>
      <c r="Z90" s="85">
        <f t="shared" si="30"/>
        <v>2.1039507519675835E-3</v>
      </c>
      <c r="AA90" s="85">
        <f t="shared" si="30"/>
        <v>6.6833333333333337E-3</v>
      </c>
      <c r="AB90" s="105">
        <f t="shared" si="30"/>
        <v>9.1151965012565457E-3</v>
      </c>
      <c r="AC90" s="106">
        <f t="shared" si="30"/>
        <v>1.6268714280705445E-2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1">C27/C31</f>
        <v>1.3054078439653683E-3</v>
      </c>
      <c r="D91" s="85">
        <f t="shared" si="31"/>
        <v>7.5494488902310135E-5</v>
      </c>
      <c r="E91" s="86">
        <f t="shared" si="31"/>
        <v>7.6022502660787596E-4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2.3312523021116483E-6</v>
      </c>
      <c r="AC91" s="106">
        <f t="shared" si="31"/>
        <v>1.9400909271530918E-4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0.99999999999999989</v>
      </c>
      <c r="C95" s="82">
        <f t="shared" ref="C95:AC95" si="35">SUM(C71:C94)</f>
        <v>0.99999999999999978</v>
      </c>
      <c r="D95" s="81">
        <f t="shared" si="35"/>
        <v>1</v>
      </c>
      <c r="E95" s="82">
        <f t="shared" si="35"/>
        <v>1</v>
      </c>
      <c r="F95" s="81">
        <f t="shared" si="35"/>
        <v>1.0000000000000002</v>
      </c>
      <c r="G95" s="82">
        <f t="shared" si="35"/>
        <v>1</v>
      </c>
      <c r="H95" s="81">
        <f t="shared" si="35"/>
        <v>1</v>
      </c>
      <c r="I95" s="82">
        <f t="shared" si="35"/>
        <v>0.99999999999999989</v>
      </c>
      <c r="J95" s="81">
        <f t="shared" si="35"/>
        <v>1</v>
      </c>
      <c r="K95" s="81">
        <f t="shared" si="35"/>
        <v>1</v>
      </c>
      <c r="L95" s="81">
        <f t="shared" si="35"/>
        <v>1.0000000000000002</v>
      </c>
      <c r="M95" s="82">
        <f t="shared" si="35"/>
        <v>1</v>
      </c>
      <c r="N95" s="81">
        <f t="shared" si="35"/>
        <v>0.99999999999999989</v>
      </c>
      <c r="O95" s="82">
        <f t="shared" si="35"/>
        <v>1.0000000000000002</v>
      </c>
      <c r="P95" s="81">
        <f t="shared" si="35"/>
        <v>1</v>
      </c>
      <c r="Q95" s="82">
        <f t="shared" si="35"/>
        <v>1</v>
      </c>
      <c r="R95" s="81">
        <f t="shared" si="35"/>
        <v>1</v>
      </c>
      <c r="S95" s="82">
        <f t="shared" si="35"/>
        <v>1.0000000000000002</v>
      </c>
      <c r="T95" s="81">
        <f t="shared" si="35"/>
        <v>0.99999999999999989</v>
      </c>
      <c r="U95" s="82">
        <f t="shared" si="35"/>
        <v>0.99999999999999989</v>
      </c>
      <c r="V95" s="81">
        <f t="shared" si="35"/>
        <v>1</v>
      </c>
      <c r="W95" s="82">
        <f t="shared" si="35"/>
        <v>1</v>
      </c>
      <c r="X95" s="81">
        <f t="shared" si="35"/>
        <v>1</v>
      </c>
      <c r="Y95" s="82">
        <f t="shared" si="35"/>
        <v>1</v>
      </c>
      <c r="Z95" s="81">
        <f t="shared" si="35"/>
        <v>0.99999999999999989</v>
      </c>
      <c r="AA95" s="81">
        <f t="shared" si="35"/>
        <v>1</v>
      </c>
      <c r="AB95" s="81">
        <f t="shared" si="35"/>
        <v>1</v>
      </c>
      <c r="AC95" s="83">
        <f t="shared" si="35"/>
        <v>0.99999999999999978</v>
      </c>
      <c r="AD95" s="84"/>
    </row>
    <row r="96" spans="1:31" ht="14" thickTop="1" x14ac:dyDescent="0.15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Q19" sqref="Q19"/>
    </sheetView>
  </sheetViews>
  <sheetFormatPr baseColWidth="10" defaultColWidth="8.83203125" defaultRowHeight="13" x14ac:dyDescent="0.15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 x14ac:dyDescent="0.2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 x14ac:dyDescent="0.2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 x14ac:dyDescent="0.2"/>
    <row r="5" spans="1:29" ht="15" thickTop="1" thickBot="1" x14ac:dyDescent="0.2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 x14ac:dyDescent="0.2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 x14ac:dyDescent="0.15">
      <c r="A7" s="93" t="s">
        <v>16</v>
      </c>
      <c r="B7" s="35">
        <f>SUM(Daily!B164,Daily!B226,Daily!B381,Daily!B598,Daily!B722,Daily!B753,Daily!B815,Daily!B908,Daily!B939)</f>
        <v>0</v>
      </c>
      <c r="C7" s="42">
        <f>SUM(Daily!C164,Daily!C226,Daily!C381,Daily!C598,Daily!C722,Daily!C753,Daily!C815,Daily!C908,Daily!C939)</f>
        <v>0</v>
      </c>
      <c r="D7" s="35">
        <f>SUM(Daily!D164,Daily!D226,Daily!D381,Daily!D598,Daily!D722,Daily!D753,Daily!D815,Daily!D908,Daily!D939)</f>
        <v>0</v>
      </c>
      <c r="E7" s="42">
        <f>SUM(Daily!E164,Daily!E226,Daily!E381,Daily!E598,Daily!E722,Daily!E753,Daily!E815,Daily!E908,Daily!E939)</f>
        <v>0</v>
      </c>
      <c r="F7" s="35">
        <f>SUM(Daily!F164,Daily!F226,Daily!F381,Daily!F598,Daily!F722,Daily!F753,Daily!F815,Daily!F908,Daily!F939)</f>
        <v>0</v>
      </c>
      <c r="G7" s="42">
        <f>SUM(Daily!G164,Daily!G226,Daily!G381,Daily!G598,Daily!G722,Daily!G753,Daily!G815,Daily!G908,Daily!G939)</f>
        <v>0</v>
      </c>
      <c r="H7" s="35">
        <f>SUM(Daily!H164,Daily!H226,Daily!H381,Daily!H598,Daily!H722,Daily!H753,Daily!H815,Daily!H908,Daily!H939)</f>
        <v>0</v>
      </c>
      <c r="I7" s="42">
        <f>SUM(Daily!I164,Daily!I226,Daily!I381,Daily!I598,Daily!I722,Daily!I753,Daily!I815,Daily!I908,Daily!I939)</f>
        <v>0</v>
      </c>
      <c r="J7" s="35">
        <f>SUM(Daily!J164,Daily!J226,Daily!J381,Daily!J598,Daily!J722,Daily!J753,Daily!J815,Daily!J908,Daily!J939)</f>
        <v>0</v>
      </c>
      <c r="K7" s="42">
        <f>SUM(Daily!K164,Daily!K226,Daily!K381,Daily!K598,Daily!K722,Daily!K753,Daily!K815,Daily!K908,Daily!K939)</f>
        <v>0</v>
      </c>
      <c r="L7" s="35">
        <f>SUM(Daily!L164,Daily!L226,Daily!L381,Daily!L598,Daily!L722,Daily!L753,Daily!L815,Daily!L908,Daily!L939)</f>
        <v>0</v>
      </c>
      <c r="M7" s="42">
        <f>SUM(Daily!M164,Daily!M226,Daily!M381,Daily!M598,Daily!M722,Daily!M753,Daily!M815,Daily!M908,Daily!M939)</f>
        <v>0</v>
      </c>
      <c r="N7" s="35">
        <f>SUM(Daily!N164,Daily!N226,Daily!N381,Daily!N598,Daily!N722,Daily!N753,Daily!N815,Daily!N908,Daily!N939)</f>
        <v>0</v>
      </c>
      <c r="O7" s="42">
        <f>SUM(Daily!O164,Daily!O226,Daily!O381,Daily!O598,Daily!O722,Daily!O753,Daily!O815,Daily!O908,Daily!O939)</f>
        <v>0</v>
      </c>
      <c r="P7" s="35">
        <f>SUM(Daily!P164,Daily!P226,Daily!P381,Daily!P598,Daily!P722,Daily!P753,Daily!P815,Daily!P908,Daily!P939)</f>
        <v>0</v>
      </c>
      <c r="Q7" s="42">
        <f>SUM(Daily!Q164,Daily!Q226,Daily!Q381,Daily!Q598,Daily!Q722,Daily!Q753,Daily!Q815,Daily!Q908,Daily!Q939)</f>
        <v>0</v>
      </c>
      <c r="R7" s="35">
        <f>SUM(Daily!R164,Daily!R226,Daily!R381,Daily!R598,Daily!R722,Daily!R753,Daily!R815,Daily!R908,Daily!R939)</f>
        <v>0</v>
      </c>
      <c r="S7" s="42">
        <f>SUM(Daily!S164,Daily!S226,Daily!S381,Daily!S598,Daily!S722,Daily!S753,Daily!S815,Daily!S908,Daily!S939)</f>
        <v>0</v>
      </c>
      <c r="T7" s="35">
        <f>SUM(Daily!T164,Daily!T226,Daily!T381,Daily!T598,Daily!T722,Daily!T753,Daily!T815,Daily!T908,Daily!T939)</f>
        <v>0</v>
      </c>
      <c r="U7" s="42">
        <f>SUM(Daily!U164,Daily!U226,Daily!U381,Daily!U598,Daily!U722,Daily!U753,Daily!U815,Daily!U908,Daily!U939)</f>
        <v>0</v>
      </c>
      <c r="V7" s="35">
        <f>SUM(Daily!V164,Daily!V226,Daily!V381,Daily!V598,Daily!V722,Daily!V753,Daily!V815,Daily!V908,Daily!V939)</f>
        <v>0</v>
      </c>
      <c r="W7" s="42">
        <f>SUM(Daily!W164,Daily!W226,Daily!W381,Daily!W598,Daily!W722,Daily!W753,Daily!W815,Daily!W908,Daily!W939)</f>
        <v>0</v>
      </c>
      <c r="X7" s="35">
        <f>SUM(Daily!X164,Daily!X226,Daily!X381,Daily!X598,Daily!X722,Daily!X753,Daily!X815,Daily!X908,Daily!X939)</f>
        <v>0</v>
      </c>
      <c r="Y7" s="42">
        <f>SUM(Daily!Y164,Daily!Y226,Daily!Y381,Daily!Y598,Daily!Y722,Daily!Y753,Daily!Y815,Daily!Y908,Daily!Y939)</f>
        <v>0</v>
      </c>
      <c r="Z7" s="35">
        <f>SUM(Daily!Z164,Daily!Z226,Daily!Z381,Daily!Z598,Daily!Z722,Daily!Z753,Daily!Z815,Daily!Z908,Daily!Z939)</f>
        <v>0</v>
      </c>
      <c r="AA7" s="42">
        <f>SUM(Daily!AA164,Daily!AA226,Daily!AA381,Daily!AA598,Daily!AA722,Daily!AA753,Daily!AA815,Daily!AA908,Daily!AA939)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 x14ac:dyDescent="0.15">
      <c r="A8" s="94" t="s">
        <v>17</v>
      </c>
      <c r="B8" s="3">
        <f>SUM(Daily!B165,Daily!B227,Daily!B382,Daily!B599,Daily!B723,Daily!B754,Daily!B816,Daily!B909,Daily!B940)</f>
        <v>523</v>
      </c>
      <c r="C8" s="32">
        <f>SUM(Daily!C165,Daily!C227,Daily!C382,Daily!C599,Daily!C723,Daily!C754,Daily!C816,Daily!C909,Daily!C940)</f>
        <v>0</v>
      </c>
      <c r="D8" s="3">
        <f>SUM(Daily!D165,Daily!D227,Daily!D382,Daily!D599,Daily!D723,Daily!D754,Daily!D816,Daily!D909,Daily!D940)</f>
        <v>200</v>
      </c>
      <c r="E8" s="32">
        <f>SUM(Daily!E165,Daily!E227,Daily!E382,Daily!E599,Daily!E723,Daily!E754,Daily!E816,Daily!E909,Daily!E940)</f>
        <v>3</v>
      </c>
      <c r="F8" s="3">
        <f>SUM(Daily!F165,Daily!F227,Daily!F382,Daily!F599,Daily!F723,Daily!F754,Daily!F816,Daily!F909,Daily!F940)</f>
        <v>1131</v>
      </c>
      <c r="G8" s="32">
        <f>SUM(Daily!G165,Daily!G227,Daily!G382,Daily!G599,Daily!G723,Daily!G754,Daily!G816,Daily!G909,Daily!G940)</f>
        <v>6</v>
      </c>
      <c r="H8" s="3">
        <f>SUM(Daily!H165,Daily!H227,Daily!H382,Daily!H599,Daily!H723,Daily!H754,Daily!H816,Daily!H909,Daily!H940)</f>
        <v>740</v>
      </c>
      <c r="I8" s="32">
        <f>SUM(Daily!I165,Daily!I227,Daily!I382,Daily!I599,Daily!I723,Daily!I754,Daily!I816,Daily!I909,Daily!I940)</f>
        <v>64</v>
      </c>
      <c r="J8" s="3">
        <f>SUM(Daily!J165,Daily!J227,Daily!J382,Daily!J599,Daily!J723,Daily!J754,Daily!J816,Daily!J909,Daily!J940)</f>
        <v>41</v>
      </c>
      <c r="K8" s="32">
        <f>SUM(Daily!K165,Daily!K227,Daily!K382,Daily!K599,Daily!K723,Daily!K754,Daily!K816,Daily!K909,Daily!K940)</f>
        <v>20</v>
      </c>
      <c r="L8" s="3">
        <f>SUM(Daily!L165,Daily!L227,Daily!L382,Daily!L599,Daily!L723,Daily!L754,Daily!L816,Daily!L909,Daily!L940)</f>
        <v>44</v>
      </c>
      <c r="M8" s="32">
        <f>SUM(Daily!M165,Daily!M227,Daily!M382,Daily!M599,Daily!M723,Daily!M754,Daily!M816,Daily!M909,Daily!M940)</f>
        <v>135</v>
      </c>
      <c r="N8" s="3">
        <f>SUM(Daily!N165,Daily!N227,Daily!N382,Daily!N599,Daily!N723,Daily!N754,Daily!N816,Daily!N909,Daily!N940)</f>
        <v>315</v>
      </c>
      <c r="O8" s="32">
        <f>SUM(Daily!O165,Daily!O227,Daily!O382,Daily!O599,Daily!O723,Daily!O754,Daily!O816,Daily!O909,Daily!O940)</f>
        <v>250</v>
      </c>
      <c r="P8" s="3">
        <f>SUM(Daily!P165,Daily!P227,Daily!P382,Daily!P599,Daily!P723,Daily!P754,Daily!P816,Daily!P909,Daily!P940)</f>
        <v>116</v>
      </c>
      <c r="Q8" s="32">
        <f>SUM(Daily!Q165,Daily!Q227,Daily!Q382,Daily!Q599,Daily!Q723,Daily!Q754,Daily!Q816,Daily!Q909,Daily!Q940)</f>
        <v>87</v>
      </c>
      <c r="R8" s="3">
        <f>SUM(Daily!R165,Daily!R227,Daily!R382,Daily!R599,Daily!R723,Daily!R754,Daily!R816,Daily!R909,Daily!R940)</f>
        <v>39</v>
      </c>
      <c r="S8" s="32">
        <f>SUM(Daily!S165,Daily!S227,Daily!S382,Daily!S599,Daily!S723,Daily!S754,Daily!S816,Daily!S909,Daily!S940)</f>
        <v>85</v>
      </c>
      <c r="T8" s="3">
        <f>SUM(Daily!T165,Daily!T227,Daily!T382,Daily!T599,Daily!T723,Daily!T754,Daily!T816,Daily!T909,Daily!T940)</f>
        <v>1</v>
      </c>
      <c r="U8" s="32">
        <f>SUM(Daily!U165,Daily!U227,Daily!U382,Daily!U599,Daily!U723,Daily!U754,Daily!U816,Daily!U909,Daily!U940)</f>
        <v>3</v>
      </c>
      <c r="V8" s="3">
        <f>SUM(Daily!V165,Daily!V227,Daily!V382,Daily!V599,Daily!V723,Daily!V754,Daily!V816,Daily!V909,Daily!V940)</f>
        <v>1</v>
      </c>
      <c r="W8" s="32">
        <f>SUM(Daily!W165,Daily!W227,Daily!W382,Daily!W599,Daily!W723,Daily!W754,Daily!W816,Daily!W909,Daily!W940)</f>
        <v>0</v>
      </c>
      <c r="X8" s="3">
        <f>SUM(Daily!X165,Daily!X227,Daily!X382,Daily!X599,Daily!X723,Daily!X754,Daily!X816,Daily!X909,Daily!X940)</f>
        <v>12</v>
      </c>
      <c r="Y8" s="32">
        <f>SUM(Daily!Y165,Daily!Y227,Daily!Y382,Daily!Y599,Daily!Y723,Daily!Y754,Daily!Y816,Daily!Y909,Daily!Y940)</f>
        <v>0</v>
      </c>
      <c r="Z8" s="3">
        <f>SUM(Daily!Z165,Daily!Z227,Daily!Z382,Daily!Z599,Daily!Z723,Daily!Z754,Daily!Z816,Daily!Z909,Daily!Z940)</f>
        <v>0</v>
      </c>
      <c r="AA8" s="32">
        <f>SUM(Daily!AA165,Daily!AA227,Daily!AA382,Daily!AA599,Daily!AA723,Daily!AA754,Daily!AA816,Daily!AA909,Daily!AA940)</f>
        <v>0</v>
      </c>
      <c r="AB8" s="113">
        <f t="shared" ref="AB8:AC30" si="0">B8+D8+F8+H8+J8+L8+N8+P8+R8+T8+V8+X8+Z8</f>
        <v>3163</v>
      </c>
      <c r="AC8" s="19">
        <f t="shared" si="0"/>
        <v>653</v>
      </c>
    </row>
    <row r="9" spans="1:29" x14ac:dyDescent="0.15">
      <c r="A9" s="95" t="s">
        <v>18</v>
      </c>
      <c r="B9" s="3">
        <f>SUM(Daily!B166,Daily!B228,Daily!B383,Daily!B600,Daily!B724,Daily!B755,Daily!B817,Daily!B910,Daily!B941)</f>
        <v>2009</v>
      </c>
      <c r="C9" s="32">
        <f>SUM(Daily!C166,Daily!C228,Daily!C383,Daily!C600,Daily!C724,Daily!C755,Daily!C817,Daily!C910,Daily!C941)</f>
        <v>249</v>
      </c>
      <c r="D9" s="3">
        <f>SUM(Daily!D166,Daily!D228,Daily!D383,Daily!D600,Daily!D724,Daily!D755,Daily!D817,Daily!D910,Daily!D941)</f>
        <v>649</v>
      </c>
      <c r="E9" s="32">
        <f>SUM(Daily!E166,Daily!E228,Daily!E383,Daily!E600,Daily!E724,Daily!E755,Daily!E817,Daily!E910,Daily!E941)</f>
        <v>259</v>
      </c>
      <c r="F9" s="3">
        <f>SUM(Daily!F166,Daily!F228,Daily!F383,Daily!F600,Daily!F724,Daily!F755,Daily!F817,Daily!F910,Daily!F941)</f>
        <v>3866</v>
      </c>
      <c r="G9" s="32">
        <f>SUM(Daily!G166,Daily!G228,Daily!G383,Daily!G600,Daily!G724,Daily!G755,Daily!G817,Daily!G910,Daily!G941)</f>
        <v>770</v>
      </c>
      <c r="H9" s="3">
        <f>SUM(Daily!H166,Daily!H228,Daily!H383,Daily!H600,Daily!H724,Daily!H755,Daily!H817,Daily!H910,Daily!H941)</f>
        <v>2858</v>
      </c>
      <c r="I9" s="32">
        <f>SUM(Daily!I166,Daily!I228,Daily!I383,Daily!I600,Daily!I724,Daily!I755,Daily!I817,Daily!I910,Daily!I941)</f>
        <v>1379</v>
      </c>
      <c r="J9" s="3">
        <f>SUM(Daily!J166,Daily!J228,Daily!J383,Daily!J600,Daily!J724,Daily!J755,Daily!J817,Daily!J910,Daily!J941)</f>
        <v>190</v>
      </c>
      <c r="K9" s="32">
        <f>SUM(Daily!K166,Daily!K228,Daily!K383,Daily!K600,Daily!K724,Daily!K755,Daily!K817,Daily!K910,Daily!K941)</f>
        <v>307</v>
      </c>
      <c r="L9" s="3">
        <f>SUM(Daily!L166,Daily!L228,Daily!L383,Daily!L600,Daily!L724,Daily!L755,Daily!L817,Daily!L910,Daily!L941)</f>
        <v>563</v>
      </c>
      <c r="M9" s="32">
        <f>SUM(Daily!M166,Daily!M228,Daily!M383,Daily!M600,Daily!M724,Daily!M755,Daily!M817,Daily!M910,Daily!M941)</f>
        <v>1232</v>
      </c>
      <c r="N9" s="3">
        <f>SUM(Daily!N166,Daily!N228,Daily!N383,Daily!N600,Daily!N724,Daily!N755,Daily!N817,Daily!N910,Daily!N941)</f>
        <v>2615</v>
      </c>
      <c r="O9" s="32">
        <f>SUM(Daily!O166,Daily!O228,Daily!O383,Daily!O600,Daily!O724,Daily!O755,Daily!O817,Daily!O910,Daily!O941)</f>
        <v>2631</v>
      </c>
      <c r="P9" s="3">
        <f>SUM(Daily!P166,Daily!P228,Daily!P383,Daily!P600,Daily!P724,Daily!P755,Daily!P817,Daily!P910,Daily!P941)</f>
        <v>1338</v>
      </c>
      <c r="Q9" s="32">
        <f>SUM(Daily!Q166,Daily!Q228,Daily!Q383,Daily!Q600,Daily!Q724,Daily!Q755,Daily!Q817,Daily!Q910,Daily!Q941)</f>
        <v>1399</v>
      </c>
      <c r="R9" s="3">
        <f>SUM(Daily!R166,Daily!R228,Daily!R383,Daily!R600,Daily!R724,Daily!R755,Daily!R817,Daily!R910,Daily!R941)</f>
        <v>1585</v>
      </c>
      <c r="S9" s="32">
        <f>SUM(Daily!S166,Daily!S228,Daily!S383,Daily!S600,Daily!S724,Daily!S755,Daily!S817,Daily!S910,Daily!S941)</f>
        <v>1199</v>
      </c>
      <c r="T9" s="3">
        <f>SUM(Daily!T166,Daily!T228,Daily!T383,Daily!T600,Daily!T724,Daily!T755,Daily!T817,Daily!T910,Daily!T941)</f>
        <v>164</v>
      </c>
      <c r="U9" s="32">
        <f>SUM(Daily!U166,Daily!U228,Daily!U383,Daily!U600,Daily!U724,Daily!U755,Daily!U817,Daily!U910,Daily!U941)</f>
        <v>448</v>
      </c>
      <c r="V9" s="3">
        <f>SUM(Daily!V166,Daily!V228,Daily!V383,Daily!V600,Daily!V724,Daily!V755,Daily!V817,Daily!V910,Daily!V941)</f>
        <v>705</v>
      </c>
      <c r="W9" s="32">
        <f>SUM(Daily!W166,Daily!W228,Daily!W383,Daily!W600,Daily!W724,Daily!W755,Daily!W817,Daily!W910,Daily!W941)</f>
        <v>1683</v>
      </c>
      <c r="X9" s="3">
        <f>SUM(Daily!X166,Daily!X228,Daily!X383,Daily!X600,Daily!X724,Daily!X755,Daily!X817,Daily!X910,Daily!X941)</f>
        <v>1360</v>
      </c>
      <c r="Y9" s="32">
        <f>SUM(Daily!Y166,Daily!Y228,Daily!Y383,Daily!Y600,Daily!Y724,Daily!Y755,Daily!Y817,Daily!Y910,Daily!Y941)</f>
        <v>756</v>
      </c>
      <c r="Z9" s="3">
        <f>SUM(Daily!Z166,Daily!Z228,Daily!Z383,Daily!Z600,Daily!Z724,Daily!Z755,Daily!Z817,Daily!Z910,Daily!Z941)</f>
        <v>2327</v>
      </c>
      <c r="AA9" s="32">
        <f>SUM(Daily!AA166,Daily!AA228,Daily!AA383,Daily!AA600,Daily!AA724,Daily!AA755,Daily!AA817,Daily!AA910,Daily!AA941)</f>
        <v>2438</v>
      </c>
      <c r="AB9" s="113">
        <f t="shared" si="0"/>
        <v>20229</v>
      </c>
      <c r="AC9" s="19">
        <f t="shared" si="0"/>
        <v>14750</v>
      </c>
    </row>
    <row r="10" spans="1:29" x14ac:dyDescent="0.15">
      <c r="A10" s="94" t="s">
        <v>19</v>
      </c>
      <c r="B10" s="3">
        <f>SUM(Daily!B167,Daily!B229,Daily!B384,Daily!B601,Daily!B725,Daily!B756,Daily!B818,Daily!B911,Daily!B942)</f>
        <v>3204</v>
      </c>
      <c r="C10" s="32">
        <f>SUM(Daily!C167,Daily!C229,Daily!C384,Daily!C601,Daily!C725,Daily!C756,Daily!C818,Daily!C911,Daily!C942)</f>
        <v>2380</v>
      </c>
      <c r="D10" s="3">
        <f>SUM(Daily!D167,Daily!D229,Daily!D384,Daily!D601,Daily!D725,Daily!D756,Daily!D818,Daily!D911,Daily!D942)</f>
        <v>1156</v>
      </c>
      <c r="E10" s="32">
        <f>SUM(Daily!E167,Daily!E229,Daily!E384,Daily!E601,Daily!E725,Daily!E756,Daily!E818,Daily!E911,Daily!E942)</f>
        <v>1057</v>
      </c>
      <c r="F10" s="3">
        <f>SUM(Daily!F167,Daily!F229,Daily!F384,Daily!F601,Daily!F725,Daily!F756,Daily!F818,Daily!F911,Daily!F942)</f>
        <v>4888</v>
      </c>
      <c r="G10" s="32">
        <f>SUM(Daily!G167,Daily!G229,Daily!G384,Daily!G601,Daily!G725,Daily!G756,Daily!G818,Daily!G911,Daily!G942)</f>
        <v>2332</v>
      </c>
      <c r="H10" s="3">
        <f>SUM(Daily!H167,Daily!H229,Daily!H384,Daily!H601,Daily!H725,Daily!H756,Daily!H818,Daily!H911,Daily!H942)</f>
        <v>4361</v>
      </c>
      <c r="I10" s="32">
        <f>SUM(Daily!I167,Daily!I229,Daily!I384,Daily!I601,Daily!I725,Daily!I756,Daily!I818,Daily!I911,Daily!I942)</f>
        <v>3343</v>
      </c>
      <c r="J10" s="3">
        <f>SUM(Daily!J167,Daily!J229,Daily!J384,Daily!J601,Daily!J725,Daily!J756,Daily!J818,Daily!J911,Daily!J942)</f>
        <v>373</v>
      </c>
      <c r="K10" s="32">
        <f>SUM(Daily!K167,Daily!K229,Daily!K384,Daily!K601,Daily!K725,Daily!K756,Daily!K818,Daily!K911,Daily!K942)</f>
        <v>564</v>
      </c>
      <c r="L10" s="3">
        <f>SUM(Daily!L167,Daily!L229,Daily!L384,Daily!L601,Daily!L725,Daily!L756,Daily!L818,Daily!L911,Daily!L942)</f>
        <v>1467</v>
      </c>
      <c r="M10" s="32">
        <f>SUM(Daily!M167,Daily!M229,Daily!M384,Daily!M601,Daily!M725,Daily!M756,Daily!M818,Daily!M911,Daily!M942)</f>
        <v>2015</v>
      </c>
      <c r="N10" s="3">
        <f>SUM(Daily!N167,Daily!N229,Daily!N384,Daily!N601,Daily!N725,Daily!N756,Daily!N818,Daily!N911,Daily!N942)</f>
        <v>5092</v>
      </c>
      <c r="O10" s="32">
        <f>SUM(Daily!O167,Daily!O229,Daily!O384,Daily!O601,Daily!O725,Daily!O756,Daily!O818,Daily!O911,Daily!O942)</f>
        <v>4246</v>
      </c>
      <c r="P10" s="3">
        <f>SUM(Daily!P167,Daily!P229,Daily!P384,Daily!P601,Daily!P725,Daily!P756,Daily!P818,Daily!P911,Daily!P942)</f>
        <v>2428</v>
      </c>
      <c r="Q10" s="32">
        <f>SUM(Daily!Q167,Daily!Q229,Daily!Q384,Daily!Q601,Daily!Q725,Daily!Q756,Daily!Q818,Daily!Q911,Daily!Q942)</f>
        <v>1737</v>
      </c>
      <c r="R10" s="3">
        <f>SUM(Daily!R167,Daily!R229,Daily!R384,Daily!R601,Daily!R725,Daily!R756,Daily!R818,Daily!R911,Daily!R942)</f>
        <v>2925</v>
      </c>
      <c r="S10" s="32">
        <f>SUM(Daily!S167,Daily!S229,Daily!S384,Daily!S601,Daily!S725,Daily!S756,Daily!S818,Daily!S911,Daily!S942)</f>
        <v>2296</v>
      </c>
      <c r="T10" s="3">
        <f>SUM(Daily!T167,Daily!T229,Daily!T384,Daily!T601,Daily!T725,Daily!T756,Daily!T818,Daily!T911,Daily!T942)</f>
        <v>466</v>
      </c>
      <c r="U10" s="32">
        <f>SUM(Daily!U167,Daily!U229,Daily!U384,Daily!U601,Daily!U725,Daily!U756,Daily!U818,Daily!U911,Daily!U942)</f>
        <v>551</v>
      </c>
      <c r="V10" s="3">
        <f>SUM(Daily!V167,Daily!V229,Daily!V384,Daily!V601,Daily!V725,Daily!V756,Daily!V818,Daily!V911,Daily!V942)</f>
        <v>2248</v>
      </c>
      <c r="W10" s="32">
        <f>SUM(Daily!W167,Daily!W229,Daily!W384,Daily!W601,Daily!W725,Daily!W756,Daily!W818,Daily!W911,Daily!W942)</f>
        <v>2360</v>
      </c>
      <c r="X10" s="3">
        <f>SUM(Daily!X167,Daily!X229,Daily!X384,Daily!X601,Daily!X725,Daily!X756,Daily!X818,Daily!X911,Daily!X942)</f>
        <v>2096</v>
      </c>
      <c r="Y10" s="32">
        <f>SUM(Daily!Y167,Daily!Y229,Daily!Y384,Daily!Y601,Daily!Y725,Daily!Y756,Daily!Y818,Daily!Y911,Daily!Y942)</f>
        <v>1286</v>
      </c>
      <c r="Z10" s="3">
        <f>SUM(Daily!Z167,Daily!Z229,Daily!Z384,Daily!Z601,Daily!Z725,Daily!Z756,Daily!Z818,Daily!Z911,Daily!Z942)</f>
        <v>3892</v>
      </c>
      <c r="AA10" s="32">
        <f>SUM(Daily!AA167,Daily!AA229,Daily!AA384,Daily!AA601,Daily!AA725,Daily!AA756,Daily!AA818,Daily!AA911,Daily!AA942)</f>
        <v>4159</v>
      </c>
      <c r="AB10" s="113">
        <f t="shared" si="0"/>
        <v>34596</v>
      </c>
      <c r="AC10" s="19">
        <f t="shared" si="0"/>
        <v>28326</v>
      </c>
    </row>
    <row r="11" spans="1:29" x14ac:dyDescent="0.15">
      <c r="A11" s="95" t="s">
        <v>20</v>
      </c>
      <c r="B11" s="3">
        <f>SUM(Daily!B168,Daily!B230,Daily!B385,Daily!B602,Daily!B726,Daily!B757,Daily!B819,Daily!B912,Daily!B943)</f>
        <v>3547</v>
      </c>
      <c r="C11" s="32">
        <f>SUM(Daily!C168,Daily!C230,Daily!C385,Daily!C602,Daily!C726,Daily!C757,Daily!C819,Daily!C912,Daily!C943)</f>
        <v>4062</v>
      </c>
      <c r="D11" s="3">
        <f>SUM(Daily!D168,Daily!D230,Daily!D385,Daily!D602,Daily!D726,Daily!D757,Daily!D819,Daily!D912,Daily!D943)</f>
        <v>1069</v>
      </c>
      <c r="E11" s="32">
        <f>SUM(Daily!E168,Daily!E230,Daily!E385,Daily!E602,Daily!E726,Daily!E757,Daily!E819,Daily!E912,Daily!E943)</f>
        <v>1540</v>
      </c>
      <c r="F11" s="3">
        <f>SUM(Daily!F168,Daily!F230,Daily!F385,Daily!F602,Daily!F726,Daily!F757,Daily!F819,Daily!F912,Daily!F943)</f>
        <v>5252</v>
      </c>
      <c r="G11" s="32">
        <f>SUM(Daily!G168,Daily!G230,Daily!G385,Daily!G602,Daily!G726,Daily!G757,Daily!G819,Daily!G912,Daily!G943)</f>
        <v>3183</v>
      </c>
      <c r="H11" s="3">
        <f>SUM(Daily!H168,Daily!H230,Daily!H385,Daily!H602,Daily!H726,Daily!H757,Daily!H819,Daily!H912,Daily!H943)</f>
        <v>5244</v>
      </c>
      <c r="I11" s="32">
        <f>SUM(Daily!I168,Daily!I230,Daily!I385,Daily!I602,Daily!I726,Daily!I757,Daily!I819,Daily!I912,Daily!I943)</f>
        <v>4644</v>
      </c>
      <c r="J11" s="3">
        <f>SUM(Daily!J168,Daily!J230,Daily!J385,Daily!J602,Daily!J726,Daily!J757,Daily!J819,Daily!J912,Daily!J943)</f>
        <v>419</v>
      </c>
      <c r="K11" s="32">
        <f>SUM(Daily!K168,Daily!K230,Daily!K385,Daily!K602,Daily!K726,Daily!K757,Daily!K819,Daily!K912,Daily!K943)</f>
        <v>782</v>
      </c>
      <c r="L11" s="3">
        <f>SUM(Daily!L168,Daily!L230,Daily!L385,Daily!L602,Daily!L726,Daily!L757,Daily!L819,Daily!L912,Daily!L943)</f>
        <v>1604</v>
      </c>
      <c r="M11" s="32">
        <f>SUM(Daily!M168,Daily!M230,Daily!M385,Daily!M602,Daily!M726,Daily!M757,Daily!M819,Daily!M912,Daily!M943)</f>
        <v>2633</v>
      </c>
      <c r="N11" s="3">
        <f>SUM(Daily!N168,Daily!N230,Daily!N385,Daily!N602,Daily!N726,Daily!N757,Daily!N819,Daily!N912,Daily!N943)</f>
        <v>4789</v>
      </c>
      <c r="O11" s="32">
        <f>SUM(Daily!O168,Daily!O230,Daily!O385,Daily!O602,Daily!O726,Daily!O757,Daily!O819,Daily!O912,Daily!O943)</f>
        <v>4799</v>
      </c>
      <c r="P11" s="3">
        <f>SUM(Daily!P168,Daily!P230,Daily!P385,Daily!P602,Daily!P726,Daily!P757,Daily!P819,Daily!P912,Daily!P943)</f>
        <v>2416</v>
      </c>
      <c r="Q11" s="32">
        <f>SUM(Daily!Q168,Daily!Q230,Daily!Q385,Daily!Q602,Daily!Q726,Daily!Q757,Daily!Q819,Daily!Q912,Daily!Q943)</f>
        <v>1836</v>
      </c>
      <c r="R11" s="3">
        <f>SUM(Daily!R168,Daily!R230,Daily!R385,Daily!R602,Daily!R726,Daily!R757,Daily!R819,Daily!R912,Daily!R943)</f>
        <v>3222</v>
      </c>
      <c r="S11" s="32">
        <f>SUM(Daily!S168,Daily!S230,Daily!S385,Daily!S602,Daily!S726,Daily!S757,Daily!S819,Daily!S912,Daily!S943)</f>
        <v>2451</v>
      </c>
      <c r="T11" s="3">
        <f>SUM(Daily!T168,Daily!T230,Daily!T385,Daily!T602,Daily!T726,Daily!T757,Daily!T819,Daily!T912,Daily!T943)</f>
        <v>558</v>
      </c>
      <c r="U11" s="32">
        <f>SUM(Daily!U168,Daily!U230,Daily!U385,Daily!U602,Daily!U726,Daily!U757,Daily!U819,Daily!U912,Daily!U943)</f>
        <v>578</v>
      </c>
      <c r="V11" s="3">
        <f>SUM(Daily!V168,Daily!V230,Daily!V385,Daily!V602,Daily!V726,Daily!V757,Daily!V819,Daily!V912,Daily!V943)</f>
        <v>2313</v>
      </c>
      <c r="W11" s="32">
        <f>SUM(Daily!W168,Daily!W230,Daily!W385,Daily!W602,Daily!W726,Daily!W757,Daily!W819,Daily!W912,Daily!W943)</f>
        <v>2619</v>
      </c>
      <c r="X11" s="3">
        <f>SUM(Daily!X168,Daily!X230,Daily!X385,Daily!X602,Daily!X726,Daily!X757,Daily!X819,Daily!X912,Daily!X943)</f>
        <v>2392</v>
      </c>
      <c r="Y11" s="32">
        <f>SUM(Daily!Y168,Daily!Y230,Daily!Y385,Daily!Y602,Daily!Y726,Daily!Y757,Daily!Y819,Daily!Y912,Daily!Y943)</f>
        <v>1255</v>
      </c>
      <c r="Z11" s="3">
        <f>SUM(Daily!Z168,Daily!Z230,Daily!Z385,Daily!Z602,Daily!Z726,Daily!Z757,Daily!Z819,Daily!Z912,Daily!Z943)</f>
        <v>4154</v>
      </c>
      <c r="AA11" s="32">
        <f>SUM(Daily!AA168,Daily!AA230,Daily!AA385,Daily!AA602,Daily!AA726,Daily!AA757,Daily!AA819,Daily!AA912,Daily!AA943)</f>
        <v>5735</v>
      </c>
      <c r="AB11" s="113">
        <f t="shared" si="0"/>
        <v>36979</v>
      </c>
      <c r="AC11" s="19">
        <f t="shared" si="0"/>
        <v>36117</v>
      </c>
    </row>
    <row r="12" spans="1:29" x14ac:dyDescent="0.15">
      <c r="A12" s="94" t="s">
        <v>21</v>
      </c>
      <c r="B12" s="3">
        <f>SUM(Daily!B169,Daily!B231,Daily!B386,Daily!B603,Daily!B727,Daily!B758,Daily!B820,Daily!B913,Daily!B944)</f>
        <v>4214</v>
      </c>
      <c r="C12" s="32">
        <f>SUM(Daily!C169,Daily!C231,Daily!C386,Daily!C603,Daily!C727,Daily!C758,Daily!C820,Daily!C913,Daily!C944)</f>
        <v>4079</v>
      </c>
      <c r="D12" s="3">
        <f>SUM(Daily!D169,Daily!D231,Daily!D386,Daily!D603,Daily!D727,Daily!D758,Daily!D820,Daily!D913,Daily!D944)</f>
        <v>1269</v>
      </c>
      <c r="E12" s="32">
        <f>SUM(Daily!E169,Daily!E231,Daily!E386,Daily!E603,Daily!E727,Daily!E758,Daily!E820,Daily!E913,Daily!E944)</f>
        <v>1491</v>
      </c>
      <c r="F12" s="3">
        <f>SUM(Daily!F169,Daily!F231,Daily!F386,Daily!F603,Daily!F727,Daily!F758,Daily!F820,Daily!F913,Daily!F944)</f>
        <v>6479</v>
      </c>
      <c r="G12" s="32">
        <f>SUM(Daily!G169,Daily!G231,Daily!G386,Daily!G603,Daily!G727,Daily!G758,Daily!G820,Daily!G913,Daily!G944)</f>
        <v>2761</v>
      </c>
      <c r="H12" s="3">
        <f>SUM(Daily!H169,Daily!H231,Daily!H386,Daily!H603,Daily!H727,Daily!H758,Daily!H820,Daily!H913,Daily!H944)</f>
        <v>6322</v>
      </c>
      <c r="I12" s="32">
        <f>SUM(Daily!I169,Daily!I231,Daily!I386,Daily!I603,Daily!I727,Daily!I758,Daily!I820,Daily!I913,Daily!I944)</f>
        <v>5139</v>
      </c>
      <c r="J12" s="3">
        <f>SUM(Daily!J169,Daily!J231,Daily!J386,Daily!J603,Daily!J727,Daily!J758,Daily!J820,Daily!J913,Daily!J944)</f>
        <v>539</v>
      </c>
      <c r="K12" s="32">
        <f>SUM(Daily!K169,Daily!K231,Daily!K386,Daily!K603,Daily!K727,Daily!K758,Daily!K820,Daily!K913,Daily!K944)</f>
        <v>1144</v>
      </c>
      <c r="L12" s="3">
        <f>SUM(Daily!L169,Daily!L231,Daily!L386,Daily!L603,Daily!L727,Daily!L758,Daily!L820,Daily!L913,Daily!L944)</f>
        <v>1418</v>
      </c>
      <c r="M12" s="32">
        <f>SUM(Daily!M169,Daily!M231,Daily!M386,Daily!M603,Daily!M727,Daily!M758,Daily!M820,Daily!M913,Daily!M944)</f>
        <v>4115</v>
      </c>
      <c r="N12" s="3">
        <f>SUM(Daily!N169,Daily!N231,Daily!N386,Daily!N603,Daily!N727,Daily!N758,Daily!N820,Daily!N913,Daily!N944)</f>
        <v>5403</v>
      </c>
      <c r="O12" s="32">
        <f>SUM(Daily!O169,Daily!O231,Daily!O386,Daily!O603,Daily!O727,Daily!O758,Daily!O820,Daily!O913,Daily!O944)</f>
        <v>5922</v>
      </c>
      <c r="P12" s="3">
        <f>SUM(Daily!P169,Daily!P231,Daily!P386,Daily!P603,Daily!P727,Daily!P758,Daily!P820,Daily!P913,Daily!P944)</f>
        <v>2988</v>
      </c>
      <c r="Q12" s="32">
        <f>SUM(Daily!Q169,Daily!Q231,Daily!Q386,Daily!Q603,Daily!Q727,Daily!Q758,Daily!Q820,Daily!Q913,Daily!Q944)</f>
        <v>2135</v>
      </c>
      <c r="R12" s="3">
        <f>SUM(Daily!R169,Daily!R231,Daily!R386,Daily!R603,Daily!R727,Daily!R758,Daily!R820,Daily!R913,Daily!R944)</f>
        <v>4264</v>
      </c>
      <c r="S12" s="32">
        <f>SUM(Daily!S169,Daily!S231,Daily!S386,Daily!S603,Daily!S727,Daily!S758,Daily!S820,Daily!S913,Daily!S944)</f>
        <v>3316</v>
      </c>
      <c r="T12" s="3">
        <f>SUM(Daily!T169,Daily!T231,Daily!T386,Daily!T603,Daily!T727,Daily!T758,Daily!T820,Daily!T913,Daily!T944)</f>
        <v>624</v>
      </c>
      <c r="U12" s="32">
        <f>SUM(Daily!U169,Daily!U231,Daily!U386,Daily!U603,Daily!U727,Daily!U758,Daily!U820,Daily!U913,Daily!U944)</f>
        <v>533</v>
      </c>
      <c r="V12" s="3">
        <f>SUM(Daily!V169,Daily!V231,Daily!V386,Daily!V603,Daily!V727,Daily!V758,Daily!V820,Daily!V913,Daily!V944)</f>
        <v>2322</v>
      </c>
      <c r="W12" s="32">
        <f>SUM(Daily!W169,Daily!W231,Daily!W386,Daily!W603,Daily!W727,Daily!W758,Daily!W820,Daily!W913,Daily!W944)</f>
        <v>3636</v>
      </c>
      <c r="X12" s="3">
        <f>SUM(Daily!X169,Daily!X231,Daily!X386,Daily!X603,Daily!X727,Daily!X758,Daily!X820,Daily!X913,Daily!X944)</f>
        <v>2552</v>
      </c>
      <c r="Y12" s="32">
        <f>SUM(Daily!Y169,Daily!Y231,Daily!Y386,Daily!Y603,Daily!Y727,Daily!Y758,Daily!Y820,Daily!Y913,Daily!Y944)</f>
        <v>1361</v>
      </c>
      <c r="Z12" s="3">
        <f>SUM(Daily!Z169,Daily!Z231,Daily!Z386,Daily!Z603,Daily!Z727,Daily!Z758,Daily!Z820,Daily!Z913,Daily!Z944)</f>
        <v>5210</v>
      </c>
      <c r="AA12" s="32">
        <f>SUM(Daily!AA169,Daily!AA231,Daily!AA386,Daily!AA603,Daily!AA727,Daily!AA758,Daily!AA820,Daily!AA913,Daily!AA944)</f>
        <v>6260</v>
      </c>
      <c r="AB12" s="113">
        <f t="shared" si="0"/>
        <v>43604</v>
      </c>
      <c r="AC12" s="19">
        <f t="shared" si="0"/>
        <v>41892</v>
      </c>
    </row>
    <row r="13" spans="1:29" x14ac:dyDescent="0.15">
      <c r="A13" s="95" t="s">
        <v>22</v>
      </c>
      <c r="B13" s="3">
        <f>SUM(Daily!B170,Daily!B232,Daily!B387,Daily!B604,Daily!B728,Daily!B759,Daily!B821,Daily!B914,Daily!B945)</f>
        <v>5558</v>
      </c>
      <c r="C13" s="32">
        <f>SUM(Daily!C170,Daily!C232,Daily!C387,Daily!C604,Daily!C728,Daily!C759,Daily!C821,Daily!C914,Daily!C945)</f>
        <v>6658</v>
      </c>
      <c r="D13" s="3">
        <f>SUM(Daily!D170,Daily!D232,Daily!D387,Daily!D604,Daily!D728,Daily!D759,Daily!D821,Daily!D914,Daily!D945)</f>
        <v>1776</v>
      </c>
      <c r="E13" s="32">
        <f>SUM(Daily!E170,Daily!E232,Daily!E387,Daily!E604,Daily!E728,Daily!E759,Daily!E821,Daily!E914,Daily!E945)</f>
        <v>1822</v>
      </c>
      <c r="F13" s="3">
        <f>SUM(Daily!F170,Daily!F232,Daily!F387,Daily!F604,Daily!F728,Daily!F759,Daily!F821,Daily!F914,Daily!F945)</f>
        <v>7881</v>
      </c>
      <c r="G13" s="32">
        <f>SUM(Daily!G170,Daily!G232,Daily!G387,Daily!G604,Daily!G728,Daily!G759,Daily!G821,Daily!G914,Daily!G945)</f>
        <v>2645</v>
      </c>
      <c r="H13" s="3">
        <f>SUM(Daily!H170,Daily!H232,Daily!H387,Daily!H604,Daily!H728,Daily!H759,Daily!H821,Daily!H914,Daily!H945)</f>
        <v>8424</v>
      </c>
      <c r="I13" s="32">
        <f>SUM(Daily!I170,Daily!I232,Daily!I387,Daily!I604,Daily!I728,Daily!I759,Daily!I821,Daily!I914,Daily!I945)</f>
        <v>6331</v>
      </c>
      <c r="J13" s="3">
        <f>SUM(Daily!J170,Daily!J232,Daily!J387,Daily!J604,Daily!J728,Daily!J759,Daily!J821,Daily!J914,Daily!J945)</f>
        <v>741</v>
      </c>
      <c r="K13" s="32">
        <f>SUM(Daily!K170,Daily!K232,Daily!K387,Daily!K604,Daily!K728,Daily!K759,Daily!K821,Daily!K914,Daily!K945)</f>
        <v>1841</v>
      </c>
      <c r="L13" s="3">
        <f>SUM(Daily!L170,Daily!L232,Daily!L387,Daily!L604,Daily!L728,Daily!L759,Daily!L821,Daily!L914,Daily!L945)</f>
        <v>1408</v>
      </c>
      <c r="M13" s="32">
        <f>SUM(Daily!M170,Daily!M232,Daily!M387,Daily!M604,Daily!M728,Daily!M759,Daily!M821,Daily!M914,Daily!M945)</f>
        <v>5534</v>
      </c>
      <c r="N13" s="3">
        <f>SUM(Daily!N170,Daily!N232,Daily!N387,Daily!N604,Daily!N728,Daily!N759,Daily!N821,Daily!N914,Daily!N945)</f>
        <v>6298</v>
      </c>
      <c r="O13" s="32">
        <f>SUM(Daily!O170,Daily!O232,Daily!O387,Daily!O604,Daily!O728,Daily!O759,Daily!O821,Daily!O914,Daily!O945)</f>
        <v>7818</v>
      </c>
      <c r="P13" s="3">
        <f>SUM(Daily!P170,Daily!P232,Daily!P387,Daily!P604,Daily!P728,Daily!P759,Daily!P821,Daily!P914,Daily!P945)</f>
        <v>3798</v>
      </c>
      <c r="Q13" s="32">
        <f>SUM(Daily!Q170,Daily!Q232,Daily!Q387,Daily!Q604,Daily!Q728,Daily!Q759,Daily!Q821,Daily!Q914,Daily!Q945)</f>
        <v>2441</v>
      </c>
      <c r="R13" s="3">
        <f>SUM(Daily!R170,Daily!R232,Daily!R387,Daily!R604,Daily!R728,Daily!R759,Daily!R821,Daily!R914,Daily!R945)</f>
        <v>5941</v>
      </c>
      <c r="S13" s="32">
        <f>SUM(Daily!S170,Daily!S232,Daily!S387,Daily!S604,Daily!S728,Daily!S759,Daily!S821,Daily!S914,Daily!S945)</f>
        <v>3701</v>
      </c>
      <c r="T13" s="3">
        <f>SUM(Daily!T170,Daily!T232,Daily!T387,Daily!T604,Daily!T728,Daily!T759,Daily!T821,Daily!T914,Daily!T945)</f>
        <v>455</v>
      </c>
      <c r="U13" s="32">
        <f>SUM(Daily!U170,Daily!U232,Daily!U387,Daily!U604,Daily!U728,Daily!U759,Daily!U821,Daily!U914,Daily!U945)</f>
        <v>460</v>
      </c>
      <c r="V13" s="3">
        <f>SUM(Daily!V170,Daily!V232,Daily!V387,Daily!V604,Daily!V728,Daily!V759,Daily!V821,Daily!V914,Daily!V945)</f>
        <v>2700</v>
      </c>
      <c r="W13" s="32">
        <f>SUM(Daily!W170,Daily!W232,Daily!W387,Daily!W604,Daily!W728,Daily!W759,Daily!W821,Daily!W914,Daily!W945)</f>
        <v>5652</v>
      </c>
      <c r="X13" s="3">
        <f>SUM(Daily!X170,Daily!X232,Daily!X387,Daily!X604,Daily!X728,Daily!X759,Daily!X821,Daily!X914,Daily!X945)</f>
        <v>2761</v>
      </c>
      <c r="Y13" s="32">
        <f>SUM(Daily!Y170,Daily!Y232,Daily!Y387,Daily!Y604,Daily!Y728,Daily!Y759,Daily!Y821,Daily!Y914,Daily!Y945)</f>
        <v>1443</v>
      </c>
      <c r="Z13" s="3">
        <f>SUM(Daily!Z170,Daily!Z232,Daily!Z387,Daily!Z604,Daily!Z728,Daily!Z759,Daily!Z821,Daily!Z914,Daily!Z945)</f>
        <v>6689</v>
      </c>
      <c r="AA13" s="32">
        <f>SUM(Daily!AA170,Daily!AA232,Daily!AA387,Daily!AA604,Daily!AA728,Daily!AA759,Daily!AA821,Daily!AA914,Daily!AA945)</f>
        <v>7651</v>
      </c>
      <c r="AB13" s="113">
        <f t="shared" si="0"/>
        <v>54430</v>
      </c>
      <c r="AC13" s="19">
        <f t="shared" si="0"/>
        <v>53997</v>
      </c>
    </row>
    <row r="14" spans="1:29" x14ac:dyDescent="0.15">
      <c r="A14" s="94" t="s">
        <v>23</v>
      </c>
      <c r="B14" s="3">
        <f>SUM(Daily!B171,Daily!B233,Daily!B388,Daily!B605,Daily!B729,Daily!B760,Daily!B822,Daily!B915,Daily!B946)</f>
        <v>4710</v>
      </c>
      <c r="C14" s="32">
        <f>SUM(Daily!C171,Daily!C233,Daily!C388,Daily!C605,Daily!C729,Daily!C760,Daily!C822,Daily!C915,Daily!C946)</f>
        <v>6007</v>
      </c>
      <c r="D14" s="3">
        <f>SUM(Daily!D171,Daily!D233,Daily!D388,Daily!D605,Daily!D729,Daily!D760,Daily!D822,Daily!D915,Daily!D946)</f>
        <v>1443</v>
      </c>
      <c r="E14" s="32">
        <f>SUM(Daily!E171,Daily!E233,Daily!E388,Daily!E605,Daily!E729,Daily!E760,Daily!E822,Daily!E915,Daily!E946)</f>
        <v>1816</v>
      </c>
      <c r="F14" s="3">
        <f>SUM(Daily!F171,Daily!F233,Daily!F388,Daily!F605,Daily!F729,Daily!F760,Daily!F822,Daily!F915,Daily!F946)</f>
        <v>6388</v>
      </c>
      <c r="G14" s="32">
        <f>SUM(Daily!G171,Daily!G233,Daily!G388,Daily!G605,Daily!G729,Daily!G760,Daily!G822,Daily!G915,Daily!G946)</f>
        <v>2423</v>
      </c>
      <c r="H14" s="3">
        <f>SUM(Daily!H171,Daily!H233,Daily!H388,Daily!H605,Daily!H729,Daily!H760,Daily!H822,Daily!H915,Daily!H946)</f>
        <v>7253</v>
      </c>
      <c r="I14" s="32">
        <f>SUM(Daily!I171,Daily!I233,Daily!I388,Daily!I605,Daily!I729,Daily!I760,Daily!I822,Daily!I915,Daily!I946)</f>
        <v>5982</v>
      </c>
      <c r="J14" s="3">
        <f>SUM(Daily!J171,Daily!J233,Daily!J388,Daily!J605,Daily!J729,Daily!J760,Daily!J822,Daily!J915,Daily!J946)</f>
        <v>651</v>
      </c>
      <c r="K14" s="32">
        <f>SUM(Daily!K171,Daily!K233,Daily!K388,Daily!K605,Daily!K729,Daily!K760,Daily!K822,Daily!K915,Daily!K946)</f>
        <v>1191</v>
      </c>
      <c r="L14" s="3">
        <f>SUM(Daily!L171,Daily!L233,Daily!L388,Daily!L605,Daily!L729,Daily!L760,Daily!L822,Daily!L915,Daily!L946)</f>
        <v>1256</v>
      </c>
      <c r="M14" s="32">
        <f>SUM(Daily!M171,Daily!M233,Daily!M388,Daily!M605,Daily!M729,Daily!M760,Daily!M822,Daily!M915,Daily!M946)</f>
        <v>3715</v>
      </c>
      <c r="N14" s="3">
        <f>SUM(Daily!N171,Daily!N233,Daily!N388,Daily!N605,Daily!N729,Daily!N760,Daily!N822,Daily!N915,Daily!N946)</f>
        <v>5077</v>
      </c>
      <c r="O14" s="32">
        <f>SUM(Daily!O171,Daily!O233,Daily!O388,Daily!O605,Daily!O729,Daily!O760,Daily!O822,Daily!O915,Daily!O946)</f>
        <v>7627</v>
      </c>
      <c r="P14" s="3">
        <f>SUM(Daily!P171,Daily!P233,Daily!P388,Daily!P605,Daily!P729,Daily!P760,Daily!P822,Daily!P915,Daily!P946)</f>
        <v>3343</v>
      </c>
      <c r="Q14" s="32">
        <f>SUM(Daily!Q171,Daily!Q233,Daily!Q388,Daily!Q605,Daily!Q729,Daily!Q760,Daily!Q822,Daily!Q915,Daily!Q946)</f>
        <v>1986</v>
      </c>
      <c r="R14" s="3">
        <f>SUM(Daily!R171,Daily!R233,Daily!R388,Daily!R605,Daily!R729,Daily!R760,Daily!R822,Daily!R915,Daily!R946)</f>
        <v>5223</v>
      </c>
      <c r="S14" s="32">
        <f>SUM(Daily!S171,Daily!S233,Daily!S388,Daily!S605,Daily!S729,Daily!S760,Daily!S822,Daily!S915,Daily!S946)</f>
        <v>3271</v>
      </c>
      <c r="T14" s="3">
        <f>SUM(Daily!T171,Daily!T233,Daily!T388,Daily!T605,Daily!T729,Daily!T760,Daily!T822,Daily!T915,Daily!T946)</f>
        <v>340</v>
      </c>
      <c r="U14" s="32">
        <f>SUM(Daily!U171,Daily!U233,Daily!U388,Daily!U605,Daily!U729,Daily!U760,Daily!U822,Daily!U915,Daily!U946)</f>
        <v>390</v>
      </c>
      <c r="V14" s="3">
        <f>SUM(Daily!V171,Daily!V233,Daily!V388,Daily!V605,Daily!V729,Daily!V760,Daily!V822,Daily!V915,Daily!V946)</f>
        <v>2585</v>
      </c>
      <c r="W14" s="32">
        <f>SUM(Daily!W171,Daily!W233,Daily!W388,Daily!W605,Daily!W729,Daily!W760,Daily!W822,Daily!W915,Daily!W946)</f>
        <v>5125</v>
      </c>
      <c r="X14" s="3">
        <f>SUM(Daily!X171,Daily!X233,Daily!X388,Daily!X605,Daily!X729,Daily!X760,Daily!X822,Daily!X915,Daily!X946)</f>
        <v>2508</v>
      </c>
      <c r="Y14" s="32">
        <f>SUM(Daily!Y171,Daily!Y233,Daily!Y388,Daily!Y605,Daily!Y729,Daily!Y760,Daily!Y822,Daily!Y915,Daily!Y946)</f>
        <v>1104</v>
      </c>
      <c r="Z14" s="3">
        <f>SUM(Daily!Z171,Daily!Z233,Daily!Z388,Daily!Z605,Daily!Z729,Daily!Z760,Daily!Z822,Daily!Z915,Daily!Z946)</f>
        <v>6536</v>
      </c>
      <c r="AA14" s="32">
        <f>SUM(Daily!AA171,Daily!AA233,Daily!AA388,Daily!AA605,Daily!AA729,Daily!AA760,Daily!AA822,Daily!AA915,Daily!AA946)</f>
        <v>7851</v>
      </c>
      <c r="AB14" s="113">
        <f t="shared" si="0"/>
        <v>47313</v>
      </c>
      <c r="AC14" s="19">
        <f t="shared" si="0"/>
        <v>48488</v>
      </c>
    </row>
    <row r="15" spans="1:29" x14ac:dyDescent="0.15">
      <c r="A15" s="95" t="s">
        <v>24</v>
      </c>
      <c r="B15" s="3">
        <f>SUM(Daily!B172,Daily!B234,Daily!B389,Daily!B606,Daily!B730,Daily!B761,Daily!B823,Daily!B916,Daily!B947)</f>
        <v>4668</v>
      </c>
      <c r="C15" s="32">
        <f>SUM(Daily!C172,Daily!C234,Daily!C389,Daily!C606,Daily!C730,Daily!C761,Daily!C823,Daily!C916,Daily!C947)</f>
        <v>5900</v>
      </c>
      <c r="D15" s="3">
        <f>SUM(Daily!D172,Daily!D234,Daily!D389,Daily!D606,Daily!D730,Daily!D761,Daily!D823,Daily!D916,Daily!D947)</f>
        <v>1387</v>
      </c>
      <c r="E15" s="32">
        <f>SUM(Daily!E172,Daily!E234,Daily!E389,Daily!E606,Daily!E730,Daily!E761,Daily!E823,Daily!E916,Daily!E947)</f>
        <v>1728</v>
      </c>
      <c r="F15" s="3">
        <f>SUM(Daily!F172,Daily!F234,Daily!F389,Daily!F606,Daily!F730,Daily!F761,Daily!F823,Daily!F916,Daily!F947)</f>
        <v>6093</v>
      </c>
      <c r="G15" s="32">
        <f>SUM(Daily!G172,Daily!G234,Daily!G389,Daily!G606,Daily!G730,Daily!G761,Daily!G823,Daily!G916,Daily!G947)</f>
        <v>2350</v>
      </c>
      <c r="H15" s="3">
        <f>SUM(Daily!H172,Daily!H234,Daily!H389,Daily!H606,Daily!H730,Daily!H761,Daily!H823,Daily!H916,Daily!H947)</f>
        <v>7037</v>
      </c>
      <c r="I15" s="32">
        <f>SUM(Daily!I172,Daily!I234,Daily!I389,Daily!I606,Daily!I730,Daily!I761,Daily!I823,Daily!I916,Daily!I947)</f>
        <v>5931</v>
      </c>
      <c r="J15" s="3">
        <f>SUM(Daily!J172,Daily!J234,Daily!J389,Daily!J606,Daily!J730,Daily!J761,Daily!J823,Daily!J916,Daily!J947)</f>
        <v>609</v>
      </c>
      <c r="K15" s="32">
        <f>SUM(Daily!K172,Daily!K234,Daily!K389,Daily!K606,Daily!K730,Daily!K761,Daily!K823,Daily!K916,Daily!K947)</f>
        <v>927</v>
      </c>
      <c r="L15" s="3">
        <f>SUM(Daily!L172,Daily!L234,Daily!L389,Daily!L606,Daily!L730,Daily!L761,Daily!L823,Daily!L916,Daily!L947)</f>
        <v>1450</v>
      </c>
      <c r="M15" s="32">
        <f>SUM(Daily!M172,Daily!M234,Daily!M389,Daily!M606,Daily!M730,Daily!M761,Daily!M823,Daily!M916,Daily!M947)</f>
        <v>3597</v>
      </c>
      <c r="N15" s="3">
        <f>SUM(Daily!N172,Daily!N234,Daily!N389,Daily!N606,Daily!N730,Daily!N761,Daily!N823,Daily!N916,Daily!N947)</f>
        <v>5215</v>
      </c>
      <c r="O15" s="32">
        <f>SUM(Daily!O172,Daily!O234,Daily!O389,Daily!O606,Daily!O730,Daily!O761,Daily!O823,Daily!O916,Daily!O947)</f>
        <v>6018</v>
      </c>
      <c r="P15" s="3">
        <f>SUM(Daily!P172,Daily!P234,Daily!P389,Daily!P606,Daily!P730,Daily!P761,Daily!P823,Daily!P916,Daily!P947)</f>
        <v>3242</v>
      </c>
      <c r="Q15" s="32">
        <f>SUM(Daily!Q172,Daily!Q234,Daily!Q389,Daily!Q606,Daily!Q730,Daily!Q761,Daily!Q823,Daily!Q916,Daily!Q947)</f>
        <v>1960</v>
      </c>
      <c r="R15" s="3">
        <f>SUM(Daily!R172,Daily!R234,Daily!R389,Daily!R606,Daily!R730,Daily!R761,Daily!R823,Daily!R916,Daily!R947)</f>
        <v>4951</v>
      </c>
      <c r="S15" s="32">
        <f>SUM(Daily!S172,Daily!S234,Daily!S389,Daily!S606,Daily!S730,Daily!S761,Daily!S823,Daily!S916,Daily!S947)</f>
        <v>3326</v>
      </c>
      <c r="T15" s="3">
        <f>SUM(Daily!T172,Daily!T234,Daily!T389,Daily!T606,Daily!T730,Daily!T761,Daily!T823,Daily!T916,Daily!T947)</f>
        <v>581</v>
      </c>
      <c r="U15" s="32">
        <f>SUM(Daily!U172,Daily!U234,Daily!U389,Daily!U606,Daily!U730,Daily!U761,Daily!U823,Daily!U916,Daily!U947)</f>
        <v>322</v>
      </c>
      <c r="V15" s="3">
        <f>SUM(Daily!V172,Daily!V234,Daily!V389,Daily!V606,Daily!V730,Daily!V761,Daily!V823,Daily!V916,Daily!V947)</f>
        <v>2599</v>
      </c>
      <c r="W15" s="32">
        <f>SUM(Daily!W172,Daily!W234,Daily!W389,Daily!W606,Daily!W730,Daily!W761,Daily!W823,Daily!W916,Daily!W947)</f>
        <v>4676</v>
      </c>
      <c r="X15" s="3">
        <f>SUM(Daily!X172,Daily!X234,Daily!X389,Daily!X606,Daily!X730,Daily!X761,Daily!X823,Daily!X916,Daily!X947)</f>
        <v>2198</v>
      </c>
      <c r="Y15" s="32">
        <f>SUM(Daily!Y172,Daily!Y234,Daily!Y389,Daily!Y606,Daily!Y730,Daily!Y761,Daily!Y823,Daily!Y916,Daily!Y947)</f>
        <v>959</v>
      </c>
      <c r="Z15" s="3">
        <f>SUM(Daily!Z172,Daily!Z234,Daily!Z389,Daily!Z606,Daily!Z730,Daily!Z761,Daily!Z823,Daily!Z916,Daily!Z947)</f>
        <v>6638</v>
      </c>
      <c r="AA15" s="32">
        <f>SUM(Daily!AA172,Daily!AA234,Daily!AA389,Daily!AA606,Daily!AA730,Daily!AA761,Daily!AA823,Daily!AA916,Daily!AA947)</f>
        <v>6889</v>
      </c>
      <c r="AB15" s="113">
        <f t="shared" si="0"/>
        <v>46668</v>
      </c>
      <c r="AC15" s="19">
        <f t="shared" si="0"/>
        <v>44583</v>
      </c>
    </row>
    <row r="16" spans="1:29" x14ac:dyDescent="0.15">
      <c r="A16" s="94" t="s">
        <v>25</v>
      </c>
      <c r="B16" s="3">
        <f>SUM(Daily!B173,Daily!B235,Daily!B390,Daily!B607,Daily!B731,Daily!B762,Daily!B824,Daily!B917,Daily!B948)</f>
        <v>4230</v>
      </c>
      <c r="C16" s="32">
        <f>SUM(Daily!C173,Daily!C235,Daily!C390,Daily!C607,Daily!C731,Daily!C762,Daily!C824,Daily!C917,Daily!C948)</f>
        <v>6198</v>
      </c>
      <c r="D16" s="3">
        <f>SUM(Daily!D173,Daily!D235,Daily!D390,Daily!D607,Daily!D731,Daily!D762,Daily!D824,Daily!D917,Daily!D948)</f>
        <v>1392</v>
      </c>
      <c r="E16" s="32">
        <f>SUM(Daily!E173,Daily!E235,Daily!E390,Daily!E607,Daily!E731,Daily!E762,Daily!E824,Daily!E917,Daily!E948)</f>
        <v>1886</v>
      </c>
      <c r="F16" s="3">
        <f>SUM(Daily!F173,Daily!F235,Daily!F390,Daily!F607,Daily!F731,Daily!F762,Daily!F824,Daily!F917,Daily!F948)</f>
        <v>5003</v>
      </c>
      <c r="G16" s="32">
        <f>SUM(Daily!G173,Daily!G235,Daily!G390,Daily!G607,Daily!G731,Daily!G762,Daily!G824,Daily!G917,Daily!G948)</f>
        <v>2671</v>
      </c>
      <c r="H16" s="3">
        <f>SUM(Daily!H173,Daily!H235,Daily!H390,Daily!H607,Daily!H731,Daily!H762,Daily!H824,Daily!H917,Daily!H948)</f>
        <v>6804</v>
      </c>
      <c r="I16" s="32">
        <f>SUM(Daily!I173,Daily!I235,Daily!I390,Daily!I607,Daily!I731,Daily!I762,Daily!I824,Daily!I917,Daily!I948)</f>
        <v>6256</v>
      </c>
      <c r="J16" s="3">
        <f>SUM(Daily!J173,Daily!J235,Daily!J390,Daily!J607,Daily!J731,Daily!J762,Daily!J824,Daily!J917,Daily!J948)</f>
        <v>561</v>
      </c>
      <c r="K16" s="32">
        <f>SUM(Daily!K173,Daily!K235,Daily!K390,Daily!K607,Daily!K731,Daily!K762,Daily!K824,Daily!K917,Daily!K948)</f>
        <v>634</v>
      </c>
      <c r="L16" s="3">
        <f>SUM(Daily!L173,Daily!L235,Daily!L390,Daily!L607,Daily!L731,Daily!L762,Daily!L824,Daily!L917,Daily!L948)</f>
        <v>1463</v>
      </c>
      <c r="M16" s="32">
        <f>SUM(Daily!M173,Daily!M235,Daily!M390,Daily!M607,Daily!M731,Daily!M762,Daily!M824,Daily!M917,Daily!M948)</f>
        <v>3360</v>
      </c>
      <c r="N16" s="3">
        <f>SUM(Daily!N173,Daily!N235,Daily!N390,Daily!N607,Daily!N731,Daily!N762,Daily!N824,Daily!N917,Daily!N948)</f>
        <v>4901</v>
      </c>
      <c r="O16" s="32">
        <f>SUM(Daily!O173,Daily!O235,Daily!O390,Daily!O607,Daily!O731,Daily!O762,Daily!O824,Daily!O917,Daily!O948)</f>
        <v>5514</v>
      </c>
      <c r="P16" s="3">
        <f>SUM(Daily!P173,Daily!P235,Daily!P390,Daily!P607,Daily!P731,Daily!P762,Daily!P824,Daily!P917,Daily!P948)</f>
        <v>3029</v>
      </c>
      <c r="Q16" s="32">
        <f>SUM(Daily!Q173,Daily!Q235,Daily!Q390,Daily!Q607,Daily!Q731,Daily!Q762,Daily!Q824,Daily!Q917,Daily!Q948)</f>
        <v>1994</v>
      </c>
      <c r="R16" s="3">
        <f>SUM(Daily!R173,Daily!R235,Daily!R390,Daily!R607,Daily!R731,Daily!R762,Daily!R824,Daily!R917,Daily!R948)</f>
        <v>4650</v>
      </c>
      <c r="S16" s="32">
        <f>SUM(Daily!S173,Daily!S235,Daily!S390,Daily!S607,Daily!S731,Daily!S762,Daily!S824,Daily!S917,Daily!S948)</f>
        <v>3424</v>
      </c>
      <c r="T16" s="3">
        <f>SUM(Daily!T173,Daily!T235,Daily!T390,Daily!T607,Daily!T731,Daily!T762,Daily!T824,Daily!T917,Daily!T948)</f>
        <v>300</v>
      </c>
      <c r="U16" s="32">
        <f>SUM(Daily!U173,Daily!U235,Daily!U390,Daily!U607,Daily!U731,Daily!U762,Daily!U824,Daily!U917,Daily!U948)</f>
        <v>330</v>
      </c>
      <c r="V16" s="3">
        <f>SUM(Daily!V173,Daily!V235,Daily!V390,Daily!V607,Daily!V731,Daily!V762,Daily!V824,Daily!V917,Daily!V948)</f>
        <v>2986</v>
      </c>
      <c r="W16" s="32">
        <f>SUM(Daily!W173,Daily!W235,Daily!W390,Daily!W607,Daily!W731,Daily!W762,Daily!W824,Daily!W917,Daily!W948)</f>
        <v>4415</v>
      </c>
      <c r="X16" s="3">
        <f>SUM(Daily!X173,Daily!X235,Daily!X390,Daily!X607,Daily!X731,Daily!X762,Daily!X824,Daily!X917,Daily!X948)</f>
        <v>2064</v>
      </c>
      <c r="Y16" s="32">
        <f>SUM(Daily!Y173,Daily!Y235,Daily!Y390,Daily!Y607,Daily!Y731,Daily!Y762,Daily!Y824,Daily!Y917,Daily!Y948)</f>
        <v>988</v>
      </c>
      <c r="Z16" s="3">
        <f>SUM(Daily!Z173,Daily!Z235,Daily!Z390,Daily!Z607,Daily!Z731,Daily!Z762,Daily!Z824,Daily!Z917,Daily!Z948)</f>
        <v>6683</v>
      </c>
      <c r="AA16" s="32">
        <f>SUM(Daily!AA173,Daily!AA235,Daily!AA390,Daily!AA607,Daily!AA731,Daily!AA762,Daily!AA824,Daily!AA917,Daily!AA948)</f>
        <v>8141</v>
      </c>
      <c r="AB16" s="113">
        <f t="shared" si="0"/>
        <v>44066</v>
      </c>
      <c r="AC16" s="19">
        <f t="shared" si="0"/>
        <v>45811</v>
      </c>
    </row>
    <row r="17" spans="1:29" x14ac:dyDescent="0.15">
      <c r="A17" s="95" t="s">
        <v>26</v>
      </c>
      <c r="B17" s="3">
        <f>SUM(Daily!B174,Daily!B236,Daily!B391,Daily!B608,Daily!B732,Daily!B763,Daily!B825,Daily!B918,Daily!B949)</f>
        <v>4189</v>
      </c>
      <c r="C17" s="32">
        <f>SUM(Daily!C174,Daily!C236,Daily!C391,Daily!C608,Daily!C732,Daily!C763,Daily!C825,Daily!C918,Daily!C949)</f>
        <v>5836</v>
      </c>
      <c r="D17" s="3">
        <f>SUM(Daily!D174,Daily!D236,Daily!D391,Daily!D608,Daily!D732,Daily!D763,Daily!D825,Daily!D918,Daily!D949)</f>
        <v>1355</v>
      </c>
      <c r="E17" s="32">
        <f>SUM(Daily!E174,Daily!E236,Daily!E391,Daily!E608,Daily!E732,Daily!E763,Daily!E825,Daily!E918,Daily!E949)</f>
        <v>2108</v>
      </c>
      <c r="F17" s="3">
        <f>SUM(Daily!F174,Daily!F236,Daily!F391,Daily!F608,Daily!F732,Daily!F763,Daily!F825,Daily!F918,Daily!F949)</f>
        <v>4102</v>
      </c>
      <c r="G17" s="32">
        <f>SUM(Daily!G174,Daily!G236,Daily!G391,Daily!G608,Daily!G732,Daily!G763,Daily!G825,Daily!G918,Daily!G949)</f>
        <v>2790</v>
      </c>
      <c r="H17" s="3">
        <f>SUM(Daily!H174,Daily!H236,Daily!H391,Daily!H608,Daily!H732,Daily!H763,Daily!H825,Daily!H918,Daily!H949)</f>
        <v>6362</v>
      </c>
      <c r="I17" s="32">
        <f>SUM(Daily!I174,Daily!I236,Daily!I391,Daily!I608,Daily!I732,Daily!I763,Daily!I825,Daily!I918,Daily!I949)</f>
        <v>6116</v>
      </c>
      <c r="J17" s="3">
        <f>SUM(Daily!J174,Daily!J236,Daily!J391,Daily!J608,Daily!J732,Daily!J763,Daily!J825,Daily!J918,Daily!J949)</f>
        <v>567</v>
      </c>
      <c r="K17" s="32">
        <f>SUM(Daily!K174,Daily!K236,Daily!K391,Daily!K608,Daily!K732,Daily!K763,Daily!K825,Daily!K918,Daily!K949)</f>
        <v>577</v>
      </c>
      <c r="L17" s="3">
        <f>SUM(Daily!L174,Daily!L236,Daily!L391,Daily!L608,Daily!L732,Daily!L763,Daily!L825,Daily!L918,Daily!L949)</f>
        <v>1606</v>
      </c>
      <c r="M17" s="32">
        <f>SUM(Daily!M174,Daily!M236,Daily!M391,Daily!M608,Daily!M732,Daily!M763,Daily!M825,Daily!M918,Daily!M949)</f>
        <v>2471</v>
      </c>
      <c r="N17" s="3">
        <f>SUM(Daily!N174,Daily!N236,Daily!N391,Daily!N608,Daily!N732,Daily!N763,Daily!N825,Daily!N918,Daily!N949)</f>
        <v>4903</v>
      </c>
      <c r="O17" s="32">
        <f>SUM(Daily!O174,Daily!O236,Daily!O391,Daily!O608,Daily!O732,Daily!O763,Daily!O825,Daily!O918,Daily!O949)</f>
        <v>4799</v>
      </c>
      <c r="P17" s="3">
        <f>SUM(Daily!P174,Daily!P236,Daily!P391,Daily!P608,Daily!P732,Daily!P763,Daily!P825,Daily!P918,Daily!P949)</f>
        <v>2823</v>
      </c>
      <c r="Q17" s="32">
        <f>SUM(Daily!Q174,Daily!Q236,Daily!Q391,Daily!Q608,Daily!Q732,Daily!Q763,Daily!Q825,Daily!Q918,Daily!Q949)</f>
        <v>2028</v>
      </c>
      <c r="R17" s="3">
        <f>SUM(Daily!R174,Daily!R236,Daily!R391,Daily!R608,Daily!R732,Daily!R763,Daily!R825,Daily!R918,Daily!R949)</f>
        <v>4536</v>
      </c>
      <c r="S17" s="32">
        <f>SUM(Daily!S174,Daily!S236,Daily!S391,Daily!S608,Daily!S732,Daily!S763,Daily!S825,Daily!S918,Daily!S949)</f>
        <v>3428</v>
      </c>
      <c r="T17" s="3">
        <f>SUM(Daily!T174,Daily!T236,Daily!T391,Daily!T608,Daily!T732,Daily!T763,Daily!T825,Daily!T918,Daily!T949)</f>
        <v>305</v>
      </c>
      <c r="U17" s="32">
        <f>SUM(Daily!U174,Daily!U236,Daily!U391,Daily!U608,Daily!U732,Daily!U763,Daily!U825,Daily!U918,Daily!U949)</f>
        <v>312</v>
      </c>
      <c r="V17" s="3">
        <f>SUM(Daily!V174,Daily!V236,Daily!V391,Daily!V608,Daily!V732,Daily!V763,Daily!V825,Daily!V918,Daily!V949)</f>
        <v>2921</v>
      </c>
      <c r="W17" s="32">
        <f>SUM(Daily!W174,Daily!W236,Daily!W391,Daily!W608,Daily!W732,Daily!W763,Daily!W825,Daily!W918,Daily!W949)</f>
        <v>3975</v>
      </c>
      <c r="X17" s="3">
        <f>SUM(Daily!X174,Daily!X236,Daily!X391,Daily!X608,Daily!X732,Daily!X763,Daily!X825,Daily!X918,Daily!X949)</f>
        <v>2127</v>
      </c>
      <c r="Y17" s="32">
        <f>SUM(Daily!Y174,Daily!Y236,Daily!Y391,Daily!Y608,Daily!Y732,Daily!Y763,Daily!Y825,Daily!Y918,Daily!Y949)</f>
        <v>988</v>
      </c>
      <c r="Z17" s="3">
        <f>SUM(Daily!Z174,Daily!Z236,Daily!Z391,Daily!Z608,Daily!Z732,Daily!Z763,Daily!Z825,Daily!Z918,Daily!Z949)</f>
        <v>6603</v>
      </c>
      <c r="AA17" s="32">
        <f>SUM(Daily!AA174,Daily!AA236,Daily!AA391,Daily!AA608,Daily!AA732,Daily!AA763,Daily!AA825,Daily!AA918,Daily!AA949)</f>
        <v>8061</v>
      </c>
      <c r="AB17" s="113">
        <f t="shared" si="0"/>
        <v>42399</v>
      </c>
      <c r="AC17" s="19">
        <f t="shared" si="0"/>
        <v>43489</v>
      </c>
    </row>
    <row r="18" spans="1:29" x14ac:dyDescent="0.15">
      <c r="A18" s="94" t="s">
        <v>27</v>
      </c>
      <c r="B18" s="3">
        <f>SUM(Daily!B175,Daily!B237,Daily!B392,Daily!B609,Daily!B733,Daily!B764,Daily!B826,Daily!B919,Daily!B950)</f>
        <v>3944</v>
      </c>
      <c r="C18" s="32">
        <f>SUM(Daily!C175,Daily!C237,Daily!C392,Daily!C609,Daily!C733,Daily!C764,Daily!C826,Daily!C919,Daily!C950)</f>
        <v>4971</v>
      </c>
      <c r="D18" s="3">
        <f>SUM(Daily!D175,Daily!D237,Daily!D392,Daily!D609,Daily!D733,Daily!D764,Daily!D826,Daily!D919,Daily!D950)</f>
        <v>1495</v>
      </c>
      <c r="E18" s="32">
        <f>SUM(Daily!E175,Daily!E237,Daily!E392,Daily!E609,Daily!E733,Daily!E764,Daily!E826,Daily!E919,Daily!E950)</f>
        <v>1936</v>
      </c>
      <c r="F18" s="3">
        <f>SUM(Daily!F175,Daily!F237,Daily!F392,Daily!F609,Daily!F733,Daily!F764,Daily!F826,Daily!F919,Daily!F950)</f>
        <v>3930</v>
      </c>
      <c r="G18" s="32">
        <f>SUM(Daily!G175,Daily!G237,Daily!G392,Daily!G609,Daily!G733,Daily!G764,Daily!G826,Daily!G919,Daily!G950)</f>
        <v>2786</v>
      </c>
      <c r="H18" s="3">
        <f>SUM(Daily!H175,Daily!H237,Daily!H392,Daily!H609,Daily!H733,Daily!H764,Daily!H826,Daily!H919,Daily!H950)</f>
        <v>6241</v>
      </c>
      <c r="I18" s="32">
        <f>SUM(Daily!I175,Daily!I237,Daily!I392,Daily!I609,Daily!I733,Daily!I764,Daily!I826,Daily!I919,Daily!I950)</f>
        <v>5893</v>
      </c>
      <c r="J18" s="3">
        <f>SUM(Daily!J175,Daily!J237,Daily!J392,Daily!J609,Daily!J733,Daily!J764,Daily!J826,Daily!J919,Daily!J950)</f>
        <v>542</v>
      </c>
      <c r="K18" s="32">
        <f>SUM(Daily!K175,Daily!K237,Daily!K392,Daily!K609,Daily!K733,Daily!K764,Daily!K826,Daily!K919,Daily!K950)</f>
        <v>535</v>
      </c>
      <c r="L18" s="3">
        <f>SUM(Daily!L175,Daily!L237,Daily!L392,Daily!L609,Daily!L733,Daily!L764,Daily!L826,Daily!L919,Daily!L950)</f>
        <v>2125</v>
      </c>
      <c r="M18" s="32">
        <f>SUM(Daily!M175,Daily!M237,Daily!M392,Daily!M609,Daily!M733,Daily!M764,Daily!M826,Daily!M919,Daily!M950)</f>
        <v>2129</v>
      </c>
      <c r="N18" s="3">
        <f>SUM(Daily!N175,Daily!N237,Daily!N392,Daily!N609,Daily!N733,Daily!N764,Daily!N826,Daily!N919,Daily!N950)</f>
        <v>5380</v>
      </c>
      <c r="O18" s="32">
        <f>SUM(Daily!O175,Daily!O237,Daily!O392,Daily!O609,Daily!O733,Daily!O764,Daily!O826,Daily!O919,Daily!O950)</f>
        <v>4567</v>
      </c>
      <c r="P18" s="3">
        <f>SUM(Daily!P175,Daily!P237,Daily!P392,Daily!P609,Daily!P733,Daily!P764,Daily!P826,Daily!P919,Daily!P950)</f>
        <v>2974</v>
      </c>
      <c r="Q18" s="32">
        <f>SUM(Daily!Q175,Daily!Q237,Daily!Q392,Daily!Q609,Daily!Q733,Daily!Q764,Daily!Q826,Daily!Q919,Daily!Q950)</f>
        <v>1968</v>
      </c>
      <c r="R18" s="3">
        <f>SUM(Daily!R175,Daily!R237,Daily!R392,Daily!R609,Daily!R733,Daily!R764,Daily!R826,Daily!R919,Daily!R950)</f>
        <v>3912</v>
      </c>
      <c r="S18" s="32">
        <f>SUM(Daily!S175,Daily!S237,Daily!S392,Daily!S609,Daily!S733,Daily!S764,Daily!S826,Daily!S919,Daily!S950)</f>
        <v>3372</v>
      </c>
      <c r="T18" s="3">
        <f>SUM(Daily!T175,Daily!T237,Daily!T392,Daily!T609,Daily!T733,Daily!T764,Daily!T826,Daily!T919,Daily!T950)</f>
        <v>372</v>
      </c>
      <c r="U18" s="32">
        <f>SUM(Daily!U175,Daily!U237,Daily!U392,Daily!U609,Daily!U733,Daily!U764,Daily!U826,Daily!U919,Daily!U950)</f>
        <v>330</v>
      </c>
      <c r="V18" s="3">
        <f>SUM(Daily!V175,Daily!V237,Daily!V392,Daily!V609,Daily!V733,Daily!V764,Daily!V826,Daily!V919,Daily!V950)</f>
        <v>3200</v>
      </c>
      <c r="W18" s="32">
        <f>SUM(Daily!W175,Daily!W237,Daily!W392,Daily!W609,Daily!W733,Daily!W764,Daily!W826,Daily!W919,Daily!W950)</f>
        <v>3407</v>
      </c>
      <c r="X18" s="3">
        <f>SUM(Daily!X175,Daily!X237,Daily!X392,Daily!X609,Daily!X733,Daily!X764,Daily!X826,Daily!X919,Daily!X950)</f>
        <v>1984</v>
      </c>
      <c r="Y18" s="32">
        <f>SUM(Daily!Y175,Daily!Y237,Daily!Y392,Daily!Y609,Daily!Y733,Daily!Y764,Daily!Y826,Daily!Y919,Daily!Y950)</f>
        <v>1003</v>
      </c>
      <c r="Z18" s="3">
        <f>SUM(Daily!Z175,Daily!Z237,Daily!Z392,Daily!Z609,Daily!Z733,Daily!Z764,Daily!Z826,Daily!Z919,Daily!Z950)</f>
        <v>6368</v>
      </c>
      <c r="AA18" s="32">
        <f>SUM(Daily!AA175,Daily!AA237,Daily!AA392,Daily!AA609,Daily!AA733,Daily!AA764,Daily!AA826,Daily!AA919,Daily!AA950)</f>
        <v>7116</v>
      </c>
      <c r="AB18" s="113">
        <f t="shared" si="0"/>
        <v>42467</v>
      </c>
      <c r="AC18" s="19">
        <f t="shared" si="0"/>
        <v>40013</v>
      </c>
    </row>
    <row r="19" spans="1:29" x14ac:dyDescent="0.15">
      <c r="A19" s="95" t="s">
        <v>28</v>
      </c>
      <c r="B19" s="3">
        <f>SUM(Daily!B176,Daily!B238,Daily!B393,Daily!B610,Daily!B734,Daily!B765,Daily!B827,Daily!B920,Daily!B951)</f>
        <v>4720</v>
      </c>
      <c r="C19" s="32">
        <f>SUM(Daily!C176,Daily!C238,Daily!C393,Daily!C610,Daily!C734,Daily!C765,Daily!C827,Daily!C920,Daily!C951)</f>
        <v>6373</v>
      </c>
      <c r="D19" s="3">
        <f>SUM(Daily!D176,Daily!D238,Daily!D393,Daily!D610,Daily!D734,Daily!D765,Daily!D827,Daily!D920,Daily!D951)</f>
        <v>1585</v>
      </c>
      <c r="E19" s="32">
        <f>SUM(Daily!E176,Daily!E238,Daily!E393,Daily!E610,Daily!E734,Daily!E765,Daily!E827,Daily!E920,Daily!E951)</f>
        <v>2343</v>
      </c>
      <c r="F19" s="3">
        <f>SUM(Daily!F176,Daily!F238,Daily!F393,Daily!F610,Daily!F734,Daily!F765,Daily!F827,Daily!F920,Daily!F951)</f>
        <v>4052</v>
      </c>
      <c r="G19" s="32">
        <f>SUM(Daily!G176,Daily!G238,Daily!G393,Daily!G610,Daily!G734,Daily!G765,Daily!G827,Daily!G920,Daily!G951)</f>
        <v>4442</v>
      </c>
      <c r="H19" s="3">
        <f>SUM(Daily!H176,Daily!H238,Daily!H393,Daily!H610,Daily!H734,Daily!H765,Daily!H827,Daily!H920,Daily!H951)</f>
        <v>6925</v>
      </c>
      <c r="I19" s="32">
        <f>SUM(Daily!I176,Daily!I238,Daily!I393,Daily!I610,Daily!I734,Daily!I765,Daily!I827,Daily!I920,Daily!I951)</f>
        <v>7133</v>
      </c>
      <c r="J19" s="3">
        <f>SUM(Daily!J176,Daily!J238,Daily!J393,Daily!J610,Daily!J734,Daily!J765,Daily!J827,Daily!J920,Daily!J951)</f>
        <v>722</v>
      </c>
      <c r="K19" s="32">
        <f>SUM(Daily!K176,Daily!K238,Daily!K393,Daily!K610,Daily!K734,Daily!K765,Daily!K827,Daily!K920,Daily!K951)</f>
        <v>586</v>
      </c>
      <c r="L19" s="3">
        <f>SUM(Daily!L176,Daily!L238,Daily!L393,Daily!L610,Daily!L734,Daily!L765,Daily!L827,Daily!L920,Daily!L951)</f>
        <v>3074</v>
      </c>
      <c r="M19" s="32">
        <f>SUM(Daily!M176,Daily!M238,Daily!M393,Daily!M610,Daily!M734,Daily!M765,Daily!M827,Daily!M920,Daily!M951)</f>
        <v>2258</v>
      </c>
      <c r="N19" s="3">
        <f>SUM(Daily!N176,Daily!N238,Daily!N393,Daily!N610,Daily!N734,Daily!N765,Daily!N827,Daily!N920,Daily!N951)</f>
        <v>6165</v>
      </c>
      <c r="O19" s="32">
        <f>SUM(Daily!O176,Daily!O238,Daily!O393,Daily!O610,Daily!O734,Daily!O765,Daily!O827,Daily!O920,Daily!O951)</f>
        <v>5575</v>
      </c>
      <c r="P19" s="3">
        <f>SUM(Daily!P176,Daily!P238,Daily!P393,Daily!P610,Daily!P734,Daily!P765,Daily!P827,Daily!P920,Daily!P951)</f>
        <v>3139</v>
      </c>
      <c r="Q19" s="32">
        <f>SUM(Daily!Q176,Daily!Q238,Daily!Q393,Daily!Q610,Daily!Q734,Daily!Q765,Daily!Q827,Daily!Q920,Daily!Q951)</f>
        <v>2254</v>
      </c>
      <c r="R19" s="3">
        <f>SUM(Daily!R176,Daily!R238,Daily!R393,Daily!R610,Daily!R734,Daily!R765,Daily!R827,Daily!R920,Daily!R951)</f>
        <v>3694</v>
      </c>
      <c r="S19" s="32">
        <f>SUM(Daily!S176,Daily!S238,Daily!S393,Daily!S610,Daily!S734,Daily!S765,Daily!S827,Daily!S920,Daily!S951)</f>
        <v>4066</v>
      </c>
      <c r="T19" s="3">
        <f>SUM(Daily!T176,Daily!T238,Daily!T393,Daily!T610,Daily!T734,Daily!T765,Daily!T827,Daily!T920,Daily!T951)</f>
        <v>453</v>
      </c>
      <c r="U19" s="32">
        <f>SUM(Daily!U176,Daily!U238,Daily!U393,Daily!U610,Daily!U734,Daily!U765,Daily!U827,Daily!U920,Daily!U951)</f>
        <v>322</v>
      </c>
      <c r="V19" s="3">
        <f>SUM(Daily!V176,Daily!V238,Daily!V393,Daily!V610,Daily!V734,Daily!V765,Daily!V827,Daily!V920,Daily!V951)</f>
        <v>3688</v>
      </c>
      <c r="W19" s="32">
        <f>SUM(Daily!W176,Daily!W238,Daily!W393,Daily!W610,Daily!W734,Daily!W765,Daily!W827,Daily!W920,Daily!W951)</f>
        <v>3417</v>
      </c>
      <c r="X19" s="3">
        <f>SUM(Daily!X176,Daily!X238,Daily!X393,Daily!X610,Daily!X734,Daily!X765,Daily!X827,Daily!X920,Daily!X951)</f>
        <v>2058</v>
      </c>
      <c r="Y19" s="32">
        <f>SUM(Daily!Y176,Daily!Y238,Daily!Y393,Daily!Y610,Daily!Y734,Daily!Y765,Daily!Y827,Daily!Y920,Daily!Y951)</f>
        <v>1052</v>
      </c>
      <c r="Z19" s="3">
        <f>SUM(Daily!Z176,Daily!Z238,Daily!Z393,Daily!Z610,Daily!Z734,Daily!Z765,Daily!Z827,Daily!Z920,Daily!Z951)</f>
        <v>6727</v>
      </c>
      <c r="AA19" s="32">
        <f>SUM(Daily!AA176,Daily!AA238,Daily!AA393,Daily!AA610,Daily!AA734,Daily!AA765,Daily!AA827,Daily!AA920,Daily!AA951)</f>
        <v>7022</v>
      </c>
      <c r="AB19" s="113">
        <f t="shared" si="0"/>
        <v>47002</v>
      </c>
      <c r="AC19" s="19">
        <f t="shared" si="0"/>
        <v>46843</v>
      </c>
    </row>
    <row r="20" spans="1:29" x14ac:dyDescent="0.15">
      <c r="A20" s="94" t="s">
        <v>29</v>
      </c>
      <c r="B20" s="3">
        <f>SUM(Daily!B177,Daily!B239,Daily!B394,Daily!B611,Daily!B735,Daily!B766,Daily!B828,Daily!B921,Daily!B952)</f>
        <v>5261</v>
      </c>
      <c r="C20" s="32">
        <f>SUM(Daily!C177,Daily!C239,Daily!C394,Daily!C611,Daily!C735,Daily!C766,Daily!C828,Daily!C921,Daily!C952)</f>
        <v>6121</v>
      </c>
      <c r="D20" s="3">
        <f>SUM(Daily!D177,Daily!D239,Daily!D394,Daily!D611,Daily!D735,Daily!D766,Daily!D828,Daily!D921,Daily!D952)</f>
        <v>1567</v>
      </c>
      <c r="E20" s="32">
        <f>SUM(Daily!E177,Daily!E239,Daily!E394,Daily!E611,Daily!E735,Daily!E766,Daily!E828,Daily!E921,Daily!E952)</f>
        <v>2293</v>
      </c>
      <c r="F20" s="3">
        <f>SUM(Daily!F177,Daily!F239,Daily!F394,Daily!F611,Daily!F735,Daily!F766,Daily!F828,Daily!F921,Daily!F952)</f>
        <v>4423</v>
      </c>
      <c r="G20" s="32">
        <f>SUM(Daily!G177,Daily!G239,Daily!G394,Daily!G611,Daily!G735,Daily!G766,Daily!G828,Daily!G921,Daily!G952)</f>
        <v>4583</v>
      </c>
      <c r="H20" s="3">
        <f>SUM(Daily!H177,Daily!H239,Daily!H394,Daily!H611,Daily!H735,Daily!H766,Daily!H828,Daily!H921,Daily!H952)</f>
        <v>7199</v>
      </c>
      <c r="I20" s="32">
        <f>SUM(Daily!I177,Daily!I239,Daily!I394,Daily!I611,Daily!I735,Daily!I766,Daily!I828,Daily!I921,Daily!I952)</f>
        <v>7028</v>
      </c>
      <c r="J20" s="3">
        <f>SUM(Daily!J177,Daily!J239,Daily!J394,Daily!J611,Daily!J735,Daily!J766,Daily!J828,Daily!J921,Daily!J952)</f>
        <v>868</v>
      </c>
      <c r="K20" s="32">
        <f>SUM(Daily!K177,Daily!K239,Daily!K394,Daily!K611,Daily!K735,Daily!K766,Daily!K828,Daily!K921,Daily!K952)</f>
        <v>510</v>
      </c>
      <c r="L20" s="3">
        <f>SUM(Daily!L177,Daily!L239,Daily!L394,Daily!L611,Daily!L735,Daily!L766,Daily!L828,Daily!L921,Daily!L952)</f>
        <v>3325</v>
      </c>
      <c r="M20" s="32">
        <f>SUM(Daily!M177,Daily!M239,Daily!M394,Daily!M611,Daily!M735,Daily!M766,Daily!M828,Daily!M921,Daily!M952)</f>
        <v>2347</v>
      </c>
      <c r="N20" s="3">
        <f>SUM(Daily!N177,Daily!N239,Daily!N394,Daily!N611,Daily!N735,Daily!N766,Daily!N828,Daily!N921,Daily!N952)</f>
        <v>6362</v>
      </c>
      <c r="O20" s="32">
        <f>SUM(Daily!O177,Daily!O239,Daily!O394,Daily!O611,Daily!O735,Daily!O766,Daily!O828,Daily!O921,Daily!O952)</f>
        <v>5718</v>
      </c>
      <c r="P20" s="3">
        <f>SUM(Daily!P177,Daily!P239,Daily!P394,Daily!P611,Daily!P735,Daily!P766,Daily!P828,Daily!P921,Daily!P952)</f>
        <v>2744</v>
      </c>
      <c r="Q20" s="32">
        <f>SUM(Daily!Q177,Daily!Q239,Daily!Q394,Daily!Q611,Daily!Q735,Daily!Q766,Daily!Q828,Daily!Q921,Daily!Q952)</f>
        <v>2550</v>
      </c>
      <c r="R20" s="3">
        <f>SUM(Daily!R177,Daily!R239,Daily!R394,Daily!R611,Daily!R735,Daily!R766,Daily!R828,Daily!R921,Daily!R952)</f>
        <v>3758</v>
      </c>
      <c r="S20" s="32">
        <f>SUM(Daily!S177,Daily!S239,Daily!S394,Daily!S611,Daily!S735,Daily!S766,Daily!S828,Daily!S921,Daily!S952)</f>
        <v>4273</v>
      </c>
      <c r="T20" s="3">
        <f>SUM(Daily!T177,Daily!T239,Daily!T394,Daily!T611,Daily!T735,Daily!T766,Daily!T828,Daily!T921,Daily!T952)</f>
        <v>514</v>
      </c>
      <c r="U20" s="32">
        <f>SUM(Daily!U177,Daily!U239,Daily!U394,Daily!U611,Daily!U735,Daily!U766,Daily!U828,Daily!U921,Daily!U952)</f>
        <v>360</v>
      </c>
      <c r="V20" s="3">
        <f>SUM(Daily!V177,Daily!V239,Daily!V394,Daily!V611,Daily!V735,Daily!V766,Daily!V828,Daily!V921,Daily!V952)</f>
        <v>3652</v>
      </c>
      <c r="W20" s="32">
        <f>SUM(Daily!W177,Daily!W239,Daily!W394,Daily!W611,Daily!W735,Daily!W766,Daily!W828,Daily!W921,Daily!W952)</f>
        <v>3758</v>
      </c>
      <c r="X20" s="3">
        <f>SUM(Daily!X177,Daily!X239,Daily!X394,Daily!X611,Daily!X735,Daily!X766,Daily!X828,Daily!X921,Daily!X952)</f>
        <v>2031</v>
      </c>
      <c r="Y20" s="32">
        <f>SUM(Daily!Y177,Daily!Y239,Daily!Y394,Daily!Y611,Daily!Y735,Daily!Y766,Daily!Y828,Daily!Y921,Daily!Y952)</f>
        <v>1208</v>
      </c>
      <c r="Z20" s="3">
        <f>SUM(Daily!Z177,Daily!Z239,Daily!Z394,Daily!Z611,Daily!Z735,Daily!Z766,Daily!Z828,Daily!Z921,Daily!Z952)</f>
        <v>6801</v>
      </c>
      <c r="AA20" s="32">
        <f>SUM(Daily!AA177,Daily!AA239,Daily!AA394,Daily!AA611,Daily!AA735,Daily!AA766,Daily!AA828,Daily!AA921,Daily!AA952)</f>
        <v>7160</v>
      </c>
      <c r="AB20" s="113">
        <f t="shared" si="0"/>
        <v>48505</v>
      </c>
      <c r="AC20" s="19">
        <f t="shared" si="0"/>
        <v>47909</v>
      </c>
    </row>
    <row r="21" spans="1:29" x14ac:dyDescent="0.15">
      <c r="A21" s="95" t="s">
        <v>30</v>
      </c>
      <c r="B21" s="3">
        <f>SUM(Daily!B178,Daily!B240,Daily!B395,Daily!B612,Daily!B736,Daily!B767,Daily!B829,Daily!B922,Daily!B953)</f>
        <v>4627</v>
      </c>
      <c r="C21" s="32">
        <f>SUM(Daily!C178,Daily!C240,Daily!C395,Daily!C612,Daily!C736,Daily!C767,Daily!C829,Daily!C922,Daily!C953)</f>
        <v>5210</v>
      </c>
      <c r="D21" s="3">
        <f>SUM(Daily!D178,Daily!D240,Daily!D395,Daily!D612,Daily!D736,Daily!D767,Daily!D829,Daily!D922,Daily!D953)</f>
        <v>1218</v>
      </c>
      <c r="E21" s="32">
        <f>SUM(Daily!E178,Daily!E240,Daily!E395,Daily!E612,Daily!E736,Daily!E767,Daily!E829,Daily!E922,Daily!E953)</f>
        <v>2051</v>
      </c>
      <c r="F21" s="3">
        <f>SUM(Daily!F178,Daily!F240,Daily!F395,Daily!F612,Daily!F736,Daily!F767,Daily!F829,Daily!F922,Daily!F953)</f>
        <v>4026</v>
      </c>
      <c r="G21" s="32">
        <f>SUM(Daily!G178,Daily!G240,Daily!G395,Daily!G612,Daily!G736,Daily!G767,Daily!G829,Daily!G922,Daily!G953)</f>
        <v>4124</v>
      </c>
      <c r="H21" s="3">
        <f>SUM(Daily!H178,Daily!H240,Daily!H395,Daily!H612,Daily!H736,Daily!H767,Daily!H829,Daily!H922,Daily!H953)</f>
        <v>6246</v>
      </c>
      <c r="I21" s="32">
        <f>SUM(Daily!I178,Daily!I240,Daily!I395,Daily!I612,Daily!I736,Daily!I767,Daily!I829,Daily!I922,Daily!I953)</f>
        <v>6190</v>
      </c>
      <c r="J21" s="3">
        <f>SUM(Daily!J178,Daily!J240,Daily!J395,Daily!J612,Daily!J736,Daily!J767,Daily!J829,Daily!J922,Daily!J953)</f>
        <v>774</v>
      </c>
      <c r="K21" s="32">
        <f>SUM(Daily!K178,Daily!K240,Daily!K395,Daily!K612,Daily!K736,Daily!K767,Daily!K829,Daily!K922,Daily!K953)</f>
        <v>465</v>
      </c>
      <c r="L21" s="3">
        <f>SUM(Daily!L178,Daily!L240,Daily!L395,Daily!L612,Daily!L736,Daily!L767,Daily!L829,Daily!L922,Daily!L953)</f>
        <v>3384</v>
      </c>
      <c r="M21" s="32">
        <f>SUM(Daily!M178,Daily!M240,Daily!M395,Daily!M612,Daily!M736,Daily!M767,Daily!M829,Daily!M922,Daily!M953)</f>
        <v>1913</v>
      </c>
      <c r="N21" s="3">
        <f>SUM(Daily!N178,Daily!N240,Daily!N395,Daily!N612,Daily!N736,Daily!N767,Daily!N829,Daily!N922,Daily!N953)</f>
        <v>5733</v>
      </c>
      <c r="O21" s="32">
        <f>SUM(Daily!O178,Daily!O240,Daily!O395,Daily!O612,Daily!O736,Daily!O767,Daily!O829,Daily!O922,Daily!O953)</f>
        <v>5083</v>
      </c>
      <c r="P21" s="3">
        <f>SUM(Daily!P178,Daily!P240,Daily!P395,Daily!P612,Daily!P736,Daily!P767,Daily!P829,Daily!P922,Daily!P953)</f>
        <v>2112</v>
      </c>
      <c r="Q21" s="32">
        <f>SUM(Daily!Q178,Daily!Q240,Daily!Q395,Daily!Q612,Daily!Q736,Daily!Q767,Daily!Q829,Daily!Q922,Daily!Q953)</f>
        <v>2640</v>
      </c>
      <c r="R21" s="3">
        <f>SUM(Daily!R178,Daily!R240,Daily!R395,Daily!R612,Daily!R736,Daily!R767,Daily!R829,Daily!R922,Daily!R953)</f>
        <v>2999</v>
      </c>
      <c r="S21" s="32">
        <f>SUM(Daily!S178,Daily!S240,Daily!S395,Daily!S612,Daily!S736,Daily!S767,Daily!S829,Daily!S922,Daily!S953)</f>
        <v>4130</v>
      </c>
      <c r="T21" s="3">
        <f>SUM(Daily!T178,Daily!T240,Daily!T395,Daily!T612,Daily!T736,Daily!T767,Daily!T829,Daily!T922,Daily!T953)</f>
        <v>369</v>
      </c>
      <c r="U21" s="32">
        <f>SUM(Daily!U178,Daily!U240,Daily!U395,Daily!U612,Daily!U736,Daily!U767,Daily!U829,Daily!U922,Daily!U953)</f>
        <v>364</v>
      </c>
      <c r="V21" s="3">
        <f>SUM(Daily!V178,Daily!V240,Daily!V395,Daily!V612,Daily!V736,Daily!V767,Daily!V829,Daily!V922,Daily!V953)</f>
        <v>3337</v>
      </c>
      <c r="W21" s="32">
        <f>SUM(Daily!W178,Daily!W240,Daily!W395,Daily!W612,Daily!W736,Daily!W767,Daily!W829,Daily!W922,Daily!W953)</f>
        <v>2985</v>
      </c>
      <c r="X21" s="3">
        <f>SUM(Daily!X178,Daily!X240,Daily!X395,Daily!X612,Daily!X736,Daily!X767,Daily!X829,Daily!X922,Daily!X953)</f>
        <v>1876</v>
      </c>
      <c r="Y21" s="32">
        <f>SUM(Daily!Y178,Daily!Y240,Daily!Y395,Daily!Y612,Daily!Y736,Daily!Y767,Daily!Y829,Daily!Y922,Daily!Y953)</f>
        <v>1261</v>
      </c>
      <c r="Z21" s="3">
        <f>SUM(Daily!Z178,Daily!Z240,Daily!Z395,Daily!Z612,Daily!Z736,Daily!Z767,Daily!Z829,Daily!Z922,Daily!Z953)</f>
        <v>5529</v>
      </c>
      <c r="AA21" s="32">
        <f>SUM(Daily!AA178,Daily!AA240,Daily!AA395,Daily!AA612,Daily!AA736,Daily!AA767,Daily!AA829,Daily!AA922,Daily!AA953)</f>
        <v>6465</v>
      </c>
      <c r="AB21" s="113">
        <f t="shared" si="0"/>
        <v>42230</v>
      </c>
      <c r="AC21" s="19">
        <f t="shared" si="0"/>
        <v>42881</v>
      </c>
    </row>
    <row r="22" spans="1:29" x14ac:dyDescent="0.15">
      <c r="A22" s="94" t="s">
        <v>31</v>
      </c>
      <c r="B22" s="3">
        <f>SUM(Daily!B179,Daily!B241,Daily!B396,Daily!B613,Daily!B737,Daily!B768,Daily!B830,Daily!B923,Daily!B954)</f>
        <v>5192</v>
      </c>
      <c r="C22" s="32">
        <f>SUM(Daily!C179,Daily!C241,Daily!C396,Daily!C613,Daily!C737,Daily!C768,Daily!C830,Daily!C923,Daily!C954)</f>
        <v>5332</v>
      </c>
      <c r="D22" s="3">
        <f>SUM(Daily!D179,Daily!D241,Daily!D396,Daily!D613,Daily!D737,Daily!D768,Daily!D830,Daily!D923,Daily!D954)</f>
        <v>1046</v>
      </c>
      <c r="E22" s="32">
        <f>SUM(Daily!E179,Daily!E241,Daily!E396,Daily!E613,Daily!E737,Daily!E768,Daily!E830,Daily!E923,Daily!E954)</f>
        <v>2276</v>
      </c>
      <c r="F22" s="3">
        <f>SUM(Daily!F179,Daily!F241,Daily!F396,Daily!F613,Daily!F737,Daily!F768,Daily!F830,Daily!F923,Daily!F954)</f>
        <v>3338</v>
      </c>
      <c r="G22" s="32">
        <f>SUM(Daily!G179,Daily!G241,Daily!G396,Daily!G613,Daily!G737,Daily!G768,Daily!G830,Daily!G923,Daily!G954)</f>
        <v>4851</v>
      </c>
      <c r="H22" s="3">
        <f>SUM(Daily!H179,Daily!H241,Daily!H396,Daily!H613,Daily!H737,Daily!H768,Daily!H830,Daily!H923,Daily!H954)</f>
        <v>5829</v>
      </c>
      <c r="I22" s="32">
        <f>SUM(Daily!I179,Daily!I241,Daily!I396,Daily!I613,Daily!I737,Daily!I768,Daily!I830,Daily!I923,Daily!I954)</f>
        <v>6920</v>
      </c>
      <c r="J22" s="3">
        <f>SUM(Daily!J179,Daily!J241,Daily!J396,Daily!J613,Daily!J737,Daily!J768,Daily!J830,Daily!J923,Daily!J954)</f>
        <v>1097</v>
      </c>
      <c r="K22" s="32">
        <f>SUM(Daily!K179,Daily!K241,Daily!K396,Daily!K613,Daily!K737,Daily!K768,Daily!K830,Daily!K923,Daily!K954)</f>
        <v>505</v>
      </c>
      <c r="L22" s="3">
        <f>SUM(Daily!L179,Daily!L241,Daily!L396,Daily!L613,Daily!L737,Daily!L768,Daily!L830,Daily!L923,Daily!L954)</f>
        <v>4040</v>
      </c>
      <c r="M22" s="32">
        <f>SUM(Daily!M179,Daily!M241,Daily!M396,Daily!M613,Daily!M737,Daily!M768,Daily!M830,Daily!M923,Daily!M954)</f>
        <v>1622</v>
      </c>
      <c r="N22" s="3">
        <f>SUM(Daily!N179,Daily!N241,Daily!N396,Daily!N613,Daily!N737,Daily!N768,Daily!N830,Daily!N923,Daily!N954)</f>
        <v>5880</v>
      </c>
      <c r="O22" s="32">
        <f>SUM(Daily!O179,Daily!O241,Daily!O396,Daily!O613,Daily!O737,Daily!O768,Daily!O830,Daily!O923,Daily!O954)</f>
        <v>5207</v>
      </c>
      <c r="P22" s="3">
        <f>SUM(Daily!P179,Daily!P241,Daily!P396,Daily!P613,Daily!P737,Daily!P768,Daily!P830,Daily!P923,Daily!P954)</f>
        <v>2004</v>
      </c>
      <c r="Q22" s="32">
        <f>SUM(Daily!Q179,Daily!Q241,Daily!Q396,Daily!Q613,Daily!Q737,Daily!Q768,Daily!Q830,Daily!Q923,Daily!Q954)</f>
        <v>2716</v>
      </c>
      <c r="R22" s="3">
        <f>SUM(Daily!R179,Daily!R241,Daily!R396,Daily!R613,Daily!R737,Daily!R768,Daily!R830,Daily!R923,Daily!R954)</f>
        <v>2606</v>
      </c>
      <c r="S22" s="32">
        <f>SUM(Daily!S179,Daily!S241,Daily!S396,Daily!S613,Daily!S737,Daily!S768,Daily!S830,Daily!S923,Daily!S954)</f>
        <v>4073</v>
      </c>
      <c r="T22" s="3">
        <f>SUM(Daily!T179,Daily!T241,Daily!T396,Daily!T613,Daily!T737,Daily!T768,Daily!T830,Daily!T923,Daily!T954)</f>
        <v>327</v>
      </c>
      <c r="U22" s="32">
        <f>SUM(Daily!U179,Daily!U241,Daily!U396,Daily!U613,Daily!U737,Daily!U768,Daily!U830,Daily!U923,Daily!U954)</f>
        <v>298</v>
      </c>
      <c r="V22" s="3">
        <f>SUM(Daily!V179,Daily!V241,Daily!V396,Daily!V613,Daily!V737,Daily!V768,Daily!V830,Daily!V923,Daily!V954)</f>
        <v>3733</v>
      </c>
      <c r="W22" s="32">
        <f>SUM(Daily!W179,Daily!W241,Daily!W396,Daily!W613,Daily!W737,Daily!W768,Daily!W830,Daily!W923,Daily!W954)</f>
        <v>2853</v>
      </c>
      <c r="X22" s="3">
        <f>SUM(Daily!X179,Daily!X241,Daily!X396,Daily!X613,Daily!X737,Daily!X768,Daily!X830,Daily!X923,Daily!X954)</f>
        <v>1860</v>
      </c>
      <c r="Y22" s="32">
        <f>SUM(Daily!Y179,Daily!Y241,Daily!Y396,Daily!Y613,Daily!Y737,Daily!Y768,Daily!Y830,Daily!Y923,Daily!Y954)</f>
        <v>1226</v>
      </c>
      <c r="Z22" s="3">
        <f>SUM(Daily!Z179,Daily!Z241,Daily!Z396,Daily!Z613,Daily!Z737,Daily!Z768,Daily!Z830,Daily!Z923,Daily!Z954)</f>
        <v>4900</v>
      </c>
      <c r="AA22" s="32">
        <f>SUM(Daily!AA179,Daily!AA241,Daily!AA396,Daily!AA613,Daily!AA737,Daily!AA768,Daily!AA830,Daily!AA923,Daily!AA954)</f>
        <v>5668</v>
      </c>
      <c r="AB22" s="113">
        <f t="shared" si="0"/>
        <v>41852</v>
      </c>
      <c r="AC22" s="19">
        <f t="shared" si="0"/>
        <v>43547</v>
      </c>
    </row>
    <row r="23" spans="1:29" x14ac:dyDescent="0.15">
      <c r="A23" s="95" t="s">
        <v>32</v>
      </c>
      <c r="B23" s="3">
        <f>SUM(Daily!B180,Daily!B242,Daily!B397,Daily!B614,Daily!B738,Daily!B769,Daily!B831,Daily!B924,Daily!B955)</f>
        <v>6033</v>
      </c>
      <c r="C23" s="32">
        <f>SUM(Daily!C180,Daily!C242,Daily!C397,Daily!C614,Daily!C738,Daily!C769,Daily!C831,Daily!C924,Daily!C955)</f>
        <v>5323</v>
      </c>
      <c r="D23" s="3">
        <f>SUM(Daily!D180,Daily!D242,Daily!D397,Daily!D614,Daily!D738,Daily!D769,Daily!D831,Daily!D924,Daily!D955)</f>
        <v>1080</v>
      </c>
      <c r="E23" s="32">
        <f>SUM(Daily!E180,Daily!E242,Daily!E397,Daily!E614,Daily!E738,Daily!E769,Daily!E831,Daily!E924,Daily!E955)</f>
        <v>2323</v>
      </c>
      <c r="F23" s="3">
        <f>SUM(Daily!F180,Daily!F242,Daily!F397,Daily!F614,Daily!F738,Daily!F769,Daily!F831,Daily!F924,Daily!F955)</f>
        <v>3436</v>
      </c>
      <c r="G23" s="32">
        <f>SUM(Daily!G180,Daily!G242,Daily!G397,Daily!G614,Daily!G738,Daily!G769,Daily!G831,Daily!G924,Daily!G955)</f>
        <v>6472</v>
      </c>
      <c r="H23" s="3">
        <f>SUM(Daily!H180,Daily!H242,Daily!H397,Daily!H614,Daily!H738,Daily!H769,Daily!H831,Daily!H924,Daily!H955)</f>
        <v>6518</v>
      </c>
      <c r="I23" s="32">
        <f>SUM(Daily!I180,Daily!I242,Daily!I397,Daily!I614,Daily!I738,Daily!I769,Daily!I831,Daily!I924,Daily!I955)</f>
        <v>8000</v>
      </c>
      <c r="J23" s="3">
        <f>SUM(Daily!J180,Daily!J242,Daily!J397,Daily!J614,Daily!J738,Daily!J769,Daily!J831,Daily!J924,Daily!J955)</f>
        <v>1656</v>
      </c>
      <c r="K23" s="32">
        <f>SUM(Daily!K180,Daily!K242,Daily!K397,Daily!K614,Daily!K738,Daily!K769,Daily!K831,Daily!K924,Daily!K955)</f>
        <v>527</v>
      </c>
      <c r="L23" s="3">
        <f>SUM(Daily!L180,Daily!L242,Daily!L397,Daily!L614,Daily!L738,Daily!L769,Daily!L831,Daily!L924,Daily!L955)</f>
        <v>5350</v>
      </c>
      <c r="M23" s="32">
        <f>SUM(Daily!M180,Daily!M242,Daily!M397,Daily!M614,Daily!M738,Daily!M769,Daily!M831,Daily!M924,Daily!M955)</f>
        <v>1566</v>
      </c>
      <c r="N23" s="3">
        <f>SUM(Daily!N180,Daily!N242,Daily!N397,Daily!N614,Daily!N738,Daily!N769,Daily!N831,Daily!N924,Daily!N955)</f>
        <v>7511</v>
      </c>
      <c r="O23" s="32">
        <f>SUM(Daily!O180,Daily!O242,Daily!O397,Daily!O614,Daily!O738,Daily!O769,Daily!O831,Daily!O924,Daily!O955)</f>
        <v>5648</v>
      </c>
      <c r="P23" s="3">
        <f>SUM(Daily!P180,Daily!P242,Daily!P397,Daily!P614,Daily!P738,Daily!P769,Daily!P831,Daily!P924,Daily!P955)</f>
        <v>2259</v>
      </c>
      <c r="Q23" s="32">
        <f>SUM(Daily!Q180,Daily!Q242,Daily!Q397,Daily!Q614,Daily!Q738,Daily!Q769,Daily!Q831,Daily!Q924,Daily!Q955)</f>
        <v>3529</v>
      </c>
      <c r="R23" s="3">
        <f>SUM(Daily!R180,Daily!R242,Daily!R397,Daily!R614,Daily!R738,Daily!R769,Daily!R831,Daily!R924,Daily!R955)</f>
        <v>3425</v>
      </c>
      <c r="S23" s="32">
        <f>SUM(Daily!S180,Daily!S242,Daily!S397,Daily!S614,Daily!S738,Daily!S769,Daily!S831,Daily!S924,Daily!S955)</f>
        <v>4862</v>
      </c>
      <c r="T23" s="3">
        <f>SUM(Daily!T180,Daily!T242,Daily!T397,Daily!T614,Daily!T738,Daily!T769,Daily!T831,Daily!T924,Daily!T955)</f>
        <v>355</v>
      </c>
      <c r="U23" s="32">
        <f>SUM(Daily!U180,Daily!U242,Daily!U397,Daily!U614,Daily!U738,Daily!U769,Daily!U831,Daily!U924,Daily!U955)</f>
        <v>341</v>
      </c>
      <c r="V23" s="3">
        <f>SUM(Daily!V180,Daily!V242,Daily!V397,Daily!V614,Daily!V738,Daily!V769,Daily!V831,Daily!V924,Daily!V955)</f>
        <v>5970</v>
      </c>
      <c r="W23" s="32">
        <f>SUM(Daily!W180,Daily!W242,Daily!W397,Daily!W614,Daily!W738,Daily!W769,Daily!W831,Daily!W924,Daily!W955)</f>
        <v>2991</v>
      </c>
      <c r="X23" s="3">
        <f>SUM(Daily!X180,Daily!X242,Daily!X397,Daily!X614,Daily!X738,Daily!X769,Daily!X831,Daily!X924,Daily!X955)</f>
        <v>1976</v>
      </c>
      <c r="Y23" s="32">
        <f>SUM(Daily!Y180,Daily!Y242,Daily!Y397,Daily!Y614,Daily!Y738,Daily!Y769,Daily!Y831,Daily!Y924,Daily!Y955)</f>
        <v>1438</v>
      </c>
      <c r="Z23" s="3">
        <f>SUM(Daily!Z180,Daily!Z242,Daily!Z397,Daily!Z614,Daily!Z738,Daily!Z769,Daily!Z831,Daily!Z924,Daily!Z955)</f>
        <v>5375</v>
      </c>
      <c r="AA23" s="32">
        <f>SUM(Daily!AA180,Daily!AA242,Daily!AA397,Daily!AA614,Daily!AA738,Daily!AA769,Daily!AA831,Daily!AA924,Daily!AA955)</f>
        <v>6843</v>
      </c>
      <c r="AB23" s="113">
        <f t="shared" si="0"/>
        <v>50944</v>
      </c>
      <c r="AC23" s="19">
        <f t="shared" si="0"/>
        <v>49863</v>
      </c>
    </row>
    <row r="24" spans="1:29" x14ac:dyDescent="0.15">
      <c r="A24" s="94" t="s">
        <v>33</v>
      </c>
      <c r="B24" s="3">
        <f>SUM(Daily!B181,Daily!B243,Daily!B398,Daily!B615,Daily!B739,Daily!B770,Daily!B832,Daily!B925,Daily!B956)</f>
        <v>4223</v>
      </c>
      <c r="C24" s="32">
        <f>SUM(Daily!C181,Daily!C243,Daily!C398,Daily!C615,Daily!C739,Daily!C770,Daily!C832,Daily!C925,Daily!C956)</f>
        <v>4774</v>
      </c>
      <c r="D24" s="3">
        <f>SUM(Daily!D181,Daily!D243,Daily!D398,Daily!D615,Daily!D739,Daily!D770,Daily!D832,Daily!D925,Daily!D956)</f>
        <v>810</v>
      </c>
      <c r="E24" s="32">
        <f>SUM(Daily!E181,Daily!E243,Daily!E398,Daily!E615,Daily!E739,Daily!E770,Daily!E832,Daily!E925,Daily!E956)</f>
        <v>2213</v>
      </c>
      <c r="F24" s="3">
        <f>SUM(Daily!F181,Daily!F243,Daily!F398,Daily!F615,Daily!F739,Daily!F770,Daily!F832,Daily!F925,Daily!F956)</f>
        <v>2372</v>
      </c>
      <c r="G24" s="32">
        <f>SUM(Daily!G181,Daily!G243,Daily!G398,Daily!G615,Daily!G739,Daily!G770,Daily!G832,Daily!G925,Daily!G956)</f>
        <v>5199</v>
      </c>
      <c r="H24" s="3">
        <f>SUM(Daily!H181,Daily!H243,Daily!H398,Daily!H615,Daily!H739,Daily!H770,Daily!H832,Daily!H925,Daily!H956)</f>
        <v>4544</v>
      </c>
      <c r="I24" s="32">
        <f>SUM(Daily!I181,Daily!I243,Daily!I398,Daily!I615,Daily!I739,Daily!I770,Daily!I832,Daily!I925,Daily!I956)</f>
        <v>6638</v>
      </c>
      <c r="J24" s="3">
        <f>SUM(Daily!J181,Daily!J243,Daily!J398,Daily!J615,Daily!J739,Daily!J770,Daily!J832,Daily!J925,Daily!J956)</f>
        <v>1175</v>
      </c>
      <c r="K24" s="32">
        <f>SUM(Daily!K181,Daily!K243,Daily!K398,Daily!K615,Daily!K739,Daily!K770,Daily!K832,Daily!K925,Daily!K956)</f>
        <v>380</v>
      </c>
      <c r="L24" s="3">
        <f>SUM(Daily!L181,Daily!L243,Daily!L398,Daily!L615,Daily!L739,Daily!L770,Daily!L832,Daily!L925,Daily!L956)</f>
        <v>3426</v>
      </c>
      <c r="M24" s="32">
        <f>SUM(Daily!M181,Daily!M243,Daily!M398,Daily!M615,Daily!M739,Daily!M770,Daily!M832,Daily!M925,Daily!M956)</f>
        <v>1361</v>
      </c>
      <c r="N24" s="3">
        <f>SUM(Daily!N181,Daily!N243,Daily!N398,Daily!N615,Daily!N739,Daily!N770,Daily!N832,Daily!N925,Daily!N956)</f>
        <v>5789</v>
      </c>
      <c r="O24" s="32">
        <f>SUM(Daily!O181,Daily!O243,Daily!O398,Daily!O615,Daily!O739,Daily!O770,Daily!O832,Daily!O925,Daily!O956)</f>
        <v>4586</v>
      </c>
      <c r="P24" s="3">
        <f>SUM(Daily!P181,Daily!P243,Daily!P398,Daily!P615,Daily!P739,Daily!P770,Daily!P832,Daily!P925,Daily!P956)</f>
        <v>1423</v>
      </c>
      <c r="Q24" s="32">
        <f>SUM(Daily!Q181,Daily!Q243,Daily!Q398,Daily!Q615,Daily!Q739,Daily!Q770,Daily!Q832,Daily!Q925,Daily!Q956)</f>
        <v>2672</v>
      </c>
      <c r="R24" s="3">
        <f>SUM(Daily!R181,Daily!R243,Daily!R398,Daily!R615,Daily!R739,Daily!R770,Daily!R832,Daily!R925,Daily!R956)</f>
        <v>2476</v>
      </c>
      <c r="S24" s="32">
        <f>SUM(Daily!S181,Daily!S243,Daily!S398,Daily!S615,Daily!S739,Daily!S770,Daily!S832,Daily!S925,Daily!S956)</f>
        <v>3693</v>
      </c>
      <c r="T24" s="3">
        <f>SUM(Daily!T181,Daily!T243,Daily!T398,Daily!T615,Daily!T739,Daily!T770,Daily!T832,Daily!T925,Daily!T956)</f>
        <v>236</v>
      </c>
      <c r="U24" s="32">
        <f>SUM(Daily!U181,Daily!U243,Daily!U398,Daily!U615,Daily!U739,Daily!U770,Daily!U832,Daily!U925,Daily!U956)</f>
        <v>343</v>
      </c>
      <c r="V24" s="3">
        <f>SUM(Daily!V181,Daily!V243,Daily!V398,Daily!V615,Daily!V739,Daily!V770,Daily!V832,Daily!V925,Daily!V956)</f>
        <v>4033</v>
      </c>
      <c r="W24" s="32">
        <f>SUM(Daily!W181,Daily!W243,Daily!W398,Daily!W615,Daily!W739,Daily!W770,Daily!W832,Daily!W925,Daily!W956)</f>
        <v>2269</v>
      </c>
      <c r="X24" s="3">
        <f>SUM(Daily!X181,Daily!X243,Daily!X398,Daily!X615,Daily!X739,Daily!X770,Daily!X832,Daily!X925,Daily!X956)</f>
        <v>1151</v>
      </c>
      <c r="Y24" s="32">
        <f>SUM(Daily!Y181,Daily!Y243,Daily!Y398,Daily!Y615,Daily!Y739,Daily!Y770,Daily!Y832,Daily!Y925,Daily!Y956)</f>
        <v>1287</v>
      </c>
      <c r="Z24" s="3">
        <f>SUM(Daily!Z181,Daily!Z243,Daily!Z398,Daily!Z615,Daily!Z739,Daily!Z770,Daily!Z832,Daily!Z925,Daily!Z956)</f>
        <v>3629</v>
      </c>
      <c r="AA24" s="32">
        <f>SUM(Daily!AA181,Daily!AA243,Daily!AA398,Daily!AA615,Daily!AA739,Daily!AA770,Daily!AA832,Daily!AA925,Daily!AA956)</f>
        <v>5247</v>
      </c>
      <c r="AB24" s="113">
        <f t="shared" si="0"/>
        <v>35287</v>
      </c>
      <c r="AC24" s="19">
        <f t="shared" si="0"/>
        <v>40662</v>
      </c>
    </row>
    <row r="25" spans="1:29" x14ac:dyDescent="0.15">
      <c r="A25" s="95" t="s">
        <v>34</v>
      </c>
      <c r="B25" s="3">
        <f>SUM(Daily!B182,Daily!B244,Daily!B399,Daily!B616,Daily!B740,Daily!B771,Daily!B833,Daily!B926,Daily!B957)</f>
        <v>1995</v>
      </c>
      <c r="C25" s="32">
        <f>SUM(Daily!C182,Daily!C244,Daily!C399,Daily!C616,Daily!C740,Daily!C771,Daily!C833,Daily!C926,Daily!C957)</f>
        <v>3151</v>
      </c>
      <c r="D25" s="3">
        <f>SUM(Daily!D182,Daily!D244,Daily!D399,Daily!D616,Daily!D740,Daily!D771,Daily!D833,Daily!D926,Daily!D957)</f>
        <v>362</v>
      </c>
      <c r="E25" s="32">
        <f>SUM(Daily!E182,Daily!E244,Daily!E399,Daily!E616,Daily!E740,Daily!E771,Daily!E833,Daily!E926,Daily!E957)</f>
        <v>1457</v>
      </c>
      <c r="F25" s="3">
        <f>SUM(Daily!F182,Daily!F244,Daily!F399,Daily!F616,Daily!F740,Daily!F771,Daily!F833,Daily!F926,Daily!F957)</f>
        <v>883</v>
      </c>
      <c r="G25" s="32">
        <f>SUM(Daily!G182,Daily!G244,Daily!G399,Daily!G616,Daily!G740,Daily!G771,Daily!G833,Daily!G926,Daily!G957)</f>
        <v>3894</v>
      </c>
      <c r="H25" s="3">
        <f>SUM(Daily!H182,Daily!H244,Daily!H399,Daily!H616,Daily!H740,Daily!H771,Daily!H833,Daily!H926,Daily!H957)</f>
        <v>2375</v>
      </c>
      <c r="I25" s="32">
        <f>SUM(Daily!I182,Daily!I244,Daily!I399,Daily!I616,Daily!I740,Daily!I771,Daily!I833,Daily!I926,Daily!I957)</f>
        <v>4512</v>
      </c>
      <c r="J25" s="3">
        <f>SUM(Daily!J182,Daily!J244,Daily!J399,Daily!J616,Daily!J740,Daily!J771,Daily!J833,Daily!J926,Daily!J957)</f>
        <v>762</v>
      </c>
      <c r="K25" s="32">
        <f>SUM(Daily!K182,Daily!K244,Daily!K399,Daily!K616,Daily!K740,Daily!K771,Daily!K833,Daily!K926,Daily!K957)</f>
        <v>264</v>
      </c>
      <c r="L25" s="3">
        <f>SUM(Daily!L182,Daily!L244,Daily!L399,Daily!L616,Daily!L740,Daily!L771,Daily!L833,Daily!L926,Daily!L957)</f>
        <v>2639</v>
      </c>
      <c r="M25" s="32">
        <f>SUM(Daily!M182,Daily!M244,Daily!M399,Daily!M616,Daily!M740,Daily!M771,Daily!M833,Daily!M926,Daily!M957)</f>
        <v>763</v>
      </c>
      <c r="N25" s="3">
        <f>SUM(Daily!N182,Daily!N244,Daily!N399,Daily!N616,Daily!N740,Daily!N771,Daily!N833,Daily!N926,Daily!N957)</f>
        <v>4058</v>
      </c>
      <c r="O25" s="32">
        <f>SUM(Daily!O182,Daily!O244,Daily!O399,Daily!O616,Daily!O740,Daily!O771,Daily!O833,Daily!O926,Daily!O957)</f>
        <v>3259</v>
      </c>
      <c r="P25" s="3">
        <f>SUM(Daily!P182,Daily!P244,Daily!P399,Daily!P616,Daily!P740,Daily!P771,Daily!P833,Daily!P926,Daily!P957)</f>
        <v>1060</v>
      </c>
      <c r="Q25" s="32">
        <f>SUM(Daily!Q182,Daily!Q244,Daily!Q399,Daily!Q616,Daily!Q740,Daily!Q771,Daily!Q833,Daily!Q926,Daily!Q957)</f>
        <v>2137</v>
      </c>
      <c r="R25" s="3">
        <f>SUM(Daily!R182,Daily!R244,Daily!R399,Daily!R616,Daily!R740,Daily!R771,Daily!R833,Daily!R926,Daily!R957)</f>
        <v>1963</v>
      </c>
      <c r="S25" s="32">
        <f>SUM(Daily!S182,Daily!S244,Daily!S399,Daily!S616,Daily!S740,Daily!S771,Daily!S833,Daily!S926,Daily!S957)</f>
        <v>2748</v>
      </c>
      <c r="T25" s="3">
        <f>SUM(Daily!T182,Daily!T244,Daily!T399,Daily!T616,Daily!T740,Daily!T771,Daily!T833,Daily!T926,Daily!T957)</f>
        <v>158</v>
      </c>
      <c r="U25" s="32">
        <f>SUM(Daily!U182,Daily!U244,Daily!U399,Daily!U616,Daily!U740,Daily!U771,Daily!U833,Daily!U926,Daily!U957)</f>
        <v>318</v>
      </c>
      <c r="V25" s="3">
        <f>SUM(Daily!V182,Daily!V244,Daily!V399,Daily!V616,Daily!V740,Daily!V771,Daily!V833,Daily!V926,Daily!V957)</f>
        <v>3490</v>
      </c>
      <c r="W25" s="32">
        <f>SUM(Daily!W182,Daily!W244,Daily!W399,Daily!W616,Daily!W740,Daily!W771,Daily!W833,Daily!W926,Daily!W957)</f>
        <v>1501</v>
      </c>
      <c r="X25" s="3">
        <f>SUM(Daily!X182,Daily!X244,Daily!X399,Daily!X616,Daily!X740,Daily!X771,Daily!X833,Daily!X926,Daily!X957)</f>
        <v>566</v>
      </c>
      <c r="Y25" s="32">
        <f>SUM(Daily!Y182,Daily!Y244,Daily!Y399,Daily!Y616,Daily!Y740,Daily!Y771,Daily!Y833,Daily!Y926,Daily!Y957)</f>
        <v>1137</v>
      </c>
      <c r="Z25" s="3">
        <f>SUM(Daily!Z182,Daily!Z244,Daily!Z399,Daily!Z616,Daily!Z740,Daily!Z771,Daily!Z833,Daily!Z926,Daily!Z957)</f>
        <v>2365</v>
      </c>
      <c r="AA25" s="32">
        <f>SUM(Daily!AA182,Daily!AA244,Daily!AA399,Daily!AA616,Daily!AA740,Daily!AA771,Daily!AA833,Daily!AA926,Daily!AA957)</f>
        <v>3372</v>
      </c>
      <c r="AB25" s="113">
        <f>B25+D25+F25+H25+J25+L25+N25+P25+R25+T25+V25+X25+Z25</f>
        <v>22676</v>
      </c>
      <c r="AC25" s="19">
        <f t="shared" si="0"/>
        <v>28513</v>
      </c>
    </row>
    <row r="26" spans="1:29" x14ac:dyDescent="0.15">
      <c r="A26" s="94" t="s">
        <v>35</v>
      </c>
      <c r="B26" s="3">
        <f>SUM(Daily!B183,Daily!B245,Daily!B400,Daily!B617,Daily!B741,Daily!B772,Daily!B834,Daily!B927,Daily!B958)</f>
        <v>0</v>
      </c>
      <c r="C26" s="32">
        <f>SUM(Daily!C183,Daily!C245,Daily!C400,Daily!C617,Daily!C741,Daily!C772,Daily!C834,Daily!C927,Daily!C958)</f>
        <v>1646</v>
      </c>
      <c r="D26" s="3">
        <f>SUM(Daily!D183,Daily!D245,Daily!D400,Daily!D617,Daily!D741,Daily!D772,Daily!D834,Daily!D927,Daily!D958)</f>
        <v>26</v>
      </c>
      <c r="E26" s="32">
        <f>SUM(Daily!E183,Daily!E245,Daily!E400,Daily!E617,Daily!E741,Daily!E772,Daily!E834,Daily!E927,Daily!E958)</f>
        <v>866</v>
      </c>
      <c r="F26" s="3">
        <f>SUM(Daily!F183,Daily!F245,Daily!F400,Daily!F617,Daily!F741,Daily!F772,Daily!F834,Daily!F927,Daily!F958)</f>
        <v>23</v>
      </c>
      <c r="G26" s="32">
        <f>SUM(Daily!G183,Daily!G245,Daily!G400,Daily!G617,Daily!G741,Daily!G772,Daily!G834,Daily!G927,Daily!G958)</f>
        <v>2236</v>
      </c>
      <c r="H26" s="3">
        <f>SUM(Daily!H183,Daily!H245,Daily!H400,Daily!H617,Daily!H741,Daily!H772,Daily!H834,Daily!H927,Daily!H958)</f>
        <v>372</v>
      </c>
      <c r="I26" s="32">
        <f>SUM(Daily!I183,Daily!I245,Daily!I400,Daily!I617,Daily!I741,Daily!I772,Daily!I834,Daily!I927,Daily!I958)</f>
        <v>2202</v>
      </c>
      <c r="J26" s="3">
        <f>SUM(Daily!J183,Daily!J245,Daily!J400,Daily!J617,Daily!J741,Daily!J772,Daily!J834,Daily!J927,Daily!J958)</f>
        <v>87</v>
      </c>
      <c r="K26" s="32">
        <f>SUM(Daily!K183,Daily!K245,Daily!K400,Daily!K617,Daily!K741,Daily!K772,Daily!K834,Daily!K927,Daily!K958)</f>
        <v>153</v>
      </c>
      <c r="L26" s="3">
        <f>SUM(Daily!L183,Daily!L245,Daily!L400,Daily!L617,Daily!L741,Daily!L772,Daily!L834,Daily!L927,Daily!L958)</f>
        <v>2299</v>
      </c>
      <c r="M26" s="32">
        <f>SUM(Daily!M183,Daily!M245,Daily!M400,Daily!M617,Daily!M741,Daily!M772,Daily!M834,Daily!M927,Daily!M958)</f>
        <v>173</v>
      </c>
      <c r="N26" s="3">
        <f>SUM(Daily!N183,Daily!N245,Daily!N400,Daily!N617,Daily!N741,Daily!N772,Daily!N834,Daily!N927,Daily!N958)</f>
        <v>860</v>
      </c>
      <c r="O26" s="32">
        <f>SUM(Daily!O183,Daily!O245,Daily!O400,Daily!O617,Daily!O741,Daily!O772,Daily!O834,Daily!O927,Daily!O958)</f>
        <v>645</v>
      </c>
      <c r="P26" s="3">
        <f>SUM(Daily!P183,Daily!P245,Daily!P400,Daily!P617,Daily!P741,Daily!P772,Daily!P834,Daily!P927,Daily!P958)</f>
        <v>273</v>
      </c>
      <c r="Q26" s="32">
        <f>SUM(Daily!Q183,Daily!Q245,Daily!Q400,Daily!Q617,Daily!Q741,Daily!Q772,Daily!Q834,Daily!Q927,Daily!Q958)</f>
        <v>395</v>
      </c>
      <c r="R26" s="3">
        <f>SUM(Daily!R183,Daily!R245,Daily!R400,Daily!R617,Daily!R741,Daily!R772,Daily!R834,Daily!R927,Daily!R958)</f>
        <v>316</v>
      </c>
      <c r="S26" s="32">
        <f>SUM(Daily!S183,Daily!S245,Daily!S400,Daily!S617,Daily!S741,Daily!S772,Daily!S834,Daily!S927,Daily!S958)</f>
        <v>329</v>
      </c>
      <c r="T26" s="3">
        <f>SUM(Daily!T183,Daily!T245,Daily!T400,Daily!T617,Daily!T741,Daily!T772,Daily!T834,Daily!T927,Daily!T958)</f>
        <v>35</v>
      </c>
      <c r="U26" s="32">
        <f>SUM(Daily!U183,Daily!U245,Daily!U400,Daily!U617,Daily!U741,Daily!U772,Daily!U834,Daily!U927,Daily!U958)</f>
        <v>41</v>
      </c>
      <c r="V26" s="3">
        <f>SUM(Daily!V183,Daily!V245,Daily!V400,Daily!V617,Daily!V741,Daily!V772,Daily!V834,Daily!V927,Daily!V958)</f>
        <v>866</v>
      </c>
      <c r="W26" s="32">
        <f>SUM(Daily!W183,Daily!W245,Daily!W400,Daily!W617,Daily!W741,Daily!W772,Daily!W834,Daily!W927,Daily!W958)</f>
        <v>128</v>
      </c>
      <c r="X26" s="3">
        <f>SUM(Daily!X183,Daily!X245,Daily!X400,Daily!X617,Daily!X741,Daily!X772,Daily!X834,Daily!X927,Daily!X958)</f>
        <v>43</v>
      </c>
      <c r="Y26" s="32">
        <f>SUM(Daily!Y183,Daily!Y245,Daily!Y400,Daily!Y617,Daily!Y741,Daily!Y772,Daily!Y834,Daily!Y927,Daily!Y958)</f>
        <v>145</v>
      </c>
      <c r="Z26" s="3">
        <f>SUM(Daily!Z183,Daily!Z245,Daily!Z400,Daily!Z617,Daily!Z741,Daily!Z772,Daily!Z834,Daily!Z927,Daily!Z958)</f>
        <v>161</v>
      </c>
      <c r="AA26" s="32">
        <f>SUM(Daily!AA183,Daily!AA245,Daily!AA400,Daily!AA617,Daily!AA741,Daily!AA772,Daily!AA834,Daily!AA927,Daily!AA958)</f>
        <v>513</v>
      </c>
      <c r="AB26" s="113">
        <f>B26+D26+F26+H26+J26+L26+N26+P26+R26+T26+V26+X26+Z26</f>
        <v>5361</v>
      </c>
      <c r="AC26" s="19">
        <f t="shared" si="0"/>
        <v>9472</v>
      </c>
    </row>
    <row r="27" spans="1:29" x14ac:dyDescent="0.15">
      <c r="A27" s="95" t="s">
        <v>36</v>
      </c>
      <c r="B27" s="3">
        <f>SUM(Daily!B184,Daily!B246,Daily!B401,Daily!B618,Daily!B742,Daily!B773,Daily!B835,Daily!B928,Daily!B959)</f>
        <v>0</v>
      </c>
      <c r="C27" s="32">
        <f>SUM(Daily!C184,Daily!C246,Daily!C401,Daily!C618,Daily!C742,Daily!C773,Daily!C835,Daily!C928,Daily!C959)</f>
        <v>148</v>
      </c>
      <c r="D27" s="3">
        <f>SUM(Daily!D184,Daily!D246,Daily!D401,Daily!D618,Daily!D742,Daily!D773,Daily!D835,Daily!D928,Daily!D959)</f>
        <v>1</v>
      </c>
      <c r="E27" s="32">
        <f>SUM(Daily!E184,Daily!E246,Daily!E401,Daily!E618,Daily!E742,Daily!E773,Daily!E835,Daily!E928,Daily!E959)</f>
        <v>23</v>
      </c>
      <c r="F27" s="3">
        <f>SUM(Daily!F184,Daily!F246,Daily!F401,Daily!F618,Daily!F742,Daily!F773,Daily!F835,Daily!F928,Daily!F959)</f>
        <v>0</v>
      </c>
      <c r="G27" s="32">
        <f>SUM(Daily!G184,Daily!G246,Daily!G401,Daily!G618,Daily!G742,Daily!G773,Daily!G835,Daily!G928,Daily!G959)</f>
        <v>14</v>
      </c>
      <c r="H27" s="3">
        <f>SUM(Daily!H184,Daily!H246,Daily!H401,Daily!H618,Daily!H742,Daily!H773,Daily!H835,Daily!H928,Daily!H959)</f>
        <v>0</v>
      </c>
      <c r="I27" s="32">
        <f>SUM(Daily!I184,Daily!I246,Daily!I401,Daily!I618,Daily!I742,Daily!I773,Daily!I835,Daily!I928,Daily!I959)</f>
        <v>3</v>
      </c>
      <c r="J27" s="3">
        <f>SUM(Daily!J184,Daily!J246,Daily!J401,Daily!J618,Daily!J742,Daily!J773,Daily!J835,Daily!J928,Daily!J959)</f>
        <v>0</v>
      </c>
      <c r="K27" s="32">
        <f>SUM(Daily!K184,Daily!K246,Daily!K401,Daily!K618,Daily!K742,Daily!K773,Daily!K835,Daily!K928,Daily!K959)</f>
        <v>0</v>
      </c>
      <c r="L27" s="3">
        <f>SUM(Daily!L184,Daily!L246,Daily!L401,Daily!L618,Daily!L742,Daily!L773,Daily!L835,Daily!L928,Daily!L959)</f>
        <v>0</v>
      </c>
      <c r="M27" s="32">
        <f>SUM(Daily!M184,Daily!M246,Daily!M401,Daily!M618,Daily!M742,Daily!M773,Daily!M835,Daily!M928,Daily!M959)</f>
        <v>0</v>
      </c>
      <c r="N27" s="3">
        <f>SUM(Daily!N184,Daily!N246,Daily!N401,Daily!N618,Daily!N742,Daily!N773,Daily!N835,Daily!N928,Daily!N959)</f>
        <v>0</v>
      </c>
      <c r="O27" s="32">
        <f>SUM(Daily!O184,Daily!O246,Daily!O401,Daily!O618,Daily!O742,Daily!O773,Daily!O835,Daily!O928,Daily!O959)</f>
        <v>0</v>
      </c>
      <c r="P27" s="3">
        <f>SUM(Daily!P184,Daily!P246,Daily!P401,Daily!P618,Daily!P742,Daily!P773,Daily!P835,Daily!P928,Daily!P959)</f>
        <v>0</v>
      </c>
      <c r="Q27" s="32">
        <f>SUM(Daily!Q184,Daily!Q246,Daily!Q401,Daily!Q618,Daily!Q742,Daily!Q773,Daily!Q835,Daily!Q928,Daily!Q959)</f>
        <v>0</v>
      </c>
      <c r="R27" s="3">
        <f>SUM(Daily!R184,Daily!R246,Daily!R401,Daily!R618,Daily!R742,Daily!R773,Daily!R835,Daily!R928,Daily!R959)</f>
        <v>0</v>
      </c>
      <c r="S27" s="32">
        <f>SUM(Daily!S184,Daily!S246,Daily!S401,Daily!S618,Daily!S742,Daily!S773,Daily!S835,Daily!S928,Daily!S959)</f>
        <v>0</v>
      </c>
      <c r="T27" s="3">
        <f>SUM(Daily!T184,Daily!T246,Daily!T401,Daily!T618,Daily!T742,Daily!T773,Daily!T835,Daily!T928,Daily!T959)</f>
        <v>0</v>
      </c>
      <c r="U27" s="32">
        <f>SUM(Daily!U184,Daily!U246,Daily!U401,Daily!U618,Daily!U742,Daily!U773,Daily!U835,Daily!U928,Daily!U959)</f>
        <v>0</v>
      </c>
      <c r="V27" s="3">
        <f>SUM(Daily!V184,Daily!V246,Daily!V401,Daily!V618,Daily!V742,Daily!V773,Daily!V835,Daily!V928,Daily!V959)</f>
        <v>0</v>
      </c>
      <c r="W27" s="32">
        <f>SUM(Daily!W184,Daily!W246,Daily!W401,Daily!W618,Daily!W742,Daily!W773,Daily!W835,Daily!W928,Daily!W959)</f>
        <v>0</v>
      </c>
      <c r="X27" s="3">
        <f>SUM(Daily!X184,Daily!X246,Daily!X401,Daily!X618,Daily!X742,Daily!X773,Daily!X835,Daily!X928,Daily!X959)</f>
        <v>0</v>
      </c>
      <c r="Y27" s="32">
        <f>SUM(Daily!Y184,Daily!Y246,Daily!Y401,Daily!Y618,Daily!Y742,Daily!Y773,Daily!Y835,Daily!Y928,Daily!Y959)</f>
        <v>0</v>
      </c>
      <c r="Z27" s="3">
        <f>SUM(Daily!Z184,Daily!Z246,Daily!Z401,Daily!Z618,Daily!Z742,Daily!Z773,Daily!Z835,Daily!Z928,Daily!Z959)</f>
        <v>0</v>
      </c>
      <c r="AA27" s="32">
        <f>SUM(Daily!AA184,Daily!AA246,Daily!AA401,Daily!AA618,Daily!AA742,Daily!AA773,Daily!AA835,Daily!AA928,Daily!AA959)</f>
        <v>0</v>
      </c>
      <c r="AB27" s="113">
        <f t="shared" si="0"/>
        <v>1</v>
      </c>
      <c r="AC27" s="19">
        <f t="shared" si="0"/>
        <v>188</v>
      </c>
    </row>
    <row r="28" spans="1:29" x14ac:dyDescent="0.15">
      <c r="A28" s="94" t="s">
        <v>37</v>
      </c>
      <c r="B28" s="3">
        <f>SUM(Daily!B185,Daily!B247,Daily!B402,Daily!B619,Daily!B743,Daily!B774,Daily!B836,Daily!B929,Daily!B960)</f>
        <v>0</v>
      </c>
      <c r="C28" s="32">
        <f>SUM(Daily!C185,Daily!C247,Daily!C402,Daily!C619,Daily!C743,Daily!C774,Daily!C836,Daily!C929,Daily!C960)</f>
        <v>0</v>
      </c>
      <c r="D28" s="3">
        <f>SUM(Daily!D185,Daily!D247,Daily!D402,Daily!D619,Daily!D743,Daily!D774,Daily!D836,Daily!D929,Daily!D960)</f>
        <v>0</v>
      </c>
      <c r="E28" s="32">
        <f>SUM(Daily!E185,Daily!E247,Daily!E402,Daily!E619,Daily!E743,Daily!E774,Daily!E836,Daily!E929,Daily!E960)</f>
        <v>0</v>
      </c>
      <c r="F28" s="3">
        <f>SUM(Daily!F185,Daily!F247,Daily!F402,Daily!F619,Daily!F743,Daily!F774,Daily!F836,Daily!F929,Daily!F960)</f>
        <v>0</v>
      </c>
      <c r="G28" s="32">
        <f>SUM(Daily!G185,Daily!G247,Daily!G402,Daily!G619,Daily!G743,Daily!G774,Daily!G836,Daily!G929,Daily!G960)</f>
        <v>0</v>
      </c>
      <c r="H28" s="3">
        <f>SUM(Daily!H185,Daily!H247,Daily!H402,Daily!H619,Daily!H743,Daily!H774,Daily!H836,Daily!H929,Daily!H960)</f>
        <v>0</v>
      </c>
      <c r="I28" s="32">
        <f>SUM(Daily!I185,Daily!I247,Daily!I402,Daily!I619,Daily!I743,Daily!I774,Daily!I836,Daily!I929,Daily!I960)</f>
        <v>0</v>
      </c>
      <c r="J28" s="3">
        <f>SUM(Daily!J185,Daily!J247,Daily!J402,Daily!J619,Daily!J743,Daily!J774,Daily!J836,Daily!J929,Daily!J960)</f>
        <v>0</v>
      </c>
      <c r="K28" s="32">
        <f>SUM(Daily!K185,Daily!K247,Daily!K402,Daily!K619,Daily!K743,Daily!K774,Daily!K836,Daily!K929,Daily!K960)</f>
        <v>0</v>
      </c>
      <c r="L28" s="3">
        <f>SUM(Daily!L185,Daily!L247,Daily!L402,Daily!L619,Daily!L743,Daily!L774,Daily!L836,Daily!L929,Daily!L960)</f>
        <v>10</v>
      </c>
      <c r="M28" s="32">
        <f>SUM(Daily!M185,Daily!M247,Daily!M402,Daily!M619,Daily!M743,Daily!M774,Daily!M836,Daily!M929,Daily!M960)</f>
        <v>9</v>
      </c>
      <c r="N28" s="3">
        <f>SUM(Daily!N185,Daily!N247,Daily!N402,Daily!N619,Daily!N743,Daily!N774,Daily!N836,Daily!N929,Daily!N960)</f>
        <v>0</v>
      </c>
      <c r="O28" s="32">
        <f>SUM(Daily!O185,Daily!O247,Daily!O402,Daily!O619,Daily!O743,Daily!O774,Daily!O836,Daily!O929,Daily!O960)</f>
        <v>0</v>
      </c>
      <c r="P28" s="3">
        <f>SUM(Daily!P185,Daily!P247,Daily!P402,Daily!P619,Daily!P743,Daily!P774,Daily!P836,Daily!P929,Daily!P960)</f>
        <v>0</v>
      </c>
      <c r="Q28" s="32">
        <f>SUM(Daily!Q185,Daily!Q247,Daily!Q402,Daily!Q619,Daily!Q743,Daily!Q774,Daily!Q836,Daily!Q929,Daily!Q960)</f>
        <v>0</v>
      </c>
      <c r="R28" s="3">
        <f>SUM(Daily!R185,Daily!R247,Daily!R402,Daily!R619,Daily!R743,Daily!R774,Daily!R836,Daily!R929,Daily!R960)</f>
        <v>0</v>
      </c>
      <c r="S28" s="32">
        <f>SUM(Daily!S185,Daily!S247,Daily!S402,Daily!S619,Daily!S743,Daily!S774,Daily!S836,Daily!S929,Daily!S960)</f>
        <v>0</v>
      </c>
      <c r="T28" s="3">
        <f>SUM(Daily!T185,Daily!T247,Daily!T402,Daily!T619,Daily!T743,Daily!T774,Daily!T836,Daily!T929,Daily!T960)</f>
        <v>0</v>
      </c>
      <c r="U28" s="32">
        <f>SUM(Daily!U185,Daily!U247,Daily!U402,Daily!U619,Daily!U743,Daily!U774,Daily!U836,Daily!U929,Daily!U960)</f>
        <v>0</v>
      </c>
      <c r="V28" s="3">
        <f>SUM(Daily!V185,Daily!V247,Daily!V402,Daily!V619,Daily!V743,Daily!V774,Daily!V836,Daily!V929,Daily!V960)</f>
        <v>0</v>
      </c>
      <c r="W28" s="32">
        <f>SUM(Daily!W185,Daily!W247,Daily!W402,Daily!W619,Daily!W743,Daily!W774,Daily!W836,Daily!W929,Daily!W960)</f>
        <v>0</v>
      </c>
      <c r="X28" s="3">
        <f>SUM(Daily!X185,Daily!X247,Daily!X402,Daily!X619,Daily!X743,Daily!X774,Daily!X836,Daily!X929,Daily!X960)</f>
        <v>0</v>
      </c>
      <c r="Y28" s="32">
        <f>SUM(Daily!Y185,Daily!Y247,Daily!Y402,Daily!Y619,Daily!Y743,Daily!Y774,Daily!Y836,Daily!Y929,Daily!Y960)</f>
        <v>0</v>
      </c>
      <c r="Z28" s="3">
        <f>SUM(Daily!Z185,Daily!Z247,Daily!Z402,Daily!Z619,Daily!Z743,Daily!Z774,Daily!Z836,Daily!Z929,Daily!Z960)</f>
        <v>0</v>
      </c>
      <c r="AA28" s="32">
        <f>SUM(Daily!AA185,Daily!AA247,Daily!AA402,Daily!AA619,Daily!AA743,Daily!AA774,Daily!AA836,Daily!AA929,Daily!AA960)</f>
        <v>0</v>
      </c>
      <c r="AB28" s="113">
        <f t="shared" si="0"/>
        <v>10</v>
      </c>
      <c r="AC28" s="19">
        <f t="shared" si="0"/>
        <v>9</v>
      </c>
    </row>
    <row r="29" spans="1:29" x14ac:dyDescent="0.15">
      <c r="A29" s="95" t="s">
        <v>38</v>
      </c>
      <c r="B29" s="3">
        <f>SUM(Daily!B186,Daily!B248,Daily!B403,Daily!B620,Daily!B744,Daily!B775,Daily!B837,Daily!B930,Daily!B961)</f>
        <v>0</v>
      </c>
      <c r="C29" s="32">
        <f>SUM(Daily!C186,Daily!C248,Daily!C403,Daily!C620,Daily!C744,Daily!C775,Daily!C837,Daily!C930,Daily!C961)</f>
        <v>0</v>
      </c>
      <c r="D29" s="3">
        <f>SUM(Daily!D186,Daily!D248,Daily!D403,Daily!D620,Daily!D744,Daily!D775,Daily!D837,Daily!D930,Daily!D961)</f>
        <v>0</v>
      </c>
      <c r="E29" s="32">
        <f>SUM(Daily!E186,Daily!E248,Daily!E403,Daily!E620,Daily!E744,Daily!E775,Daily!E837,Daily!E930,Daily!E961)</f>
        <v>0</v>
      </c>
      <c r="F29" s="3">
        <f>SUM(Daily!F186,Daily!F248,Daily!F403,Daily!F620,Daily!F744,Daily!F775,Daily!F837,Daily!F930,Daily!F961)</f>
        <v>0</v>
      </c>
      <c r="G29" s="32">
        <f>SUM(Daily!G186,Daily!G248,Daily!G403,Daily!G620,Daily!G744,Daily!G775,Daily!G837,Daily!G930,Daily!G961)</f>
        <v>0</v>
      </c>
      <c r="H29" s="3">
        <f>SUM(Daily!H186,Daily!H248,Daily!H403,Daily!H620,Daily!H744,Daily!H775,Daily!H837,Daily!H930,Daily!H961)</f>
        <v>0</v>
      </c>
      <c r="I29" s="32">
        <f>SUM(Daily!I186,Daily!I248,Daily!I403,Daily!I620,Daily!I744,Daily!I775,Daily!I837,Daily!I930,Daily!I961)</f>
        <v>0</v>
      </c>
      <c r="J29" s="3">
        <f>SUM(Daily!J186,Daily!J248,Daily!J403,Daily!J620,Daily!J744,Daily!J775,Daily!J837,Daily!J930,Daily!J961)</f>
        <v>0</v>
      </c>
      <c r="K29" s="32">
        <f>SUM(Daily!K186,Daily!K248,Daily!K403,Daily!K620,Daily!K744,Daily!K775,Daily!K837,Daily!K930,Daily!K961)</f>
        <v>0</v>
      </c>
      <c r="L29" s="3">
        <f>SUM(Daily!L186,Daily!L248,Daily!L403,Daily!L620,Daily!L744,Daily!L775,Daily!L837,Daily!L930,Daily!L961)</f>
        <v>0</v>
      </c>
      <c r="M29" s="32">
        <f>SUM(Daily!M186,Daily!M248,Daily!M403,Daily!M620,Daily!M744,Daily!M775,Daily!M837,Daily!M930,Daily!M961)</f>
        <v>0</v>
      </c>
      <c r="N29" s="3">
        <f>SUM(Daily!N186,Daily!N248,Daily!N403,Daily!N620,Daily!N744,Daily!N775,Daily!N837,Daily!N930,Daily!N961)</f>
        <v>0</v>
      </c>
      <c r="O29" s="32">
        <f>SUM(Daily!O186,Daily!O248,Daily!O403,Daily!O620,Daily!O744,Daily!O775,Daily!O837,Daily!O930,Daily!O961)</f>
        <v>0</v>
      </c>
      <c r="P29" s="3">
        <f>SUM(Daily!P186,Daily!P248,Daily!P403,Daily!P620,Daily!P744,Daily!P775,Daily!P837,Daily!P930,Daily!P961)</f>
        <v>0</v>
      </c>
      <c r="Q29" s="32">
        <f>SUM(Daily!Q186,Daily!Q248,Daily!Q403,Daily!Q620,Daily!Q744,Daily!Q775,Daily!Q837,Daily!Q930,Daily!Q961)</f>
        <v>0</v>
      </c>
      <c r="R29" s="3">
        <f>SUM(Daily!R186,Daily!R248,Daily!R403,Daily!R620,Daily!R744,Daily!R775,Daily!R837,Daily!R930,Daily!R961)</f>
        <v>0</v>
      </c>
      <c r="S29" s="32">
        <f>SUM(Daily!S186,Daily!S248,Daily!S403,Daily!S620,Daily!S744,Daily!S775,Daily!S837,Daily!S930,Daily!S961)</f>
        <v>0</v>
      </c>
      <c r="T29" s="3">
        <f>SUM(Daily!T186,Daily!T248,Daily!T403,Daily!T620,Daily!T744,Daily!T775,Daily!T837,Daily!T930,Daily!T961)</f>
        <v>0</v>
      </c>
      <c r="U29" s="32">
        <f>SUM(Daily!U186,Daily!U248,Daily!U403,Daily!U620,Daily!U744,Daily!U775,Daily!U837,Daily!U930,Daily!U961)</f>
        <v>0</v>
      </c>
      <c r="V29" s="3">
        <f>SUM(Daily!V186,Daily!V248,Daily!V403,Daily!V620,Daily!V744,Daily!V775,Daily!V837,Daily!V930,Daily!V961)</f>
        <v>0</v>
      </c>
      <c r="W29" s="32">
        <f>SUM(Daily!W186,Daily!W248,Daily!W403,Daily!W620,Daily!W744,Daily!W775,Daily!W837,Daily!W930,Daily!W961)</f>
        <v>0</v>
      </c>
      <c r="X29" s="3">
        <f>SUM(Daily!X186,Daily!X248,Daily!X403,Daily!X620,Daily!X744,Daily!X775,Daily!X837,Daily!X930,Daily!X961)</f>
        <v>0</v>
      </c>
      <c r="Y29" s="32">
        <f>SUM(Daily!Y186,Daily!Y248,Daily!Y403,Daily!Y620,Daily!Y744,Daily!Y775,Daily!Y837,Daily!Y930,Daily!Y961)</f>
        <v>0</v>
      </c>
      <c r="Z29" s="3">
        <f>SUM(Daily!Z186,Daily!Z248,Daily!Z403,Daily!Z620,Daily!Z744,Daily!Z775,Daily!Z837,Daily!Z930,Daily!Z961)</f>
        <v>0</v>
      </c>
      <c r="AA29" s="32">
        <f>SUM(Daily!AA186,Daily!AA248,Daily!AA403,Daily!AA620,Daily!AA744,Daily!AA775,Daily!AA837,Daily!AA930,Daily!AA961)</f>
        <v>0</v>
      </c>
      <c r="AB29" s="113">
        <f t="shared" si="0"/>
        <v>0</v>
      </c>
      <c r="AC29" s="19">
        <f t="shared" si="0"/>
        <v>0</v>
      </c>
    </row>
    <row r="30" spans="1:29" ht="14" thickBot="1" x14ac:dyDescent="0.2">
      <c r="A30" s="90" t="s">
        <v>39</v>
      </c>
      <c r="B30" s="16">
        <f>SUM(Daily!B187,Daily!B249,Daily!B404,Daily!B621,Daily!B745,Daily!B776,Daily!B838,Daily!B931,Daily!B962)</f>
        <v>0</v>
      </c>
      <c r="C30" s="43">
        <f>SUM(Daily!C187,Daily!C249,Daily!C404,Daily!C621,Daily!C745,Daily!C776,Daily!C838,Daily!C931,Daily!C962)</f>
        <v>0</v>
      </c>
      <c r="D30" s="16">
        <f>SUM(Daily!D187,Daily!D249,Daily!D404,Daily!D621,Daily!D745,Daily!D776,Daily!D838,Daily!D931,Daily!D962)</f>
        <v>0</v>
      </c>
      <c r="E30" s="43">
        <f>SUM(Daily!E187,Daily!E249,Daily!E404,Daily!E621,Daily!E745,Daily!E776,Daily!E838,Daily!E931,Daily!E962)</f>
        <v>0</v>
      </c>
      <c r="F30" s="16">
        <f>SUM(Daily!F187,Daily!F249,Daily!F404,Daily!F621,Daily!F745,Daily!F776,Daily!F838,Daily!F931,Daily!F962)</f>
        <v>0</v>
      </c>
      <c r="G30" s="43">
        <f>SUM(Daily!G187,Daily!G249,Daily!G404,Daily!G621,Daily!G745,Daily!G776,Daily!G838,Daily!G931,Daily!G962)</f>
        <v>0</v>
      </c>
      <c r="H30" s="16">
        <f>SUM(Daily!H187,Daily!H249,Daily!H404,Daily!H621,Daily!H745,Daily!H776,Daily!H838,Daily!H931,Daily!H962)</f>
        <v>0</v>
      </c>
      <c r="I30" s="43">
        <f>SUM(Daily!I187,Daily!I249,Daily!I404,Daily!I621,Daily!I745,Daily!I776,Daily!I838,Daily!I931,Daily!I962)</f>
        <v>0</v>
      </c>
      <c r="J30" s="16">
        <f>SUM(Daily!J187,Daily!J249,Daily!J404,Daily!J621,Daily!J745,Daily!J776,Daily!J838,Daily!J931,Daily!J962)</f>
        <v>0</v>
      </c>
      <c r="K30" s="43">
        <f>SUM(Daily!K187,Daily!K249,Daily!K404,Daily!K621,Daily!K745,Daily!K776,Daily!K838,Daily!K931,Daily!K962)</f>
        <v>0</v>
      </c>
      <c r="L30" s="16">
        <f>SUM(Daily!L187,Daily!L249,Daily!L404,Daily!L621,Daily!L745,Daily!L776,Daily!L838,Daily!L931,Daily!L962)</f>
        <v>0</v>
      </c>
      <c r="M30" s="43">
        <f>SUM(Daily!M187,Daily!M249,Daily!M404,Daily!M621,Daily!M745,Daily!M776,Daily!M838,Daily!M931,Daily!M962)</f>
        <v>0</v>
      </c>
      <c r="N30" s="16">
        <f>SUM(Daily!N187,Daily!N249,Daily!N404,Daily!N621,Daily!N745,Daily!N776,Daily!N838,Daily!N931,Daily!N962)</f>
        <v>0</v>
      </c>
      <c r="O30" s="43">
        <f>SUM(Daily!O187,Daily!O249,Daily!O404,Daily!O621,Daily!O745,Daily!O776,Daily!O838,Daily!O931,Daily!O962)</f>
        <v>0</v>
      </c>
      <c r="P30" s="16">
        <f>SUM(Daily!P187,Daily!P249,Daily!P404,Daily!P621,Daily!P745,Daily!P776,Daily!P838,Daily!P931,Daily!P962)</f>
        <v>0</v>
      </c>
      <c r="Q30" s="43">
        <f>SUM(Daily!Q187,Daily!Q249,Daily!Q404,Daily!Q621,Daily!Q745,Daily!Q776,Daily!Q838,Daily!Q931,Daily!Q962)</f>
        <v>0</v>
      </c>
      <c r="R30" s="16">
        <f>SUM(Daily!R187,Daily!R249,Daily!R404,Daily!R621,Daily!R745,Daily!R776,Daily!R838,Daily!R931,Daily!R962)</f>
        <v>0</v>
      </c>
      <c r="S30" s="43">
        <f>SUM(Daily!S187,Daily!S249,Daily!S404,Daily!S621,Daily!S745,Daily!S776,Daily!S838,Daily!S931,Daily!S962)</f>
        <v>0</v>
      </c>
      <c r="T30" s="16">
        <f>SUM(Daily!T187,Daily!T249,Daily!T404,Daily!T621,Daily!T745,Daily!T776,Daily!T838,Daily!T931,Daily!T962)</f>
        <v>0</v>
      </c>
      <c r="U30" s="43">
        <f>SUM(Daily!U187,Daily!U249,Daily!U404,Daily!U621,Daily!U745,Daily!U776,Daily!U838,Daily!U931,Daily!U962)</f>
        <v>0</v>
      </c>
      <c r="V30" s="16">
        <f>SUM(Daily!V187,Daily!V249,Daily!V404,Daily!V621,Daily!V745,Daily!V776,Daily!V838,Daily!V931,Daily!V962)</f>
        <v>0</v>
      </c>
      <c r="W30" s="43">
        <f>SUM(Daily!W187,Daily!W249,Daily!W404,Daily!W621,Daily!W745,Daily!W776,Daily!W838,Daily!W931,Daily!W962)</f>
        <v>0</v>
      </c>
      <c r="X30" s="16">
        <f>SUM(Daily!X187,Daily!X249,Daily!X404,Daily!X621,Daily!X745,Daily!X776,Daily!X838,Daily!X931,Daily!X962)</f>
        <v>0</v>
      </c>
      <c r="Y30" s="43">
        <f>SUM(Daily!Y187,Daily!Y249,Daily!Y404,Daily!Y621,Daily!Y745,Daily!Y776,Daily!Y838,Daily!Y931,Daily!Y962)</f>
        <v>0</v>
      </c>
      <c r="Z30" s="16">
        <f>SUM(Daily!Z187,Daily!Z249,Daily!Z404,Daily!Z621,Daily!Z745,Daily!Z776,Daily!Z838,Daily!Z931,Daily!Z962)</f>
        <v>0</v>
      </c>
      <c r="AA30" s="43">
        <f>SUM(Daily!AA187,Daily!AA249,Daily!AA404,Daily!AA621,Daily!AA745,Daily!AA776,Daily!AA838,Daily!AA931,Daily!AA962)</f>
        <v>0</v>
      </c>
      <c r="AB30" s="114">
        <f t="shared" si="0"/>
        <v>0</v>
      </c>
      <c r="AC30" s="115">
        <f t="shared" si="0"/>
        <v>0</v>
      </c>
    </row>
    <row r="31" spans="1:29" ht="15" thickTop="1" thickBot="1" x14ac:dyDescent="0.2">
      <c r="A31" s="44" t="s">
        <v>13</v>
      </c>
      <c r="B31" s="53">
        <f>SUM(B7:B30)</f>
        <v>72847</v>
      </c>
      <c r="C31" s="49">
        <f t="shared" ref="C31:AC31" si="1">SUM(C7:C30)</f>
        <v>84418</v>
      </c>
      <c r="D31" s="48">
        <f t="shared" si="1"/>
        <v>20886</v>
      </c>
      <c r="E31" s="54">
        <f t="shared" si="1"/>
        <v>31491</v>
      </c>
      <c r="F31" s="53">
        <f t="shared" si="1"/>
        <v>77566</v>
      </c>
      <c r="G31" s="49">
        <f t="shared" si="1"/>
        <v>60532</v>
      </c>
      <c r="H31" s="48">
        <f t="shared" si="1"/>
        <v>101654</v>
      </c>
      <c r="I31" s="54">
        <f t="shared" si="1"/>
        <v>99704</v>
      </c>
      <c r="J31" s="53">
        <f t="shared" si="1"/>
        <v>12374</v>
      </c>
      <c r="K31" s="49">
        <f t="shared" si="1"/>
        <v>11912</v>
      </c>
      <c r="L31" s="48">
        <f t="shared" si="1"/>
        <v>41951</v>
      </c>
      <c r="M31" s="54">
        <f t="shared" si="1"/>
        <v>42948</v>
      </c>
      <c r="N31" s="53">
        <f t="shared" si="1"/>
        <v>92346</v>
      </c>
      <c r="O31" s="49">
        <f t="shared" si="1"/>
        <v>89912</v>
      </c>
      <c r="P31" s="48">
        <f t="shared" si="1"/>
        <v>43509</v>
      </c>
      <c r="Q31" s="54">
        <f t="shared" si="1"/>
        <v>38464</v>
      </c>
      <c r="R31" s="53">
        <f t="shared" si="1"/>
        <v>62485</v>
      </c>
      <c r="S31" s="49">
        <f t="shared" si="1"/>
        <v>58043</v>
      </c>
      <c r="T31" s="48">
        <f t="shared" si="1"/>
        <v>6613</v>
      </c>
      <c r="U31" s="54">
        <f t="shared" si="1"/>
        <v>6644</v>
      </c>
      <c r="V31" s="53">
        <f t="shared" si="1"/>
        <v>53349</v>
      </c>
      <c r="W31" s="49">
        <f t="shared" si="1"/>
        <v>57450</v>
      </c>
      <c r="X31" s="48">
        <f t="shared" si="1"/>
        <v>33615</v>
      </c>
      <c r="Y31" s="54">
        <f t="shared" si="1"/>
        <v>19897</v>
      </c>
      <c r="Z31" s="53">
        <f t="shared" si="1"/>
        <v>90587</v>
      </c>
      <c r="AA31" s="49">
        <f t="shared" si="1"/>
        <v>106591</v>
      </c>
      <c r="AB31" s="48">
        <f t="shared" si="1"/>
        <v>709782</v>
      </c>
      <c r="AC31" s="49">
        <f t="shared" si="1"/>
        <v>708006</v>
      </c>
    </row>
    <row r="32" spans="1:29" ht="17" thickTop="1" x14ac:dyDescent="0.2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 x14ac:dyDescent="0.15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 x14ac:dyDescent="0.2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 x14ac:dyDescent="0.2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 x14ac:dyDescent="0.2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 x14ac:dyDescent="0.15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 x14ac:dyDescent="0.15">
      <c r="A40" s="94" t="s">
        <v>17</v>
      </c>
      <c r="B40" s="3">
        <f t="shared" ref="B40:AA49" si="3">+B8/$B$65</f>
        <v>58.111111111111114</v>
      </c>
      <c r="C40" s="32">
        <f t="shared" si="3"/>
        <v>0</v>
      </c>
      <c r="D40" s="3">
        <f t="shared" si="3"/>
        <v>22.222222222222221</v>
      </c>
      <c r="E40" s="32">
        <f t="shared" si="3"/>
        <v>0.33333333333333331</v>
      </c>
      <c r="F40" s="3">
        <f t="shared" si="3"/>
        <v>125.66666666666667</v>
      </c>
      <c r="G40" s="32">
        <f t="shared" si="3"/>
        <v>0.66666666666666663</v>
      </c>
      <c r="H40" s="3">
        <f t="shared" si="3"/>
        <v>82.222222222222229</v>
      </c>
      <c r="I40" s="32">
        <f t="shared" si="3"/>
        <v>7.1111111111111107</v>
      </c>
      <c r="J40" s="3">
        <f t="shared" si="3"/>
        <v>4.5555555555555554</v>
      </c>
      <c r="K40" s="32">
        <f t="shared" si="3"/>
        <v>2.2222222222222223</v>
      </c>
      <c r="L40" s="3">
        <f t="shared" si="3"/>
        <v>4.8888888888888893</v>
      </c>
      <c r="M40" s="32">
        <f t="shared" si="3"/>
        <v>15</v>
      </c>
      <c r="N40" s="3">
        <f t="shared" si="3"/>
        <v>35</v>
      </c>
      <c r="O40" s="32">
        <f t="shared" si="3"/>
        <v>27.777777777777779</v>
      </c>
      <c r="P40" s="3">
        <f t="shared" si="3"/>
        <v>12.888888888888889</v>
      </c>
      <c r="Q40" s="32">
        <f t="shared" si="3"/>
        <v>9.6666666666666661</v>
      </c>
      <c r="R40" s="3">
        <f t="shared" si="3"/>
        <v>4.333333333333333</v>
      </c>
      <c r="S40" s="32">
        <f t="shared" si="3"/>
        <v>9.4444444444444446</v>
      </c>
      <c r="T40" s="3">
        <f t="shared" si="3"/>
        <v>0.1111111111111111</v>
      </c>
      <c r="U40" s="32">
        <f t="shared" si="3"/>
        <v>0.33333333333333331</v>
      </c>
      <c r="V40" s="3">
        <f t="shared" si="3"/>
        <v>0.1111111111111111</v>
      </c>
      <c r="W40" s="32">
        <f t="shared" si="3"/>
        <v>0</v>
      </c>
      <c r="X40" s="3">
        <f t="shared" si="3"/>
        <v>1.3333333333333333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351.4444444444444</v>
      </c>
      <c r="AC40" s="19">
        <f t="shared" ref="AC40:AC62" si="5">C40+E40+G40+I40+K40+M40+O40+Q40+S40+U40+W40+Y40+AA40</f>
        <v>72.555555555555557</v>
      </c>
    </row>
    <row r="41" spans="1:29" x14ac:dyDescent="0.15">
      <c r="A41" s="95" t="s">
        <v>18</v>
      </c>
      <c r="B41" s="3">
        <f t="shared" si="3"/>
        <v>223.22222222222223</v>
      </c>
      <c r="C41" s="32">
        <f t="shared" si="3"/>
        <v>27.666666666666668</v>
      </c>
      <c r="D41" s="3">
        <f t="shared" si="3"/>
        <v>72.111111111111114</v>
      </c>
      <c r="E41" s="32">
        <f t="shared" si="3"/>
        <v>28.777777777777779</v>
      </c>
      <c r="F41" s="3">
        <f t="shared" si="3"/>
        <v>429.55555555555554</v>
      </c>
      <c r="G41" s="32">
        <f t="shared" si="3"/>
        <v>85.555555555555557</v>
      </c>
      <c r="H41" s="3">
        <f t="shared" si="3"/>
        <v>317.55555555555554</v>
      </c>
      <c r="I41" s="32">
        <f t="shared" si="3"/>
        <v>153.22222222222223</v>
      </c>
      <c r="J41" s="3">
        <f t="shared" si="3"/>
        <v>21.111111111111111</v>
      </c>
      <c r="K41" s="32">
        <f t="shared" si="3"/>
        <v>34.111111111111114</v>
      </c>
      <c r="L41" s="3">
        <f t="shared" si="3"/>
        <v>62.555555555555557</v>
      </c>
      <c r="M41" s="32">
        <f t="shared" si="3"/>
        <v>136.88888888888889</v>
      </c>
      <c r="N41" s="3">
        <f t="shared" si="3"/>
        <v>290.55555555555554</v>
      </c>
      <c r="O41" s="32">
        <f t="shared" si="3"/>
        <v>292.33333333333331</v>
      </c>
      <c r="P41" s="3">
        <f t="shared" si="3"/>
        <v>148.66666666666666</v>
      </c>
      <c r="Q41" s="32">
        <f t="shared" si="3"/>
        <v>155.44444444444446</v>
      </c>
      <c r="R41" s="3">
        <f t="shared" si="3"/>
        <v>176.11111111111111</v>
      </c>
      <c r="S41" s="32">
        <f t="shared" si="3"/>
        <v>133.22222222222223</v>
      </c>
      <c r="T41" s="3">
        <f t="shared" si="3"/>
        <v>18.222222222222221</v>
      </c>
      <c r="U41" s="32">
        <f t="shared" si="3"/>
        <v>49.777777777777779</v>
      </c>
      <c r="V41" s="3">
        <f t="shared" si="3"/>
        <v>78.333333333333329</v>
      </c>
      <c r="W41" s="32">
        <f t="shared" si="3"/>
        <v>187</v>
      </c>
      <c r="X41" s="3">
        <f t="shared" si="3"/>
        <v>151.11111111111111</v>
      </c>
      <c r="Y41" s="32">
        <f t="shared" si="3"/>
        <v>84</v>
      </c>
      <c r="Z41" s="3">
        <f t="shared" si="3"/>
        <v>258.55555555555554</v>
      </c>
      <c r="AA41" s="32">
        <f t="shared" si="3"/>
        <v>270.88888888888891</v>
      </c>
      <c r="AB41" s="113">
        <f t="shared" si="4"/>
        <v>2247.6666666666665</v>
      </c>
      <c r="AC41" s="19">
        <f t="shared" si="5"/>
        <v>1638.8888888888891</v>
      </c>
    </row>
    <row r="42" spans="1:29" x14ac:dyDescent="0.15">
      <c r="A42" s="94" t="s">
        <v>19</v>
      </c>
      <c r="B42" s="3">
        <f t="shared" si="3"/>
        <v>356</v>
      </c>
      <c r="C42" s="32">
        <f t="shared" si="3"/>
        <v>264.44444444444446</v>
      </c>
      <c r="D42" s="3">
        <f t="shared" si="3"/>
        <v>128.44444444444446</v>
      </c>
      <c r="E42" s="32">
        <f t="shared" si="3"/>
        <v>117.44444444444444</v>
      </c>
      <c r="F42" s="3">
        <f t="shared" si="3"/>
        <v>543.11111111111109</v>
      </c>
      <c r="G42" s="32">
        <f t="shared" si="3"/>
        <v>259.11111111111109</v>
      </c>
      <c r="H42" s="3">
        <f t="shared" si="3"/>
        <v>484.55555555555554</v>
      </c>
      <c r="I42" s="32">
        <f t="shared" si="3"/>
        <v>371.44444444444446</v>
      </c>
      <c r="J42" s="3">
        <f t="shared" si="3"/>
        <v>41.444444444444443</v>
      </c>
      <c r="K42" s="32">
        <f t="shared" si="3"/>
        <v>62.666666666666664</v>
      </c>
      <c r="L42" s="3">
        <f t="shared" si="3"/>
        <v>163</v>
      </c>
      <c r="M42" s="32">
        <f t="shared" si="3"/>
        <v>223.88888888888889</v>
      </c>
      <c r="N42" s="3">
        <f t="shared" si="3"/>
        <v>565.77777777777783</v>
      </c>
      <c r="O42" s="32">
        <f t="shared" si="3"/>
        <v>471.77777777777777</v>
      </c>
      <c r="P42" s="3">
        <f t="shared" si="3"/>
        <v>269.77777777777777</v>
      </c>
      <c r="Q42" s="32">
        <f t="shared" si="3"/>
        <v>193</v>
      </c>
      <c r="R42" s="3">
        <f t="shared" si="3"/>
        <v>325</v>
      </c>
      <c r="S42" s="32">
        <f t="shared" si="3"/>
        <v>255.11111111111111</v>
      </c>
      <c r="T42" s="3">
        <f t="shared" si="3"/>
        <v>51.777777777777779</v>
      </c>
      <c r="U42" s="32">
        <f t="shared" si="3"/>
        <v>61.222222222222221</v>
      </c>
      <c r="V42" s="3">
        <f t="shared" si="3"/>
        <v>249.77777777777777</v>
      </c>
      <c r="W42" s="32">
        <f t="shared" si="3"/>
        <v>262.22222222222223</v>
      </c>
      <c r="X42" s="3">
        <f t="shared" si="3"/>
        <v>232.88888888888889</v>
      </c>
      <c r="Y42" s="32">
        <f t="shared" si="3"/>
        <v>142.88888888888889</v>
      </c>
      <c r="Z42" s="3">
        <f t="shared" si="3"/>
        <v>432.44444444444446</v>
      </c>
      <c r="AA42" s="32">
        <f t="shared" si="3"/>
        <v>462.11111111111109</v>
      </c>
      <c r="AB42" s="113">
        <f t="shared" si="4"/>
        <v>3844</v>
      </c>
      <c r="AC42" s="19">
        <f t="shared" si="5"/>
        <v>3147.333333333333</v>
      </c>
    </row>
    <row r="43" spans="1:29" x14ac:dyDescent="0.15">
      <c r="A43" s="95" t="s">
        <v>20</v>
      </c>
      <c r="B43" s="3">
        <f t="shared" si="3"/>
        <v>394.11111111111109</v>
      </c>
      <c r="C43" s="32">
        <f t="shared" si="3"/>
        <v>451.33333333333331</v>
      </c>
      <c r="D43" s="3">
        <f t="shared" si="3"/>
        <v>118.77777777777777</v>
      </c>
      <c r="E43" s="32">
        <f t="shared" si="3"/>
        <v>171.11111111111111</v>
      </c>
      <c r="F43" s="3">
        <f t="shared" si="3"/>
        <v>583.55555555555554</v>
      </c>
      <c r="G43" s="32">
        <f t="shared" si="3"/>
        <v>353.66666666666669</v>
      </c>
      <c r="H43" s="3">
        <f t="shared" si="3"/>
        <v>582.66666666666663</v>
      </c>
      <c r="I43" s="32">
        <f t="shared" si="3"/>
        <v>516</v>
      </c>
      <c r="J43" s="3">
        <f t="shared" si="3"/>
        <v>46.555555555555557</v>
      </c>
      <c r="K43" s="32">
        <f t="shared" si="3"/>
        <v>86.888888888888886</v>
      </c>
      <c r="L43" s="3">
        <f t="shared" si="3"/>
        <v>178.22222222222223</v>
      </c>
      <c r="M43" s="32">
        <f t="shared" si="3"/>
        <v>292.55555555555554</v>
      </c>
      <c r="N43" s="3">
        <f t="shared" si="3"/>
        <v>532.11111111111109</v>
      </c>
      <c r="O43" s="32">
        <f t="shared" si="3"/>
        <v>533.22222222222217</v>
      </c>
      <c r="P43" s="3">
        <f t="shared" si="3"/>
        <v>268.44444444444446</v>
      </c>
      <c r="Q43" s="32">
        <f t="shared" si="3"/>
        <v>204</v>
      </c>
      <c r="R43" s="3">
        <f t="shared" si="3"/>
        <v>358</v>
      </c>
      <c r="S43" s="32">
        <f t="shared" si="3"/>
        <v>272.33333333333331</v>
      </c>
      <c r="T43" s="3">
        <f t="shared" si="3"/>
        <v>62</v>
      </c>
      <c r="U43" s="32">
        <f t="shared" si="3"/>
        <v>64.222222222222229</v>
      </c>
      <c r="V43" s="3">
        <f t="shared" si="3"/>
        <v>257</v>
      </c>
      <c r="W43" s="32">
        <f t="shared" si="3"/>
        <v>291</v>
      </c>
      <c r="X43" s="3">
        <f t="shared" si="3"/>
        <v>265.77777777777777</v>
      </c>
      <c r="Y43" s="32">
        <f t="shared" si="3"/>
        <v>139.44444444444446</v>
      </c>
      <c r="Z43" s="3">
        <f t="shared" si="3"/>
        <v>461.55555555555554</v>
      </c>
      <c r="AA43" s="32">
        <f t="shared" si="3"/>
        <v>637.22222222222217</v>
      </c>
      <c r="AB43" s="113">
        <f t="shared" si="4"/>
        <v>4108.7777777777774</v>
      </c>
      <c r="AC43" s="19">
        <f t="shared" si="5"/>
        <v>4013</v>
      </c>
    </row>
    <row r="44" spans="1:29" x14ac:dyDescent="0.15">
      <c r="A44" s="94" t="s">
        <v>21</v>
      </c>
      <c r="B44" s="3">
        <f t="shared" si="3"/>
        <v>468.22222222222223</v>
      </c>
      <c r="C44" s="32">
        <f t="shared" si="3"/>
        <v>453.22222222222223</v>
      </c>
      <c r="D44" s="3">
        <f t="shared" si="3"/>
        <v>141</v>
      </c>
      <c r="E44" s="32">
        <f t="shared" si="3"/>
        <v>165.66666666666666</v>
      </c>
      <c r="F44" s="3">
        <f t="shared" si="3"/>
        <v>719.88888888888891</v>
      </c>
      <c r="G44" s="32">
        <f t="shared" si="3"/>
        <v>306.77777777777777</v>
      </c>
      <c r="H44" s="3">
        <f t="shared" si="3"/>
        <v>702.44444444444446</v>
      </c>
      <c r="I44" s="32">
        <f t="shared" si="3"/>
        <v>571</v>
      </c>
      <c r="J44" s="3">
        <f t="shared" si="3"/>
        <v>59.888888888888886</v>
      </c>
      <c r="K44" s="32">
        <f t="shared" si="3"/>
        <v>127.11111111111111</v>
      </c>
      <c r="L44" s="3">
        <f t="shared" si="3"/>
        <v>157.55555555555554</v>
      </c>
      <c r="M44" s="32">
        <f t="shared" si="3"/>
        <v>457.22222222222223</v>
      </c>
      <c r="N44" s="3">
        <f t="shared" si="3"/>
        <v>600.33333333333337</v>
      </c>
      <c r="O44" s="32">
        <f t="shared" si="3"/>
        <v>658</v>
      </c>
      <c r="P44" s="3">
        <f t="shared" si="3"/>
        <v>332</v>
      </c>
      <c r="Q44" s="32">
        <f t="shared" si="3"/>
        <v>237.22222222222223</v>
      </c>
      <c r="R44" s="3">
        <f t="shared" si="3"/>
        <v>473.77777777777777</v>
      </c>
      <c r="S44" s="32">
        <f t="shared" si="3"/>
        <v>368.44444444444446</v>
      </c>
      <c r="T44" s="3">
        <f t="shared" si="3"/>
        <v>69.333333333333329</v>
      </c>
      <c r="U44" s="32">
        <f t="shared" si="3"/>
        <v>59.222222222222221</v>
      </c>
      <c r="V44" s="3">
        <f t="shared" si="3"/>
        <v>258</v>
      </c>
      <c r="W44" s="32">
        <f t="shared" si="3"/>
        <v>404</v>
      </c>
      <c r="X44" s="3">
        <f t="shared" si="3"/>
        <v>283.55555555555554</v>
      </c>
      <c r="Y44" s="32">
        <f t="shared" si="3"/>
        <v>151.22222222222223</v>
      </c>
      <c r="Z44" s="3">
        <f t="shared" si="3"/>
        <v>578.88888888888891</v>
      </c>
      <c r="AA44" s="32">
        <f t="shared" si="3"/>
        <v>695.55555555555554</v>
      </c>
      <c r="AB44" s="113">
        <f t="shared" si="4"/>
        <v>4844.8888888888887</v>
      </c>
      <c r="AC44" s="19">
        <f t="shared" si="5"/>
        <v>4654.6666666666661</v>
      </c>
    </row>
    <row r="45" spans="1:29" x14ac:dyDescent="0.15">
      <c r="A45" s="95" t="s">
        <v>22</v>
      </c>
      <c r="B45" s="3">
        <f t="shared" si="3"/>
        <v>617.55555555555554</v>
      </c>
      <c r="C45" s="32">
        <f t="shared" si="3"/>
        <v>739.77777777777783</v>
      </c>
      <c r="D45" s="3">
        <f t="shared" si="3"/>
        <v>197.33333333333334</v>
      </c>
      <c r="E45" s="32">
        <f t="shared" si="3"/>
        <v>202.44444444444446</v>
      </c>
      <c r="F45" s="3">
        <f t="shared" si="3"/>
        <v>875.66666666666663</v>
      </c>
      <c r="G45" s="32">
        <f t="shared" si="3"/>
        <v>293.88888888888891</v>
      </c>
      <c r="H45" s="3">
        <f t="shared" si="3"/>
        <v>936</v>
      </c>
      <c r="I45" s="32">
        <f t="shared" si="3"/>
        <v>703.44444444444446</v>
      </c>
      <c r="J45" s="3">
        <f t="shared" si="3"/>
        <v>82.333333333333329</v>
      </c>
      <c r="K45" s="32">
        <f t="shared" si="3"/>
        <v>204.55555555555554</v>
      </c>
      <c r="L45" s="3">
        <f t="shared" si="3"/>
        <v>156.44444444444446</v>
      </c>
      <c r="M45" s="32">
        <f t="shared" si="3"/>
        <v>614.88888888888891</v>
      </c>
      <c r="N45" s="3">
        <f t="shared" si="3"/>
        <v>699.77777777777783</v>
      </c>
      <c r="O45" s="32">
        <f t="shared" si="3"/>
        <v>868.66666666666663</v>
      </c>
      <c r="P45" s="3">
        <f t="shared" si="3"/>
        <v>422</v>
      </c>
      <c r="Q45" s="32">
        <f t="shared" si="3"/>
        <v>271.22222222222223</v>
      </c>
      <c r="R45" s="3">
        <f t="shared" si="3"/>
        <v>660.11111111111109</v>
      </c>
      <c r="S45" s="32">
        <f t="shared" si="3"/>
        <v>411.22222222222223</v>
      </c>
      <c r="T45" s="3">
        <f t="shared" si="3"/>
        <v>50.555555555555557</v>
      </c>
      <c r="U45" s="32">
        <f t="shared" si="3"/>
        <v>51.111111111111114</v>
      </c>
      <c r="V45" s="3">
        <f t="shared" si="3"/>
        <v>300</v>
      </c>
      <c r="W45" s="32">
        <f t="shared" si="3"/>
        <v>628</v>
      </c>
      <c r="X45" s="3">
        <f t="shared" si="3"/>
        <v>306.77777777777777</v>
      </c>
      <c r="Y45" s="32">
        <f t="shared" si="3"/>
        <v>160.33333333333334</v>
      </c>
      <c r="Z45" s="3">
        <f t="shared" si="3"/>
        <v>743.22222222222217</v>
      </c>
      <c r="AA45" s="32">
        <f t="shared" si="3"/>
        <v>850.11111111111109</v>
      </c>
      <c r="AB45" s="113">
        <f t="shared" si="4"/>
        <v>6047.7777777777774</v>
      </c>
      <c r="AC45" s="19">
        <f t="shared" si="5"/>
        <v>5999.666666666667</v>
      </c>
    </row>
    <row r="46" spans="1:29" x14ac:dyDescent="0.15">
      <c r="A46" s="94" t="s">
        <v>23</v>
      </c>
      <c r="B46" s="3">
        <f t="shared" si="3"/>
        <v>523.33333333333337</v>
      </c>
      <c r="C46" s="32">
        <f t="shared" si="3"/>
        <v>667.44444444444446</v>
      </c>
      <c r="D46" s="3">
        <f t="shared" si="3"/>
        <v>160.33333333333334</v>
      </c>
      <c r="E46" s="32">
        <f t="shared" si="3"/>
        <v>201.77777777777777</v>
      </c>
      <c r="F46" s="3">
        <f t="shared" si="3"/>
        <v>709.77777777777783</v>
      </c>
      <c r="G46" s="32">
        <f t="shared" si="3"/>
        <v>269.22222222222223</v>
      </c>
      <c r="H46" s="3">
        <f t="shared" si="3"/>
        <v>805.88888888888891</v>
      </c>
      <c r="I46" s="32">
        <f t="shared" si="3"/>
        <v>664.66666666666663</v>
      </c>
      <c r="J46" s="3">
        <f t="shared" si="3"/>
        <v>72.333333333333329</v>
      </c>
      <c r="K46" s="32">
        <f t="shared" si="3"/>
        <v>132.33333333333334</v>
      </c>
      <c r="L46" s="3">
        <f t="shared" si="3"/>
        <v>139.55555555555554</v>
      </c>
      <c r="M46" s="32">
        <f t="shared" si="3"/>
        <v>412.77777777777777</v>
      </c>
      <c r="N46" s="3">
        <f t="shared" si="3"/>
        <v>564.11111111111109</v>
      </c>
      <c r="O46" s="32">
        <f t="shared" si="3"/>
        <v>847.44444444444446</v>
      </c>
      <c r="P46" s="3">
        <f t="shared" si="3"/>
        <v>371.44444444444446</v>
      </c>
      <c r="Q46" s="32">
        <f t="shared" si="3"/>
        <v>220.66666666666666</v>
      </c>
      <c r="R46" s="3">
        <f t="shared" si="3"/>
        <v>580.33333333333337</v>
      </c>
      <c r="S46" s="32">
        <f t="shared" si="3"/>
        <v>363.44444444444446</v>
      </c>
      <c r="T46" s="3">
        <f t="shared" si="3"/>
        <v>37.777777777777779</v>
      </c>
      <c r="U46" s="32">
        <f t="shared" si="3"/>
        <v>43.333333333333336</v>
      </c>
      <c r="V46" s="3">
        <f t="shared" si="3"/>
        <v>287.22222222222223</v>
      </c>
      <c r="W46" s="32">
        <f t="shared" si="3"/>
        <v>569.44444444444446</v>
      </c>
      <c r="X46" s="3">
        <f t="shared" si="3"/>
        <v>278.66666666666669</v>
      </c>
      <c r="Y46" s="32">
        <f t="shared" si="3"/>
        <v>122.66666666666667</v>
      </c>
      <c r="Z46" s="3">
        <f t="shared" si="3"/>
        <v>726.22222222222217</v>
      </c>
      <c r="AA46" s="32">
        <f t="shared" si="3"/>
        <v>872.33333333333337</v>
      </c>
      <c r="AB46" s="113">
        <f t="shared" si="4"/>
        <v>5257.0000000000018</v>
      </c>
      <c r="AC46" s="19">
        <f t="shared" si="5"/>
        <v>5387.5555555555547</v>
      </c>
    </row>
    <row r="47" spans="1:29" x14ac:dyDescent="0.15">
      <c r="A47" s="95" t="s">
        <v>24</v>
      </c>
      <c r="B47" s="3">
        <f t="shared" si="3"/>
        <v>518.66666666666663</v>
      </c>
      <c r="C47" s="32">
        <f t="shared" si="3"/>
        <v>655.55555555555554</v>
      </c>
      <c r="D47" s="3">
        <f t="shared" si="3"/>
        <v>154.11111111111111</v>
      </c>
      <c r="E47" s="32">
        <f t="shared" si="3"/>
        <v>192</v>
      </c>
      <c r="F47" s="3">
        <f t="shared" si="3"/>
        <v>677</v>
      </c>
      <c r="G47" s="32">
        <f t="shared" si="3"/>
        <v>261.11111111111109</v>
      </c>
      <c r="H47" s="3">
        <f t="shared" si="3"/>
        <v>781.88888888888891</v>
      </c>
      <c r="I47" s="32">
        <f t="shared" si="3"/>
        <v>659</v>
      </c>
      <c r="J47" s="3">
        <f t="shared" si="3"/>
        <v>67.666666666666671</v>
      </c>
      <c r="K47" s="32">
        <f t="shared" si="3"/>
        <v>103</v>
      </c>
      <c r="L47" s="3">
        <f t="shared" si="3"/>
        <v>161.11111111111111</v>
      </c>
      <c r="M47" s="32">
        <f t="shared" si="3"/>
        <v>399.66666666666669</v>
      </c>
      <c r="N47" s="3">
        <f t="shared" si="3"/>
        <v>579.44444444444446</v>
      </c>
      <c r="O47" s="32">
        <f t="shared" si="3"/>
        <v>668.66666666666663</v>
      </c>
      <c r="P47" s="3">
        <f t="shared" si="3"/>
        <v>360.22222222222223</v>
      </c>
      <c r="Q47" s="32">
        <f t="shared" si="3"/>
        <v>217.77777777777777</v>
      </c>
      <c r="R47" s="3">
        <f t="shared" si="3"/>
        <v>550.11111111111109</v>
      </c>
      <c r="S47" s="32">
        <f t="shared" si="3"/>
        <v>369.55555555555554</v>
      </c>
      <c r="T47" s="3">
        <f t="shared" si="3"/>
        <v>64.555555555555557</v>
      </c>
      <c r="U47" s="32">
        <f t="shared" si="3"/>
        <v>35.777777777777779</v>
      </c>
      <c r="V47" s="3">
        <f t="shared" si="3"/>
        <v>288.77777777777777</v>
      </c>
      <c r="W47" s="32">
        <f t="shared" si="3"/>
        <v>519.55555555555554</v>
      </c>
      <c r="X47" s="3">
        <f t="shared" si="3"/>
        <v>244.22222222222223</v>
      </c>
      <c r="Y47" s="32">
        <f t="shared" si="3"/>
        <v>106.55555555555556</v>
      </c>
      <c r="Z47" s="3">
        <f t="shared" si="3"/>
        <v>737.55555555555554</v>
      </c>
      <c r="AA47" s="32">
        <f t="shared" si="3"/>
        <v>765.44444444444446</v>
      </c>
      <c r="AB47" s="113">
        <f t="shared" si="4"/>
        <v>5185.3333333333339</v>
      </c>
      <c r="AC47" s="19">
        <f t="shared" si="5"/>
        <v>4953.6666666666661</v>
      </c>
    </row>
    <row r="48" spans="1:29" x14ac:dyDescent="0.15">
      <c r="A48" s="94" t="s">
        <v>25</v>
      </c>
      <c r="B48" s="3">
        <f t="shared" si="3"/>
        <v>470</v>
      </c>
      <c r="C48" s="32">
        <f t="shared" si="3"/>
        <v>688.66666666666663</v>
      </c>
      <c r="D48" s="3">
        <f t="shared" si="3"/>
        <v>154.66666666666666</v>
      </c>
      <c r="E48" s="32">
        <f t="shared" si="3"/>
        <v>209.55555555555554</v>
      </c>
      <c r="F48" s="3">
        <f t="shared" si="3"/>
        <v>555.88888888888891</v>
      </c>
      <c r="G48" s="32">
        <f t="shared" si="3"/>
        <v>296.77777777777777</v>
      </c>
      <c r="H48" s="3">
        <f t="shared" si="3"/>
        <v>756</v>
      </c>
      <c r="I48" s="32">
        <f t="shared" si="3"/>
        <v>695.11111111111109</v>
      </c>
      <c r="J48" s="3">
        <f t="shared" si="3"/>
        <v>62.333333333333336</v>
      </c>
      <c r="K48" s="32">
        <f t="shared" si="3"/>
        <v>70.444444444444443</v>
      </c>
      <c r="L48" s="3">
        <f t="shared" si="3"/>
        <v>162.55555555555554</v>
      </c>
      <c r="M48" s="32">
        <f t="shared" si="3"/>
        <v>373.33333333333331</v>
      </c>
      <c r="N48" s="3">
        <f t="shared" si="3"/>
        <v>544.55555555555554</v>
      </c>
      <c r="O48" s="32">
        <f t="shared" si="3"/>
        <v>612.66666666666663</v>
      </c>
      <c r="P48" s="3">
        <f t="shared" si="3"/>
        <v>336.55555555555554</v>
      </c>
      <c r="Q48" s="32">
        <f t="shared" si="3"/>
        <v>221.55555555555554</v>
      </c>
      <c r="R48" s="3">
        <f t="shared" si="3"/>
        <v>516.66666666666663</v>
      </c>
      <c r="S48" s="32">
        <f t="shared" si="3"/>
        <v>380.44444444444446</v>
      </c>
      <c r="T48" s="3">
        <f t="shared" si="3"/>
        <v>33.333333333333336</v>
      </c>
      <c r="U48" s="32">
        <f t="shared" si="3"/>
        <v>36.666666666666664</v>
      </c>
      <c r="V48" s="3">
        <f t="shared" si="3"/>
        <v>331.77777777777777</v>
      </c>
      <c r="W48" s="32">
        <f t="shared" si="3"/>
        <v>490.55555555555554</v>
      </c>
      <c r="X48" s="3">
        <f t="shared" si="3"/>
        <v>229.33333333333334</v>
      </c>
      <c r="Y48" s="32">
        <f t="shared" si="3"/>
        <v>109.77777777777777</v>
      </c>
      <c r="Z48" s="3">
        <f t="shared" si="3"/>
        <v>742.55555555555554</v>
      </c>
      <c r="AA48" s="32">
        <f t="shared" si="3"/>
        <v>904.55555555555554</v>
      </c>
      <c r="AB48" s="113">
        <f t="shared" si="4"/>
        <v>4896.2222222222226</v>
      </c>
      <c r="AC48" s="19">
        <f t="shared" si="5"/>
        <v>5090.1111111111104</v>
      </c>
    </row>
    <row r="49" spans="1:29" x14ac:dyDescent="0.15">
      <c r="A49" s="95" t="s">
        <v>26</v>
      </c>
      <c r="B49" s="3">
        <f t="shared" si="3"/>
        <v>465.44444444444446</v>
      </c>
      <c r="C49" s="32">
        <f t="shared" si="3"/>
        <v>648.44444444444446</v>
      </c>
      <c r="D49" s="3">
        <f t="shared" si="3"/>
        <v>150.55555555555554</v>
      </c>
      <c r="E49" s="32">
        <f t="shared" si="3"/>
        <v>234.22222222222223</v>
      </c>
      <c r="F49" s="3">
        <f t="shared" si="3"/>
        <v>455.77777777777777</v>
      </c>
      <c r="G49" s="32">
        <f t="shared" si="3"/>
        <v>310</v>
      </c>
      <c r="H49" s="3">
        <f t="shared" si="3"/>
        <v>706.88888888888891</v>
      </c>
      <c r="I49" s="32">
        <f t="shared" si="3"/>
        <v>679.55555555555554</v>
      </c>
      <c r="J49" s="3">
        <f t="shared" si="3"/>
        <v>63</v>
      </c>
      <c r="K49" s="32">
        <f t="shared" si="3"/>
        <v>64.111111111111114</v>
      </c>
      <c r="L49" s="3">
        <f t="shared" si="3"/>
        <v>178.44444444444446</v>
      </c>
      <c r="M49" s="32">
        <f t="shared" si="3"/>
        <v>274.55555555555554</v>
      </c>
      <c r="N49" s="3">
        <f t="shared" si="3"/>
        <v>544.77777777777783</v>
      </c>
      <c r="O49" s="32">
        <f t="shared" si="3"/>
        <v>533.22222222222217</v>
      </c>
      <c r="P49" s="3">
        <f t="shared" si="3"/>
        <v>313.66666666666669</v>
      </c>
      <c r="Q49" s="32">
        <f t="shared" si="3"/>
        <v>225.33333333333334</v>
      </c>
      <c r="R49" s="3">
        <f t="shared" si="3"/>
        <v>504</v>
      </c>
      <c r="S49" s="32">
        <f t="shared" si="3"/>
        <v>380.88888888888891</v>
      </c>
      <c r="T49" s="3">
        <f t="shared" si="3"/>
        <v>33.888888888888886</v>
      </c>
      <c r="U49" s="32">
        <f t="shared" si="3"/>
        <v>34.666666666666664</v>
      </c>
      <c r="V49" s="3">
        <f t="shared" si="3"/>
        <v>324.55555555555554</v>
      </c>
      <c r="W49" s="32">
        <f t="shared" ref="W49:AA49" si="6">+W17/$B$65</f>
        <v>441.66666666666669</v>
      </c>
      <c r="X49" s="3">
        <f t="shared" si="6"/>
        <v>236.33333333333334</v>
      </c>
      <c r="Y49" s="32">
        <f t="shared" si="6"/>
        <v>109.77777777777777</v>
      </c>
      <c r="Z49" s="3">
        <f t="shared" si="6"/>
        <v>733.66666666666663</v>
      </c>
      <c r="AA49" s="32">
        <f t="shared" si="6"/>
        <v>895.66666666666663</v>
      </c>
      <c r="AB49" s="113">
        <f t="shared" si="4"/>
        <v>4711</v>
      </c>
      <c r="AC49" s="19">
        <f t="shared" si="5"/>
        <v>4832.1111111111104</v>
      </c>
    </row>
    <row r="50" spans="1:29" x14ac:dyDescent="0.15">
      <c r="A50" s="94" t="s">
        <v>27</v>
      </c>
      <c r="B50" s="3">
        <f t="shared" ref="B50:AA59" si="7">+B18/$B$65</f>
        <v>438.22222222222223</v>
      </c>
      <c r="C50" s="32">
        <f t="shared" si="7"/>
        <v>552.33333333333337</v>
      </c>
      <c r="D50" s="3">
        <f t="shared" si="7"/>
        <v>166.11111111111111</v>
      </c>
      <c r="E50" s="32">
        <f t="shared" si="7"/>
        <v>215.11111111111111</v>
      </c>
      <c r="F50" s="3">
        <f t="shared" si="7"/>
        <v>436.66666666666669</v>
      </c>
      <c r="G50" s="32">
        <f t="shared" si="7"/>
        <v>309.55555555555554</v>
      </c>
      <c r="H50" s="3">
        <f t="shared" si="7"/>
        <v>693.44444444444446</v>
      </c>
      <c r="I50" s="32">
        <f t="shared" si="7"/>
        <v>654.77777777777783</v>
      </c>
      <c r="J50" s="3">
        <f t="shared" si="7"/>
        <v>60.222222222222221</v>
      </c>
      <c r="K50" s="32">
        <f t="shared" si="7"/>
        <v>59.444444444444443</v>
      </c>
      <c r="L50" s="3">
        <f t="shared" si="7"/>
        <v>236.11111111111111</v>
      </c>
      <c r="M50" s="32">
        <f t="shared" si="7"/>
        <v>236.55555555555554</v>
      </c>
      <c r="N50" s="3">
        <f t="shared" si="7"/>
        <v>597.77777777777783</v>
      </c>
      <c r="O50" s="32">
        <f t="shared" si="7"/>
        <v>507.44444444444446</v>
      </c>
      <c r="P50" s="3">
        <f t="shared" si="7"/>
        <v>330.44444444444446</v>
      </c>
      <c r="Q50" s="32">
        <f t="shared" si="7"/>
        <v>218.66666666666666</v>
      </c>
      <c r="R50" s="3">
        <f t="shared" si="7"/>
        <v>434.66666666666669</v>
      </c>
      <c r="S50" s="32">
        <f t="shared" si="7"/>
        <v>374.66666666666669</v>
      </c>
      <c r="T50" s="3">
        <f t="shared" si="7"/>
        <v>41.333333333333336</v>
      </c>
      <c r="U50" s="32">
        <f t="shared" si="7"/>
        <v>36.666666666666664</v>
      </c>
      <c r="V50" s="3">
        <f t="shared" si="7"/>
        <v>355.55555555555554</v>
      </c>
      <c r="W50" s="32">
        <f t="shared" si="7"/>
        <v>378.55555555555554</v>
      </c>
      <c r="X50" s="3">
        <f t="shared" si="7"/>
        <v>220.44444444444446</v>
      </c>
      <c r="Y50" s="32">
        <f t="shared" si="7"/>
        <v>111.44444444444444</v>
      </c>
      <c r="Z50" s="3">
        <f t="shared" si="7"/>
        <v>707.55555555555554</v>
      </c>
      <c r="AA50" s="32">
        <f t="shared" si="7"/>
        <v>790.66666666666663</v>
      </c>
      <c r="AB50" s="113">
        <f t="shared" si="4"/>
        <v>4718.5555555555557</v>
      </c>
      <c r="AC50" s="19">
        <f t="shared" si="5"/>
        <v>4445.8888888888887</v>
      </c>
    </row>
    <row r="51" spans="1:29" x14ac:dyDescent="0.15">
      <c r="A51" s="95" t="s">
        <v>28</v>
      </c>
      <c r="B51" s="3">
        <f t="shared" si="7"/>
        <v>524.44444444444446</v>
      </c>
      <c r="C51" s="32">
        <f t="shared" si="7"/>
        <v>708.11111111111109</v>
      </c>
      <c r="D51" s="3">
        <f t="shared" si="7"/>
        <v>176.11111111111111</v>
      </c>
      <c r="E51" s="32">
        <f t="shared" si="7"/>
        <v>260.33333333333331</v>
      </c>
      <c r="F51" s="3">
        <f t="shared" si="7"/>
        <v>450.22222222222223</v>
      </c>
      <c r="G51" s="32">
        <f t="shared" si="7"/>
        <v>493.55555555555554</v>
      </c>
      <c r="H51" s="3">
        <f t="shared" si="7"/>
        <v>769.44444444444446</v>
      </c>
      <c r="I51" s="32">
        <f t="shared" si="7"/>
        <v>792.55555555555554</v>
      </c>
      <c r="J51" s="3">
        <f t="shared" si="7"/>
        <v>80.222222222222229</v>
      </c>
      <c r="K51" s="32">
        <f t="shared" si="7"/>
        <v>65.111111111111114</v>
      </c>
      <c r="L51" s="3">
        <f t="shared" si="7"/>
        <v>341.55555555555554</v>
      </c>
      <c r="M51" s="32">
        <f t="shared" si="7"/>
        <v>250.88888888888889</v>
      </c>
      <c r="N51" s="3">
        <f t="shared" si="7"/>
        <v>685</v>
      </c>
      <c r="O51" s="32">
        <f t="shared" si="7"/>
        <v>619.44444444444446</v>
      </c>
      <c r="P51" s="3">
        <f t="shared" si="7"/>
        <v>348.77777777777777</v>
      </c>
      <c r="Q51" s="32">
        <f t="shared" si="7"/>
        <v>250.44444444444446</v>
      </c>
      <c r="R51" s="3">
        <f t="shared" si="7"/>
        <v>410.44444444444446</v>
      </c>
      <c r="S51" s="32">
        <f t="shared" si="7"/>
        <v>451.77777777777777</v>
      </c>
      <c r="T51" s="3">
        <f t="shared" si="7"/>
        <v>50.333333333333336</v>
      </c>
      <c r="U51" s="32">
        <f t="shared" si="7"/>
        <v>35.777777777777779</v>
      </c>
      <c r="V51" s="3">
        <f t="shared" si="7"/>
        <v>409.77777777777777</v>
      </c>
      <c r="W51" s="32">
        <f t="shared" si="7"/>
        <v>379.66666666666669</v>
      </c>
      <c r="X51" s="3">
        <f t="shared" si="7"/>
        <v>228.66666666666666</v>
      </c>
      <c r="Y51" s="32">
        <f t="shared" si="7"/>
        <v>116.88888888888889</v>
      </c>
      <c r="Z51" s="3">
        <f t="shared" si="7"/>
        <v>747.44444444444446</v>
      </c>
      <c r="AA51" s="32">
        <f t="shared" si="7"/>
        <v>780.22222222222217</v>
      </c>
      <c r="AB51" s="113">
        <f t="shared" si="4"/>
        <v>5222.4444444444443</v>
      </c>
      <c r="AC51" s="19">
        <f t="shared" si="5"/>
        <v>5204.7777777777774</v>
      </c>
    </row>
    <row r="52" spans="1:29" x14ac:dyDescent="0.15">
      <c r="A52" s="94" t="s">
        <v>29</v>
      </c>
      <c r="B52" s="3">
        <f t="shared" si="7"/>
        <v>584.55555555555554</v>
      </c>
      <c r="C52" s="32">
        <f t="shared" si="7"/>
        <v>680.11111111111109</v>
      </c>
      <c r="D52" s="3">
        <f t="shared" si="7"/>
        <v>174.11111111111111</v>
      </c>
      <c r="E52" s="32">
        <f t="shared" si="7"/>
        <v>254.77777777777777</v>
      </c>
      <c r="F52" s="3">
        <f t="shared" si="7"/>
        <v>491.44444444444446</v>
      </c>
      <c r="G52" s="32">
        <f t="shared" si="7"/>
        <v>509.22222222222223</v>
      </c>
      <c r="H52" s="3">
        <f t="shared" si="7"/>
        <v>799.88888888888891</v>
      </c>
      <c r="I52" s="32">
        <f t="shared" si="7"/>
        <v>780.88888888888891</v>
      </c>
      <c r="J52" s="3">
        <f t="shared" si="7"/>
        <v>96.444444444444443</v>
      </c>
      <c r="K52" s="32">
        <f t="shared" si="7"/>
        <v>56.666666666666664</v>
      </c>
      <c r="L52" s="3">
        <f t="shared" si="7"/>
        <v>369.44444444444446</v>
      </c>
      <c r="M52" s="32">
        <f t="shared" si="7"/>
        <v>260.77777777777777</v>
      </c>
      <c r="N52" s="3">
        <f t="shared" si="7"/>
        <v>706.88888888888891</v>
      </c>
      <c r="O52" s="32">
        <f t="shared" si="7"/>
        <v>635.33333333333337</v>
      </c>
      <c r="P52" s="3">
        <f t="shared" si="7"/>
        <v>304.88888888888891</v>
      </c>
      <c r="Q52" s="32">
        <f t="shared" si="7"/>
        <v>283.33333333333331</v>
      </c>
      <c r="R52" s="3">
        <f t="shared" si="7"/>
        <v>417.55555555555554</v>
      </c>
      <c r="S52" s="32">
        <f t="shared" si="7"/>
        <v>474.77777777777777</v>
      </c>
      <c r="T52" s="3">
        <f t="shared" si="7"/>
        <v>57.111111111111114</v>
      </c>
      <c r="U52" s="32">
        <f t="shared" si="7"/>
        <v>40</v>
      </c>
      <c r="V52" s="3">
        <f t="shared" si="7"/>
        <v>405.77777777777777</v>
      </c>
      <c r="W52" s="32">
        <f t="shared" si="7"/>
        <v>417.55555555555554</v>
      </c>
      <c r="X52" s="3">
        <f t="shared" si="7"/>
        <v>225.66666666666666</v>
      </c>
      <c r="Y52" s="32">
        <f t="shared" si="7"/>
        <v>134.22222222222223</v>
      </c>
      <c r="Z52" s="3">
        <f t="shared" si="7"/>
        <v>755.66666666666663</v>
      </c>
      <c r="AA52" s="32">
        <f t="shared" si="7"/>
        <v>795.55555555555554</v>
      </c>
      <c r="AB52" s="113">
        <f t="shared" si="4"/>
        <v>5389.4444444444443</v>
      </c>
      <c r="AC52" s="19">
        <f t="shared" si="5"/>
        <v>5323.2222222222226</v>
      </c>
    </row>
    <row r="53" spans="1:29" x14ac:dyDescent="0.15">
      <c r="A53" s="95" t="s">
        <v>30</v>
      </c>
      <c r="B53" s="3">
        <f t="shared" si="7"/>
        <v>514.11111111111109</v>
      </c>
      <c r="C53" s="32">
        <f t="shared" si="7"/>
        <v>578.88888888888891</v>
      </c>
      <c r="D53" s="3">
        <f t="shared" si="7"/>
        <v>135.33333333333334</v>
      </c>
      <c r="E53" s="32">
        <f t="shared" si="7"/>
        <v>227.88888888888889</v>
      </c>
      <c r="F53" s="3">
        <f t="shared" si="7"/>
        <v>447.33333333333331</v>
      </c>
      <c r="G53" s="32">
        <f t="shared" si="7"/>
        <v>458.22222222222223</v>
      </c>
      <c r="H53" s="3">
        <f t="shared" si="7"/>
        <v>694</v>
      </c>
      <c r="I53" s="32">
        <f t="shared" si="7"/>
        <v>687.77777777777783</v>
      </c>
      <c r="J53" s="3">
        <f t="shared" si="7"/>
        <v>86</v>
      </c>
      <c r="K53" s="32">
        <f t="shared" si="7"/>
        <v>51.666666666666664</v>
      </c>
      <c r="L53" s="3">
        <f t="shared" si="7"/>
        <v>376</v>
      </c>
      <c r="M53" s="32">
        <f t="shared" si="7"/>
        <v>212.55555555555554</v>
      </c>
      <c r="N53" s="3">
        <f t="shared" si="7"/>
        <v>637</v>
      </c>
      <c r="O53" s="32">
        <f t="shared" si="7"/>
        <v>564.77777777777783</v>
      </c>
      <c r="P53" s="3">
        <f t="shared" si="7"/>
        <v>234.66666666666666</v>
      </c>
      <c r="Q53" s="32">
        <f t="shared" si="7"/>
        <v>293.33333333333331</v>
      </c>
      <c r="R53" s="3">
        <f t="shared" si="7"/>
        <v>333.22222222222223</v>
      </c>
      <c r="S53" s="32">
        <f t="shared" si="7"/>
        <v>458.88888888888891</v>
      </c>
      <c r="T53" s="3">
        <f t="shared" si="7"/>
        <v>41</v>
      </c>
      <c r="U53" s="32">
        <f t="shared" si="7"/>
        <v>40.444444444444443</v>
      </c>
      <c r="V53" s="3">
        <f t="shared" si="7"/>
        <v>370.77777777777777</v>
      </c>
      <c r="W53" s="32">
        <f t="shared" si="7"/>
        <v>331.66666666666669</v>
      </c>
      <c r="X53" s="3">
        <f t="shared" si="7"/>
        <v>208.44444444444446</v>
      </c>
      <c r="Y53" s="32">
        <f t="shared" si="7"/>
        <v>140.11111111111111</v>
      </c>
      <c r="Z53" s="3">
        <f t="shared" si="7"/>
        <v>614.33333333333337</v>
      </c>
      <c r="AA53" s="32">
        <f t="shared" si="7"/>
        <v>718.33333333333337</v>
      </c>
      <c r="AB53" s="113">
        <f t="shared" si="4"/>
        <v>4692.2222222222217</v>
      </c>
      <c r="AC53" s="19">
        <f t="shared" si="5"/>
        <v>4764.5555555555557</v>
      </c>
    </row>
    <row r="54" spans="1:29" x14ac:dyDescent="0.15">
      <c r="A54" s="94" t="s">
        <v>31</v>
      </c>
      <c r="B54" s="3">
        <f t="shared" si="7"/>
        <v>576.88888888888891</v>
      </c>
      <c r="C54" s="32">
        <f t="shared" si="7"/>
        <v>592.44444444444446</v>
      </c>
      <c r="D54" s="3">
        <f t="shared" si="7"/>
        <v>116.22222222222223</v>
      </c>
      <c r="E54" s="32">
        <f t="shared" si="7"/>
        <v>252.88888888888889</v>
      </c>
      <c r="F54" s="3">
        <f t="shared" si="7"/>
        <v>370.88888888888891</v>
      </c>
      <c r="G54" s="32">
        <f t="shared" si="7"/>
        <v>539</v>
      </c>
      <c r="H54" s="3">
        <f t="shared" si="7"/>
        <v>647.66666666666663</v>
      </c>
      <c r="I54" s="32">
        <f t="shared" si="7"/>
        <v>768.88888888888891</v>
      </c>
      <c r="J54" s="3">
        <f t="shared" si="7"/>
        <v>121.88888888888889</v>
      </c>
      <c r="K54" s="32">
        <f t="shared" si="7"/>
        <v>56.111111111111114</v>
      </c>
      <c r="L54" s="3">
        <f t="shared" si="7"/>
        <v>448.88888888888891</v>
      </c>
      <c r="M54" s="32">
        <f t="shared" si="7"/>
        <v>180.22222222222223</v>
      </c>
      <c r="N54" s="3">
        <f t="shared" si="7"/>
        <v>653.33333333333337</v>
      </c>
      <c r="O54" s="32">
        <f t="shared" si="7"/>
        <v>578.55555555555554</v>
      </c>
      <c r="P54" s="3">
        <f t="shared" si="7"/>
        <v>222.66666666666666</v>
      </c>
      <c r="Q54" s="32">
        <f t="shared" si="7"/>
        <v>301.77777777777777</v>
      </c>
      <c r="R54" s="3">
        <f t="shared" si="7"/>
        <v>289.55555555555554</v>
      </c>
      <c r="S54" s="32">
        <f t="shared" si="7"/>
        <v>452.55555555555554</v>
      </c>
      <c r="T54" s="3">
        <f t="shared" si="7"/>
        <v>36.333333333333336</v>
      </c>
      <c r="U54" s="32">
        <f t="shared" si="7"/>
        <v>33.111111111111114</v>
      </c>
      <c r="V54" s="3">
        <f t="shared" si="7"/>
        <v>414.77777777777777</v>
      </c>
      <c r="W54" s="32">
        <f t="shared" si="7"/>
        <v>317</v>
      </c>
      <c r="X54" s="3">
        <f t="shared" si="7"/>
        <v>206.66666666666666</v>
      </c>
      <c r="Y54" s="32">
        <f t="shared" si="7"/>
        <v>136.22222222222223</v>
      </c>
      <c r="Z54" s="3">
        <f t="shared" si="7"/>
        <v>544.44444444444446</v>
      </c>
      <c r="AA54" s="32">
        <f t="shared" si="7"/>
        <v>629.77777777777783</v>
      </c>
      <c r="AB54" s="113">
        <f t="shared" si="4"/>
        <v>4650.2222222222226</v>
      </c>
      <c r="AC54" s="19">
        <f t="shared" si="5"/>
        <v>4838.5555555555566</v>
      </c>
    </row>
    <row r="55" spans="1:29" x14ac:dyDescent="0.15">
      <c r="A55" s="95" t="s">
        <v>32</v>
      </c>
      <c r="B55" s="3">
        <f t="shared" si="7"/>
        <v>670.33333333333337</v>
      </c>
      <c r="C55" s="32">
        <f t="shared" si="7"/>
        <v>591.44444444444446</v>
      </c>
      <c r="D55" s="3">
        <f t="shared" si="7"/>
        <v>120</v>
      </c>
      <c r="E55" s="32">
        <f t="shared" si="7"/>
        <v>258.11111111111109</v>
      </c>
      <c r="F55" s="3">
        <f t="shared" si="7"/>
        <v>381.77777777777777</v>
      </c>
      <c r="G55" s="32">
        <f t="shared" si="7"/>
        <v>719.11111111111109</v>
      </c>
      <c r="H55" s="3">
        <f t="shared" si="7"/>
        <v>724.22222222222217</v>
      </c>
      <c r="I55" s="32">
        <f t="shared" si="7"/>
        <v>888.88888888888891</v>
      </c>
      <c r="J55" s="3">
        <f t="shared" si="7"/>
        <v>184</v>
      </c>
      <c r="K55" s="32">
        <f t="shared" si="7"/>
        <v>58.555555555555557</v>
      </c>
      <c r="L55" s="3">
        <f t="shared" si="7"/>
        <v>594.44444444444446</v>
      </c>
      <c r="M55" s="32">
        <f t="shared" si="7"/>
        <v>174</v>
      </c>
      <c r="N55" s="3">
        <f t="shared" si="7"/>
        <v>834.55555555555554</v>
      </c>
      <c r="O55" s="32">
        <f t="shared" si="7"/>
        <v>627.55555555555554</v>
      </c>
      <c r="P55" s="3">
        <f t="shared" si="7"/>
        <v>251</v>
      </c>
      <c r="Q55" s="32">
        <f t="shared" si="7"/>
        <v>392.11111111111109</v>
      </c>
      <c r="R55" s="3">
        <f t="shared" si="7"/>
        <v>380.55555555555554</v>
      </c>
      <c r="S55" s="32">
        <f t="shared" si="7"/>
        <v>540.22222222222217</v>
      </c>
      <c r="T55" s="3">
        <f t="shared" si="7"/>
        <v>39.444444444444443</v>
      </c>
      <c r="U55" s="32">
        <f t="shared" si="7"/>
        <v>37.888888888888886</v>
      </c>
      <c r="V55" s="3">
        <f t="shared" si="7"/>
        <v>663.33333333333337</v>
      </c>
      <c r="W55" s="32">
        <f t="shared" si="7"/>
        <v>332.33333333333331</v>
      </c>
      <c r="X55" s="3">
        <f t="shared" si="7"/>
        <v>219.55555555555554</v>
      </c>
      <c r="Y55" s="32">
        <f t="shared" si="7"/>
        <v>159.77777777777777</v>
      </c>
      <c r="Z55" s="3">
        <f t="shared" si="7"/>
        <v>597.22222222222217</v>
      </c>
      <c r="AA55" s="32">
        <f t="shared" si="7"/>
        <v>760.33333333333337</v>
      </c>
      <c r="AB55" s="113">
        <f t="shared" si="4"/>
        <v>5660.4444444444434</v>
      </c>
      <c r="AC55" s="19">
        <f t="shared" si="5"/>
        <v>5540.3333333333321</v>
      </c>
    </row>
    <row r="56" spans="1:29" x14ac:dyDescent="0.15">
      <c r="A56" s="94" t="s">
        <v>33</v>
      </c>
      <c r="B56" s="3">
        <f t="shared" si="7"/>
        <v>469.22222222222223</v>
      </c>
      <c r="C56" s="32">
        <f t="shared" si="7"/>
        <v>530.44444444444446</v>
      </c>
      <c r="D56" s="3">
        <f t="shared" si="7"/>
        <v>90</v>
      </c>
      <c r="E56" s="32">
        <f t="shared" si="7"/>
        <v>245.88888888888889</v>
      </c>
      <c r="F56" s="3">
        <f t="shared" si="7"/>
        <v>263.55555555555554</v>
      </c>
      <c r="G56" s="32">
        <f t="shared" si="7"/>
        <v>577.66666666666663</v>
      </c>
      <c r="H56" s="3">
        <f t="shared" si="7"/>
        <v>504.88888888888891</v>
      </c>
      <c r="I56" s="32">
        <f t="shared" si="7"/>
        <v>737.55555555555554</v>
      </c>
      <c r="J56" s="3">
        <f t="shared" si="7"/>
        <v>130.55555555555554</v>
      </c>
      <c r="K56" s="32">
        <f t="shared" si="7"/>
        <v>42.222222222222221</v>
      </c>
      <c r="L56" s="3">
        <f t="shared" si="7"/>
        <v>380.66666666666669</v>
      </c>
      <c r="M56" s="32">
        <f t="shared" si="7"/>
        <v>151.22222222222223</v>
      </c>
      <c r="N56" s="3">
        <f t="shared" si="7"/>
        <v>643.22222222222217</v>
      </c>
      <c r="O56" s="32">
        <f t="shared" si="7"/>
        <v>509.55555555555554</v>
      </c>
      <c r="P56" s="3">
        <f t="shared" si="7"/>
        <v>158.11111111111111</v>
      </c>
      <c r="Q56" s="32">
        <f t="shared" si="7"/>
        <v>296.88888888888891</v>
      </c>
      <c r="R56" s="3">
        <f t="shared" si="7"/>
        <v>275.11111111111109</v>
      </c>
      <c r="S56" s="32">
        <f t="shared" si="7"/>
        <v>410.33333333333331</v>
      </c>
      <c r="T56" s="3">
        <f t="shared" si="7"/>
        <v>26.222222222222221</v>
      </c>
      <c r="U56" s="32">
        <f t="shared" si="7"/>
        <v>38.111111111111114</v>
      </c>
      <c r="V56" s="3">
        <f t="shared" si="7"/>
        <v>448.11111111111109</v>
      </c>
      <c r="W56" s="32">
        <f t="shared" si="7"/>
        <v>252.11111111111111</v>
      </c>
      <c r="X56" s="3">
        <f t="shared" si="7"/>
        <v>127.88888888888889</v>
      </c>
      <c r="Y56" s="32">
        <f t="shared" si="7"/>
        <v>143</v>
      </c>
      <c r="Z56" s="3">
        <f t="shared" si="7"/>
        <v>403.22222222222223</v>
      </c>
      <c r="AA56" s="32">
        <f t="shared" si="7"/>
        <v>583</v>
      </c>
      <c r="AB56" s="113">
        <f t="shared" si="4"/>
        <v>3920.7777777777778</v>
      </c>
      <c r="AC56" s="19">
        <f t="shared" si="5"/>
        <v>4518</v>
      </c>
    </row>
    <row r="57" spans="1:29" x14ac:dyDescent="0.15">
      <c r="A57" s="95" t="s">
        <v>34</v>
      </c>
      <c r="B57" s="3">
        <f t="shared" si="7"/>
        <v>221.66666666666666</v>
      </c>
      <c r="C57" s="32">
        <f t="shared" si="7"/>
        <v>350.11111111111109</v>
      </c>
      <c r="D57" s="3">
        <f t="shared" si="7"/>
        <v>40.222222222222221</v>
      </c>
      <c r="E57" s="32">
        <f t="shared" si="7"/>
        <v>161.88888888888889</v>
      </c>
      <c r="F57" s="3">
        <f t="shared" si="7"/>
        <v>98.111111111111114</v>
      </c>
      <c r="G57" s="32">
        <f t="shared" si="7"/>
        <v>432.66666666666669</v>
      </c>
      <c r="H57" s="3">
        <f t="shared" si="7"/>
        <v>263.88888888888891</v>
      </c>
      <c r="I57" s="32">
        <f t="shared" si="7"/>
        <v>501.33333333333331</v>
      </c>
      <c r="J57" s="3">
        <f t="shared" si="7"/>
        <v>84.666666666666671</v>
      </c>
      <c r="K57" s="32">
        <f t="shared" si="7"/>
        <v>29.333333333333332</v>
      </c>
      <c r="L57" s="3">
        <f t="shared" si="7"/>
        <v>293.22222222222223</v>
      </c>
      <c r="M57" s="32">
        <f t="shared" si="7"/>
        <v>84.777777777777771</v>
      </c>
      <c r="N57" s="3">
        <f t="shared" si="7"/>
        <v>450.88888888888891</v>
      </c>
      <c r="O57" s="32">
        <f t="shared" si="7"/>
        <v>362.11111111111109</v>
      </c>
      <c r="P57" s="3">
        <f t="shared" si="7"/>
        <v>117.77777777777777</v>
      </c>
      <c r="Q57" s="32">
        <f t="shared" si="7"/>
        <v>237.44444444444446</v>
      </c>
      <c r="R57" s="3">
        <f t="shared" si="7"/>
        <v>218.11111111111111</v>
      </c>
      <c r="S57" s="32">
        <f t="shared" si="7"/>
        <v>305.33333333333331</v>
      </c>
      <c r="T57" s="3">
        <f t="shared" si="7"/>
        <v>17.555555555555557</v>
      </c>
      <c r="U57" s="32">
        <f t="shared" si="7"/>
        <v>35.333333333333336</v>
      </c>
      <c r="V57" s="3">
        <f t="shared" si="7"/>
        <v>387.77777777777777</v>
      </c>
      <c r="W57" s="32">
        <f t="shared" si="7"/>
        <v>166.77777777777777</v>
      </c>
      <c r="X57" s="3">
        <f t="shared" si="7"/>
        <v>62.888888888888886</v>
      </c>
      <c r="Y57" s="32">
        <f t="shared" si="7"/>
        <v>126.33333333333333</v>
      </c>
      <c r="Z57" s="3">
        <f t="shared" si="7"/>
        <v>262.77777777777777</v>
      </c>
      <c r="AA57" s="32">
        <f t="shared" si="7"/>
        <v>374.66666666666669</v>
      </c>
      <c r="AB57" s="113">
        <f>B57+D57+F57+H57+J57+L57+N57+P57+R57+T57+V57+X57+Z57</f>
        <v>2519.5555555555557</v>
      </c>
      <c r="AC57" s="19">
        <f t="shared" si="5"/>
        <v>3168.1111111111113</v>
      </c>
    </row>
    <row r="58" spans="1:29" x14ac:dyDescent="0.15">
      <c r="A58" s="94" t="s">
        <v>35</v>
      </c>
      <c r="B58" s="3">
        <f t="shared" si="7"/>
        <v>0</v>
      </c>
      <c r="C58" s="32">
        <f t="shared" si="7"/>
        <v>182.88888888888889</v>
      </c>
      <c r="D58" s="3">
        <f t="shared" si="7"/>
        <v>2.8888888888888888</v>
      </c>
      <c r="E58" s="32">
        <f t="shared" si="7"/>
        <v>96.222222222222229</v>
      </c>
      <c r="F58" s="3">
        <f t="shared" si="7"/>
        <v>2.5555555555555554</v>
      </c>
      <c r="G58" s="32">
        <f t="shared" si="7"/>
        <v>248.44444444444446</v>
      </c>
      <c r="H58" s="3">
        <f t="shared" si="7"/>
        <v>41.333333333333336</v>
      </c>
      <c r="I58" s="32">
        <f t="shared" si="7"/>
        <v>244.66666666666666</v>
      </c>
      <c r="J58" s="3">
        <f t="shared" si="7"/>
        <v>9.6666666666666661</v>
      </c>
      <c r="K58" s="32">
        <f t="shared" si="7"/>
        <v>17</v>
      </c>
      <c r="L58" s="3">
        <f t="shared" si="7"/>
        <v>255.44444444444446</v>
      </c>
      <c r="M58" s="32">
        <f t="shared" si="7"/>
        <v>19.222222222222221</v>
      </c>
      <c r="N58" s="3">
        <f t="shared" si="7"/>
        <v>95.555555555555557</v>
      </c>
      <c r="O58" s="32">
        <f t="shared" si="7"/>
        <v>71.666666666666671</v>
      </c>
      <c r="P58" s="3">
        <f t="shared" si="7"/>
        <v>30.333333333333332</v>
      </c>
      <c r="Q58" s="32">
        <f t="shared" si="7"/>
        <v>43.888888888888886</v>
      </c>
      <c r="R58" s="3">
        <f t="shared" si="7"/>
        <v>35.111111111111114</v>
      </c>
      <c r="S58" s="32">
        <f t="shared" si="7"/>
        <v>36.555555555555557</v>
      </c>
      <c r="T58" s="3">
        <f t="shared" si="7"/>
        <v>3.8888888888888888</v>
      </c>
      <c r="U58" s="32">
        <f t="shared" si="7"/>
        <v>4.5555555555555554</v>
      </c>
      <c r="V58" s="3">
        <f t="shared" si="7"/>
        <v>96.222222222222229</v>
      </c>
      <c r="W58" s="32">
        <f t="shared" si="7"/>
        <v>14.222222222222221</v>
      </c>
      <c r="X58" s="3">
        <f t="shared" si="7"/>
        <v>4.7777777777777777</v>
      </c>
      <c r="Y58" s="32">
        <f t="shared" si="7"/>
        <v>16.111111111111111</v>
      </c>
      <c r="Z58" s="3">
        <f t="shared" si="7"/>
        <v>17.888888888888889</v>
      </c>
      <c r="AA58" s="32">
        <f t="shared" si="7"/>
        <v>57</v>
      </c>
      <c r="AB58" s="113">
        <f>B58+D58+F58+H58+J58+L58+N58+P58+R58+T58+V58+X58+Z58</f>
        <v>595.66666666666674</v>
      </c>
      <c r="AC58" s="19">
        <f t="shared" si="5"/>
        <v>1052.4444444444443</v>
      </c>
    </row>
    <row r="59" spans="1:29" x14ac:dyDescent="0.15">
      <c r="A59" s="95" t="s">
        <v>36</v>
      </c>
      <c r="B59" s="3">
        <f t="shared" si="7"/>
        <v>0</v>
      </c>
      <c r="C59" s="32">
        <f t="shared" si="7"/>
        <v>16.444444444444443</v>
      </c>
      <c r="D59" s="3">
        <f t="shared" si="7"/>
        <v>0.1111111111111111</v>
      </c>
      <c r="E59" s="32">
        <f t="shared" si="7"/>
        <v>2.5555555555555554</v>
      </c>
      <c r="F59" s="3">
        <f t="shared" si="7"/>
        <v>0</v>
      </c>
      <c r="G59" s="32">
        <f t="shared" si="7"/>
        <v>1.5555555555555556</v>
      </c>
      <c r="H59" s="3">
        <f t="shared" si="7"/>
        <v>0</v>
      </c>
      <c r="I59" s="32">
        <f t="shared" si="7"/>
        <v>0.33333333333333331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0.1111111111111111</v>
      </c>
      <c r="AC59" s="19">
        <f t="shared" si="5"/>
        <v>20.888888888888889</v>
      </c>
    </row>
    <row r="60" spans="1:29" x14ac:dyDescent="0.15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2</v>
      </c>
      <c r="M60" s="32">
        <f t="shared" si="10"/>
        <v>1.8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2</v>
      </c>
      <c r="AC60" s="19">
        <f t="shared" si="5"/>
        <v>1.8</v>
      </c>
    </row>
    <row r="61" spans="1:29" x14ac:dyDescent="0.15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 x14ac:dyDescent="0.2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 x14ac:dyDescent="0.2">
      <c r="A63" s="9" t="s">
        <v>47</v>
      </c>
      <c r="B63" s="53">
        <f>SUM(B39:B62)</f>
        <v>8094.1111111111113</v>
      </c>
      <c r="C63" s="49">
        <f t="shared" ref="C63:AA63" si="11">SUM(C39:C62)</f>
        <v>9379.7777777777792</v>
      </c>
      <c r="D63" s="48">
        <f t="shared" si="11"/>
        <v>2320.6666666666665</v>
      </c>
      <c r="E63" s="54">
        <f t="shared" si="11"/>
        <v>3498.9999999999986</v>
      </c>
      <c r="F63" s="53">
        <f t="shared" si="11"/>
        <v>8618.4444444444416</v>
      </c>
      <c r="G63" s="49">
        <f t="shared" si="11"/>
        <v>6725.7777777777792</v>
      </c>
      <c r="H63" s="48">
        <f t="shared" si="11"/>
        <v>11294.888888888889</v>
      </c>
      <c r="I63" s="54">
        <f t="shared" si="11"/>
        <v>11078.222222222223</v>
      </c>
      <c r="J63" s="53">
        <f t="shared" si="11"/>
        <v>1374.8888888888891</v>
      </c>
      <c r="K63" s="49">
        <f t="shared" si="11"/>
        <v>1323.5555555555557</v>
      </c>
      <c r="L63" s="48">
        <f t="shared" si="11"/>
        <v>4662.1111111111113</v>
      </c>
      <c r="M63" s="54">
        <f t="shared" si="11"/>
        <v>4772.8000000000011</v>
      </c>
      <c r="N63" s="53">
        <f t="shared" si="11"/>
        <v>10260.666666666666</v>
      </c>
      <c r="O63" s="49">
        <f t="shared" si="11"/>
        <v>9990.222222222219</v>
      </c>
      <c r="P63" s="48">
        <f t="shared" si="11"/>
        <v>4834.3333333333321</v>
      </c>
      <c r="Q63" s="54">
        <f t="shared" si="11"/>
        <v>4273.7777777777774</v>
      </c>
      <c r="R63" s="53">
        <f t="shared" si="11"/>
        <v>6942.7777777777783</v>
      </c>
      <c r="S63" s="49">
        <f t="shared" si="11"/>
        <v>6449.2222222222217</v>
      </c>
      <c r="T63" s="48">
        <f t="shared" si="11"/>
        <v>734.77777777777771</v>
      </c>
      <c r="U63" s="54">
        <f t="shared" si="11"/>
        <v>738.22222222222229</v>
      </c>
      <c r="V63" s="53">
        <f t="shared" si="11"/>
        <v>5927.666666666667</v>
      </c>
      <c r="W63" s="49">
        <f t="shared" si="11"/>
        <v>6383.3333333333339</v>
      </c>
      <c r="X63" s="48">
        <f t="shared" si="11"/>
        <v>3734.9999999999991</v>
      </c>
      <c r="Y63" s="54">
        <f t="shared" si="11"/>
        <v>2210.7777777777778</v>
      </c>
      <c r="Z63" s="53">
        <f t="shared" si="11"/>
        <v>10065.222222222224</v>
      </c>
      <c r="AA63" s="49">
        <f t="shared" si="11"/>
        <v>11843.444444444445</v>
      </c>
      <c r="AB63" s="48">
        <f>SUM(AB39:AB62)</f>
        <v>78865.555555555562</v>
      </c>
      <c r="AC63" s="49">
        <f>SUM(AC39:AC62)</f>
        <v>78668.133333333317</v>
      </c>
    </row>
    <row r="64" spans="1:29" ht="17" thickTop="1" x14ac:dyDescent="0.2">
      <c r="AB64" s="183" t="str">
        <f>IF(AB63='Daily Total'!D49,"Correct","Wrong")</f>
        <v>Wrong</v>
      </c>
      <c r="AC64" s="183" t="str">
        <f>IF(AC63='Daily Total'!E49,"Correct","Wrong")</f>
        <v>Wrong</v>
      </c>
    </row>
    <row r="65" spans="1:31" x14ac:dyDescent="0.15">
      <c r="A65" t="s">
        <v>82</v>
      </c>
      <c r="B65">
        <f>COUNTIF('Daily Total'!$G$7:$G$37,3)</f>
        <v>9</v>
      </c>
    </row>
    <row r="67" spans="1:31" s="8" customFormat="1" x14ac:dyDescent="0.15">
      <c r="A67" s="46" t="s">
        <v>53</v>
      </c>
      <c r="B67" s="18"/>
      <c r="C67" s="18"/>
      <c r="AB67" s="46"/>
      <c r="AC67" s="46"/>
    </row>
    <row r="68" spans="1:31" s="8" customFormat="1" ht="14" thickBot="1" x14ac:dyDescent="0.2">
      <c r="A68" s="46"/>
      <c r="B68" s="18"/>
      <c r="C68" s="18"/>
      <c r="AB68" s="46"/>
      <c r="AC68" s="46"/>
    </row>
    <row r="69" spans="1:31" s="8" customFormat="1" ht="15" thickTop="1" thickBot="1" x14ac:dyDescent="0.2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 x14ac:dyDescent="0.2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 x14ac:dyDescent="0.15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 x14ac:dyDescent="0.15">
      <c r="A72" s="90" t="s">
        <v>17</v>
      </c>
      <c r="B72" s="85">
        <f>B8/B31</f>
        <v>7.1794308619435258E-3</v>
      </c>
      <c r="C72" s="86">
        <f t="shared" ref="C72:AC72" si="13">C8/C31</f>
        <v>0</v>
      </c>
      <c r="D72" s="85">
        <f t="shared" si="13"/>
        <v>9.5757923968208362E-3</v>
      </c>
      <c r="E72" s="86">
        <f t="shared" si="13"/>
        <v>9.5265313899209296E-5</v>
      </c>
      <c r="F72" s="85">
        <f t="shared" si="13"/>
        <v>1.4581130907872006E-2</v>
      </c>
      <c r="G72" s="86">
        <f t="shared" si="13"/>
        <v>9.9121126015991548E-5</v>
      </c>
      <c r="H72" s="85">
        <f t="shared" si="13"/>
        <v>7.2795954905857125E-3</v>
      </c>
      <c r="I72" s="86">
        <f t="shared" si="13"/>
        <v>6.419000240712509E-4</v>
      </c>
      <c r="J72" s="85">
        <f t="shared" si="13"/>
        <v>3.3133990625505093E-3</v>
      </c>
      <c r="K72" s="86">
        <f t="shared" si="13"/>
        <v>1.6789791806581598E-3</v>
      </c>
      <c r="L72" s="85">
        <f t="shared" si="13"/>
        <v>1.0488426974327191E-3</v>
      </c>
      <c r="M72" s="86">
        <f t="shared" si="13"/>
        <v>3.1433361274098908E-3</v>
      </c>
      <c r="N72" s="85">
        <f t="shared" si="13"/>
        <v>3.4110843999740109E-3</v>
      </c>
      <c r="O72" s="86">
        <f t="shared" si="13"/>
        <v>2.7804964854524425E-3</v>
      </c>
      <c r="P72" s="85">
        <f t="shared" si="13"/>
        <v>2.6661150566549448E-3</v>
      </c>
      <c r="Q72" s="86">
        <f t="shared" si="13"/>
        <v>2.2618552412645592E-3</v>
      </c>
      <c r="R72" s="85">
        <f t="shared" si="13"/>
        <v>6.2414979595102824E-4</v>
      </c>
      <c r="S72" s="86">
        <f t="shared" si="13"/>
        <v>1.4644315421325569E-3</v>
      </c>
      <c r="T72" s="85">
        <f t="shared" si="13"/>
        <v>1.5121729925903524E-4</v>
      </c>
      <c r="U72" s="86">
        <f t="shared" si="13"/>
        <v>4.5153521974714028E-4</v>
      </c>
      <c r="V72" s="85">
        <f t="shared" si="13"/>
        <v>1.8744493804944799E-5</v>
      </c>
      <c r="W72" s="86">
        <f t="shared" si="13"/>
        <v>0</v>
      </c>
      <c r="X72" s="85">
        <f t="shared" si="13"/>
        <v>3.5698348951360999E-4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4.4562978491987683E-3</v>
      </c>
      <c r="AC72" s="106">
        <f t="shared" si="13"/>
        <v>9.2230856800648586E-4</v>
      </c>
      <c r="AD72" s="18"/>
      <c r="AE72" s="18"/>
    </row>
    <row r="73" spans="1:31" s="8" customFormat="1" x14ac:dyDescent="0.15">
      <c r="A73" s="91" t="s">
        <v>18</v>
      </c>
      <c r="B73" s="85">
        <f>B9/B31</f>
        <v>2.757834914272379E-2</v>
      </c>
      <c r="C73" s="86">
        <f t="shared" ref="C73:AC73" si="14">C9/C31</f>
        <v>2.9496079035276836E-3</v>
      </c>
      <c r="D73" s="85">
        <f t="shared" si="14"/>
        <v>3.1073446327683617E-2</v>
      </c>
      <c r="E73" s="86">
        <f t="shared" si="14"/>
        <v>8.2245720999650686E-3</v>
      </c>
      <c r="F73" s="85">
        <f t="shared" si="14"/>
        <v>4.9841425366784417E-2</v>
      </c>
      <c r="G73" s="86">
        <f t="shared" si="14"/>
        <v>1.2720544505385581E-2</v>
      </c>
      <c r="H73" s="85">
        <f t="shared" si="14"/>
        <v>2.8114978259586441E-2</v>
      </c>
      <c r="I73" s="86">
        <f t="shared" si="14"/>
        <v>1.3830939581160235E-2</v>
      </c>
      <c r="J73" s="85">
        <f t="shared" si="14"/>
        <v>1.535477614352675E-2</v>
      </c>
      <c r="K73" s="86">
        <f t="shared" si="14"/>
        <v>2.5772330423102754E-2</v>
      </c>
      <c r="L73" s="85">
        <f t="shared" si="14"/>
        <v>1.3420419060332292E-2</v>
      </c>
      <c r="M73" s="86">
        <f t="shared" si="14"/>
        <v>2.8685852659029523E-2</v>
      </c>
      <c r="N73" s="85">
        <f t="shared" si="14"/>
        <v>2.8317414939466788E-2</v>
      </c>
      <c r="O73" s="86">
        <f t="shared" si="14"/>
        <v>2.9261945012901504E-2</v>
      </c>
      <c r="P73" s="85">
        <f t="shared" si="14"/>
        <v>3.0752258153485486E-2</v>
      </c>
      <c r="Q73" s="86">
        <f t="shared" si="14"/>
        <v>3.6371672212978372E-2</v>
      </c>
      <c r="R73" s="85">
        <f t="shared" si="14"/>
        <v>2.5366087861086659E-2</v>
      </c>
      <c r="S73" s="86">
        <f t="shared" si="14"/>
        <v>2.0657099047258067E-2</v>
      </c>
      <c r="T73" s="85">
        <f t="shared" si="14"/>
        <v>2.4799637078481779E-2</v>
      </c>
      <c r="U73" s="86">
        <f t="shared" si="14"/>
        <v>6.7429259482239615E-2</v>
      </c>
      <c r="V73" s="85">
        <f t="shared" si="14"/>
        <v>1.3214868132486082E-2</v>
      </c>
      <c r="W73" s="86">
        <f t="shared" si="14"/>
        <v>2.929503916449086E-2</v>
      </c>
      <c r="X73" s="85">
        <f t="shared" si="14"/>
        <v>4.0458128811542468E-2</v>
      </c>
      <c r="Y73" s="86">
        <f t="shared" si="14"/>
        <v>3.7995677740362867E-2</v>
      </c>
      <c r="Z73" s="85">
        <f t="shared" si="14"/>
        <v>2.568801262874364E-2</v>
      </c>
      <c r="AA73" s="85">
        <f t="shared" si="14"/>
        <v>2.2872475162068091E-2</v>
      </c>
      <c r="AB73" s="105">
        <f t="shared" si="14"/>
        <v>2.8500300092140968E-2</v>
      </c>
      <c r="AC73" s="106">
        <f t="shared" si="14"/>
        <v>2.0833156781157221E-2</v>
      </c>
      <c r="AD73" s="18"/>
      <c r="AE73" s="18"/>
    </row>
    <row r="74" spans="1:31" s="8" customFormat="1" x14ac:dyDescent="0.15">
      <c r="A74" s="90" t="s">
        <v>19</v>
      </c>
      <c r="B74" s="85">
        <f>B10/B31</f>
        <v>4.3982593655195135E-2</v>
      </c>
      <c r="C74" s="86">
        <f t="shared" ref="C74:AC74" si="15">C10/C31</f>
        <v>2.8193039399180268E-2</v>
      </c>
      <c r="D74" s="85">
        <f t="shared" si="15"/>
        <v>5.5348080053624439E-2</v>
      </c>
      <c r="E74" s="86">
        <f t="shared" si="15"/>
        <v>3.356514559715474E-2</v>
      </c>
      <c r="F74" s="85">
        <f t="shared" si="15"/>
        <v>6.3017301394941078E-2</v>
      </c>
      <c r="G74" s="86">
        <f t="shared" si="15"/>
        <v>3.8525077644882048E-2</v>
      </c>
      <c r="H74" s="85">
        <f t="shared" si="15"/>
        <v>4.2900426938438228E-2</v>
      </c>
      <c r="I74" s="86">
        <f t="shared" si="15"/>
        <v>3.3529246569846745E-2</v>
      </c>
      <c r="J74" s="85">
        <f t="shared" si="15"/>
        <v>3.0143850008081462E-2</v>
      </c>
      <c r="K74" s="86">
        <f t="shared" si="15"/>
        <v>4.7347212894560106E-2</v>
      </c>
      <c r="L74" s="85">
        <f t="shared" si="15"/>
        <v>3.4969369025768159E-2</v>
      </c>
      <c r="M74" s="86">
        <f t="shared" si="15"/>
        <v>4.6917202198006894E-2</v>
      </c>
      <c r="N74" s="85">
        <f t="shared" si="15"/>
        <v>5.514045004656401E-2</v>
      </c>
      <c r="O74" s="86">
        <f t="shared" si="15"/>
        <v>4.7223952308924282E-2</v>
      </c>
      <c r="P74" s="85">
        <f t="shared" si="15"/>
        <v>5.5804546185846605E-2</v>
      </c>
      <c r="Q74" s="86">
        <f t="shared" si="15"/>
        <v>4.5159109816971715E-2</v>
      </c>
      <c r="R74" s="85">
        <f t="shared" si="15"/>
        <v>4.6811234696327121E-2</v>
      </c>
      <c r="S74" s="86">
        <f t="shared" si="15"/>
        <v>3.9556880243957065E-2</v>
      </c>
      <c r="T74" s="85">
        <f t="shared" si="15"/>
        <v>7.0467261454710425E-2</v>
      </c>
      <c r="U74" s="86">
        <f t="shared" si="15"/>
        <v>8.2931968693558095E-2</v>
      </c>
      <c r="V74" s="85">
        <f t="shared" si="15"/>
        <v>4.2137622073515901E-2</v>
      </c>
      <c r="W74" s="86">
        <f t="shared" si="15"/>
        <v>4.1079199303742382E-2</v>
      </c>
      <c r="X74" s="85">
        <f t="shared" si="15"/>
        <v>6.2353116168377215E-2</v>
      </c>
      <c r="Y74" s="86">
        <f t="shared" si="15"/>
        <v>6.463285922500879E-2</v>
      </c>
      <c r="Z74" s="85">
        <f t="shared" si="15"/>
        <v>4.2964222239394174E-2</v>
      </c>
      <c r="AA74" s="85">
        <f t="shared" si="15"/>
        <v>3.9018303609122722E-2</v>
      </c>
      <c r="AB74" s="105">
        <f t="shared" si="15"/>
        <v>4.874172633287404E-2</v>
      </c>
      <c r="AC74" s="106">
        <f t="shared" si="15"/>
        <v>4.0008135524275221E-2</v>
      </c>
      <c r="AD74" s="18"/>
      <c r="AE74" s="18"/>
    </row>
    <row r="75" spans="1:31" s="8" customFormat="1" x14ac:dyDescent="0.15">
      <c r="A75" s="91" t="s">
        <v>20</v>
      </c>
      <c r="B75" s="85">
        <f>B11/B31</f>
        <v>4.8691092289318706E-2</v>
      </c>
      <c r="C75" s="86">
        <f t="shared" ref="C75:AC75" si="16">C11/C31</f>
        <v>4.8117700016584143E-2</v>
      </c>
      <c r="D75" s="85">
        <f t="shared" si="16"/>
        <v>5.1182610361007373E-2</v>
      </c>
      <c r="E75" s="86">
        <f t="shared" si="16"/>
        <v>4.8902861134927436E-2</v>
      </c>
      <c r="F75" s="85">
        <f t="shared" si="16"/>
        <v>6.7710079158394137E-2</v>
      </c>
      <c r="G75" s="86">
        <f t="shared" si="16"/>
        <v>5.2583757351483511E-2</v>
      </c>
      <c r="H75" s="85">
        <f t="shared" si="16"/>
        <v>5.1586755071123612E-2</v>
      </c>
      <c r="I75" s="86">
        <f t="shared" si="16"/>
        <v>4.6577870496670143E-2</v>
      </c>
      <c r="J75" s="85">
        <f t="shared" si="16"/>
        <v>3.3861322127040572E-2</v>
      </c>
      <c r="K75" s="86">
        <f t="shared" si="16"/>
        <v>6.5648085963734046E-2</v>
      </c>
      <c r="L75" s="85">
        <f t="shared" si="16"/>
        <v>3.8235083788229124E-2</v>
      </c>
      <c r="M75" s="86">
        <f t="shared" si="16"/>
        <v>6.1306696470149948E-2</v>
      </c>
      <c r="N75" s="85">
        <f t="shared" si="16"/>
        <v>5.1859311718969958E-2</v>
      </c>
      <c r="O75" s="86">
        <f t="shared" si="16"/>
        <v>5.3374410534745086E-2</v>
      </c>
      <c r="P75" s="85">
        <f t="shared" si="16"/>
        <v>5.5528741179985748E-2</v>
      </c>
      <c r="Q75" s="86">
        <f t="shared" si="16"/>
        <v>4.7732945091514142E-2</v>
      </c>
      <c r="R75" s="85">
        <f t="shared" si="16"/>
        <v>5.1564375450108023E-2</v>
      </c>
      <c r="S75" s="86">
        <f t="shared" si="16"/>
        <v>4.222731423255173E-2</v>
      </c>
      <c r="T75" s="85">
        <f t="shared" si="16"/>
        <v>8.4379252986541656E-2</v>
      </c>
      <c r="U75" s="86">
        <f t="shared" si="16"/>
        <v>8.6995785671282355E-2</v>
      </c>
      <c r="V75" s="85">
        <f t="shared" si="16"/>
        <v>4.3356014170837315E-2</v>
      </c>
      <c r="W75" s="86">
        <f t="shared" si="16"/>
        <v>4.558746736292428E-2</v>
      </c>
      <c r="X75" s="85">
        <f t="shared" si="16"/>
        <v>7.1158708909712931E-2</v>
      </c>
      <c r="Y75" s="86">
        <f t="shared" si="16"/>
        <v>6.3074835402321963E-2</v>
      </c>
      <c r="Z75" s="85">
        <f t="shared" si="16"/>
        <v>4.5856469471336946E-2</v>
      </c>
      <c r="AA75" s="85">
        <f t="shared" si="16"/>
        <v>5.3803792064996109E-2</v>
      </c>
      <c r="AB75" s="105">
        <f t="shared" si="16"/>
        <v>5.2099095215150569E-2</v>
      </c>
      <c r="AC75" s="106">
        <f t="shared" si="16"/>
        <v>5.1012279556952908E-2</v>
      </c>
      <c r="AD75" s="18"/>
      <c r="AE75" s="18"/>
    </row>
    <row r="76" spans="1:31" s="8" customFormat="1" x14ac:dyDescent="0.15">
      <c r="A76" s="90" t="s">
        <v>21</v>
      </c>
      <c r="B76" s="85">
        <f>B12/B31</f>
        <v>5.7847268933518194E-2</v>
      </c>
      <c r="C76" s="86">
        <f t="shared" ref="C76:AC76" si="17">C12/C31</f>
        <v>4.8319078869435428E-2</v>
      </c>
      <c r="D76" s="85">
        <f t="shared" si="17"/>
        <v>6.0758402757828213E-2</v>
      </c>
      <c r="E76" s="86">
        <f t="shared" si="17"/>
        <v>4.7346861007907019E-2</v>
      </c>
      <c r="F76" s="85">
        <f t="shared" si="17"/>
        <v>8.3528865740143871E-2</v>
      </c>
      <c r="G76" s="86">
        <f t="shared" si="17"/>
        <v>4.5612238155025443E-2</v>
      </c>
      <c r="H76" s="85">
        <f t="shared" si="17"/>
        <v>6.219135498849037E-2</v>
      </c>
      <c r="I76" s="86">
        <f t="shared" si="17"/>
        <v>5.1542565995346228E-2</v>
      </c>
      <c r="J76" s="85">
        <f t="shared" si="17"/>
        <v>4.3559075480846934E-2</v>
      </c>
      <c r="K76" s="86">
        <f t="shared" si="17"/>
        <v>9.6037609133646742E-2</v>
      </c>
      <c r="L76" s="85">
        <f t="shared" si="17"/>
        <v>3.3801339658172627E-2</v>
      </c>
      <c r="M76" s="86">
        <f t="shared" si="17"/>
        <v>9.5813541957716311E-2</v>
      </c>
      <c r="N76" s="85">
        <f t="shared" si="17"/>
        <v>5.850821908907803E-2</v>
      </c>
      <c r="O76" s="86">
        <f t="shared" si="17"/>
        <v>6.5864400747397453E-2</v>
      </c>
      <c r="P76" s="85">
        <f t="shared" si="17"/>
        <v>6.8675446459353237E-2</v>
      </c>
      <c r="Q76" s="86">
        <f t="shared" si="17"/>
        <v>5.5506447587354409E-2</v>
      </c>
      <c r="R76" s="85">
        <f t="shared" si="17"/>
        <v>6.8240377690645754E-2</v>
      </c>
      <c r="S76" s="86">
        <f t="shared" si="17"/>
        <v>5.7130058749547748E-2</v>
      </c>
      <c r="T76" s="85">
        <f t="shared" si="17"/>
        <v>9.4359594737637983E-2</v>
      </c>
      <c r="U76" s="86">
        <f t="shared" si="17"/>
        <v>8.0222757375075254E-2</v>
      </c>
      <c r="V76" s="85">
        <f t="shared" si="17"/>
        <v>4.3524714615081818E-2</v>
      </c>
      <c r="W76" s="86">
        <f t="shared" si="17"/>
        <v>6.3289817232375978E-2</v>
      </c>
      <c r="X76" s="85">
        <f t="shared" si="17"/>
        <v>7.5918488769894391E-2</v>
      </c>
      <c r="Y76" s="86">
        <f t="shared" si="17"/>
        <v>6.8402271699251144E-2</v>
      </c>
      <c r="Z76" s="85">
        <f t="shared" si="17"/>
        <v>5.7513771291686444E-2</v>
      </c>
      <c r="AA76" s="85">
        <f t="shared" si="17"/>
        <v>5.8729160998583371E-2</v>
      </c>
      <c r="AB76" s="105">
        <f t="shared" si="17"/>
        <v>6.1432947017534961E-2</v>
      </c>
      <c r="AC76" s="106">
        <f t="shared" si="17"/>
        <v>5.9168990093304293E-2</v>
      </c>
      <c r="AD76" s="18"/>
      <c r="AE76" s="18"/>
    </row>
    <row r="77" spans="1:31" s="8" customFormat="1" x14ac:dyDescent="0.15">
      <c r="A77" s="91" t="s">
        <v>22</v>
      </c>
      <c r="B77" s="85">
        <f>B13/B31</f>
        <v>7.6296896234573836E-2</v>
      </c>
      <c r="C77" s="86">
        <f t="shared" ref="C77:AC77" si="18">C13/C31</f>
        <v>7.8869435428463128E-2</v>
      </c>
      <c r="D77" s="85">
        <f t="shared" si="18"/>
        <v>8.5033036483769031E-2</v>
      </c>
      <c r="E77" s="86">
        <f t="shared" si="18"/>
        <v>5.7857800641453114E-2</v>
      </c>
      <c r="F77" s="85">
        <f t="shared" si="18"/>
        <v>0.10160379547739989</v>
      </c>
      <c r="G77" s="86">
        <f t="shared" si="18"/>
        <v>4.3695896385382939E-2</v>
      </c>
      <c r="H77" s="85">
        <f t="shared" si="18"/>
        <v>8.2869341098235183E-2</v>
      </c>
      <c r="I77" s="86">
        <f t="shared" si="18"/>
        <v>6.3497953943673274E-2</v>
      </c>
      <c r="J77" s="85">
        <f t="shared" si="18"/>
        <v>5.9883626959754327E-2</v>
      </c>
      <c r="K77" s="86">
        <f t="shared" si="18"/>
        <v>0.15455003357958361</v>
      </c>
      <c r="L77" s="85">
        <f t="shared" si="18"/>
        <v>3.3562966317847012E-2</v>
      </c>
      <c r="M77" s="86">
        <f t="shared" si="18"/>
        <v>0.12885349725249137</v>
      </c>
      <c r="N77" s="85">
        <f t="shared" si="18"/>
        <v>6.8200030320750227E-2</v>
      </c>
      <c r="O77" s="86">
        <f t="shared" si="18"/>
        <v>8.6951686093068775E-2</v>
      </c>
      <c r="P77" s="85">
        <f t="shared" si="18"/>
        <v>8.7292284354961044E-2</v>
      </c>
      <c r="Q77" s="86">
        <f t="shared" si="18"/>
        <v>6.3461938435940099E-2</v>
      </c>
      <c r="R77" s="85">
        <f t="shared" si="18"/>
        <v>9.5078818916539964E-2</v>
      </c>
      <c r="S77" s="86">
        <f t="shared" si="18"/>
        <v>6.3763072205089324E-2</v>
      </c>
      <c r="T77" s="85">
        <f t="shared" si="18"/>
        <v>6.8803871162861033E-2</v>
      </c>
      <c r="U77" s="86">
        <f t="shared" si="18"/>
        <v>6.9235400361228175E-2</v>
      </c>
      <c r="V77" s="85">
        <f t="shared" si="18"/>
        <v>5.0610133273350955E-2</v>
      </c>
      <c r="W77" s="86">
        <f t="shared" si="18"/>
        <v>9.8381201044386427E-2</v>
      </c>
      <c r="X77" s="85">
        <f t="shared" si="18"/>
        <v>8.2135951212256433E-2</v>
      </c>
      <c r="Y77" s="86">
        <f t="shared" si="18"/>
        <v>7.2523496004422774E-2</v>
      </c>
      <c r="Z77" s="85">
        <f t="shared" si="18"/>
        <v>7.3840617307119119E-2</v>
      </c>
      <c r="AA77" s="85">
        <f t="shared" si="18"/>
        <v>7.1779043258811723E-2</v>
      </c>
      <c r="AB77" s="105">
        <f t="shared" si="18"/>
        <v>7.668551752509925E-2</v>
      </c>
      <c r="AC77" s="106">
        <f t="shared" si="18"/>
        <v>7.626630282794214E-2</v>
      </c>
      <c r="AD77" s="18"/>
      <c r="AE77" s="18"/>
    </row>
    <row r="78" spans="1:31" s="8" customFormat="1" x14ac:dyDescent="0.15">
      <c r="A78" s="90" t="s">
        <v>23</v>
      </c>
      <c r="B78" s="85">
        <f>B14/B31</f>
        <v>6.4656059961288731E-2</v>
      </c>
      <c r="C78" s="86">
        <f t="shared" ref="C78:AC78" si="19">C14/C31</f>
        <v>7.1157809945746164E-2</v>
      </c>
      <c r="D78" s="85">
        <f t="shared" si="19"/>
        <v>6.9089342143062338E-2</v>
      </c>
      <c r="E78" s="86">
        <f t="shared" si="19"/>
        <v>5.7667270013654695E-2</v>
      </c>
      <c r="F78" s="85">
        <f t="shared" si="19"/>
        <v>8.2355671299280619E-2</v>
      </c>
      <c r="G78" s="86">
        <f t="shared" si="19"/>
        <v>4.0028414722791249E-2</v>
      </c>
      <c r="H78" s="85">
        <f t="shared" si="19"/>
        <v>7.1349873098943473E-2</v>
      </c>
      <c r="I78" s="86">
        <f t="shared" si="19"/>
        <v>5.999759287490973E-2</v>
      </c>
      <c r="J78" s="85">
        <f t="shared" si="19"/>
        <v>5.2610311944399545E-2</v>
      </c>
      <c r="K78" s="86">
        <f t="shared" si="19"/>
        <v>9.9983210208193424E-2</v>
      </c>
      <c r="L78" s="85">
        <f t="shared" si="19"/>
        <v>2.9939691544897618E-2</v>
      </c>
      <c r="M78" s="86">
        <f t="shared" si="19"/>
        <v>8.6499953432057367E-2</v>
      </c>
      <c r="N78" s="85">
        <f t="shared" si="19"/>
        <v>5.4978017456089059E-2</v>
      </c>
      <c r="O78" s="86">
        <f t="shared" si="19"/>
        <v>8.4827386778183106E-2</v>
      </c>
      <c r="P78" s="85">
        <f t="shared" si="19"/>
        <v>7.6834677882736901E-2</v>
      </c>
      <c r="Q78" s="86">
        <f t="shared" si="19"/>
        <v>5.1632695507487524E-2</v>
      </c>
      <c r="R78" s="85">
        <f t="shared" si="19"/>
        <v>8.358806113467232E-2</v>
      </c>
      <c r="S78" s="86">
        <f t="shared" si="19"/>
        <v>5.6354771462536396E-2</v>
      </c>
      <c r="T78" s="85">
        <f t="shared" si="19"/>
        <v>5.1413881748071981E-2</v>
      </c>
      <c r="U78" s="86">
        <f t="shared" si="19"/>
        <v>5.8699578567128236E-2</v>
      </c>
      <c r="V78" s="85">
        <f t="shared" si="19"/>
        <v>4.8454516485782299E-2</v>
      </c>
      <c r="W78" s="86">
        <f t="shared" si="19"/>
        <v>8.920800696257615E-2</v>
      </c>
      <c r="X78" s="85">
        <f t="shared" si="19"/>
        <v>7.4609549308344486E-2</v>
      </c>
      <c r="Y78" s="86">
        <f t="shared" si="19"/>
        <v>5.5485751620847366E-2</v>
      </c>
      <c r="Z78" s="85">
        <f t="shared" si="19"/>
        <v>7.2151633236557128E-2</v>
      </c>
      <c r="AA78" s="85">
        <f t="shared" si="19"/>
        <v>7.3655374281130684E-2</v>
      </c>
      <c r="AB78" s="105">
        <f t="shared" si="19"/>
        <v>6.6658495143579299E-2</v>
      </c>
      <c r="AC78" s="106">
        <f t="shared" si="19"/>
        <v>6.8485295322356018E-2</v>
      </c>
      <c r="AD78" s="18"/>
      <c r="AE78" s="18"/>
    </row>
    <row r="79" spans="1:31" s="8" customFormat="1" x14ac:dyDescent="0.15">
      <c r="A79" s="91" t="s">
        <v>24</v>
      </c>
      <c r="B79" s="85">
        <f>B15/B31</f>
        <v>6.4079509108130733E-2</v>
      </c>
      <c r="C79" s="86">
        <f t="shared" ref="C79:AC79" si="20">C15/C31</f>
        <v>6.9890307754270423E-2</v>
      </c>
      <c r="D79" s="85">
        <f t="shared" si="20"/>
        <v>6.6408120271952503E-2</v>
      </c>
      <c r="E79" s="86">
        <f t="shared" si="20"/>
        <v>5.4872820805944557E-2</v>
      </c>
      <c r="F79" s="85">
        <f t="shared" si="20"/>
        <v>7.8552458551427173E-2</v>
      </c>
      <c r="G79" s="86">
        <f t="shared" si="20"/>
        <v>3.8822441022930018E-2</v>
      </c>
      <c r="H79" s="85">
        <f t="shared" si="20"/>
        <v>6.9225018198988728E-2</v>
      </c>
      <c r="I79" s="86">
        <f t="shared" si="20"/>
        <v>5.9486078793227953E-2</v>
      </c>
      <c r="J79" s="85">
        <f t="shared" si="20"/>
        <v>4.9216098270567318E-2</v>
      </c>
      <c r="K79" s="86">
        <f t="shared" si="20"/>
        <v>7.7820685023505712E-2</v>
      </c>
      <c r="L79" s="85">
        <f t="shared" si="20"/>
        <v>3.4564134347214608E-2</v>
      </c>
      <c r="M79" s="86">
        <f t="shared" si="20"/>
        <v>8.3752444816987986E-2</v>
      </c>
      <c r="N79" s="85">
        <f t="shared" si="20"/>
        <v>5.6472397288458626E-2</v>
      </c>
      <c r="O79" s="86">
        <f t="shared" si="20"/>
        <v>6.6932111397811189E-2</v>
      </c>
      <c r="P79" s="85">
        <f t="shared" si="20"/>
        <v>7.4513319083408025E-2</v>
      </c>
      <c r="Q79" s="86">
        <f t="shared" si="20"/>
        <v>5.0956738768718805E-2</v>
      </c>
      <c r="R79" s="85">
        <f t="shared" si="20"/>
        <v>7.9235016403936945E-2</v>
      </c>
      <c r="S79" s="86">
        <f t="shared" si="20"/>
        <v>5.7302344813328049E-2</v>
      </c>
      <c r="T79" s="85">
        <f t="shared" si="20"/>
        <v>8.785725086949947E-2</v>
      </c>
      <c r="U79" s="86">
        <f t="shared" si="20"/>
        <v>4.8464780252859725E-2</v>
      </c>
      <c r="V79" s="85">
        <f t="shared" si="20"/>
        <v>4.8716939399051529E-2</v>
      </c>
      <c r="W79" s="86">
        <f t="shared" si="20"/>
        <v>8.1392515230635329E-2</v>
      </c>
      <c r="X79" s="85">
        <f t="shared" si="20"/>
        <v>6.5387475829242897E-2</v>
      </c>
      <c r="Y79" s="86">
        <f t="shared" si="20"/>
        <v>4.8198220837312157E-2</v>
      </c>
      <c r="Z79" s="85">
        <f t="shared" si="20"/>
        <v>7.3277622616931784E-2</v>
      </c>
      <c r="AA79" s="85">
        <f t="shared" si="20"/>
        <v>6.4630222063776485E-2</v>
      </c>
      <c r="AB79" s="105">
        <f t="shared" si="20"/>
        <v>6.5749765420932055E-2</v>
      </c>
      <c r="AC79" s="106">
        <f t="shared" si="20"/>
        <v>6.2969805340632706E-2</v>
      </c>
      <c r="AD79" s="18"/>
      <c r="AE79" s="18"/>
    </row>
    <row r="80" spans="1:31" s="8" customFormat="1" x14ac:dyDescent="0.15">
      <c r="A80" s="90" t="s">
        <v>25</v>
      </c>
      <c r="B80" s="85">
        <f>B16/B31</f>
        <v>5.8066907353768855E-2</v>
      </c>
      <c r="C80" s="86">
        <f t="shared" ref="C80:AC80" si="21">C16/C31</f>
        <v>7.3420360586604755E-2</v>
      </c>
      <c r="D80" s="85">
        <f t="shared" si="21"/>
        <v>6.6647515081873027E-2</v>
      </c>
      <c r="E80" s="86">
        <f t="shared" si="21"/>
        <v>5.9890127337969577E-2</v>
      </c>
      <c r="F80" s="85">
        <f t="shared" si="21"/>
        <v>6.4499909754273776E-2</v>
      </c>
      <c r="G80" s="86">
        <f t="shared" si="21"/>
        <v>4.4125421264785566E-2</v>
      </c>
      <c r="H80" s="85">
        <f t="shared" si="21"/>
        <v>6.6932929348574574E-2</v>
      </c>
      <c r="I80" s="86">
        <f t="shared" si="21"/>
        <v>6.274572735296477E-2</v>
      </c>
      <c r="J80" s="85">
        <f t="shared" si="21"/>
        <v>4.5336996929044769E-2</v>
      </c>
      <c r="K80" s="86">
        <f t="shared" si="21"/>
        <v>5.3223640026863667E-2</v>
      </c>
      <c r="L80" s="85">
        <f t="shared" si="21"/>
        <v>3.4874019689637908E-2</v>
      </c>
      <c r="M80" s="86">
        <f t="shared" si="21"/>
        <v>7.8234143615535059E-2</v>
      </c>
      <c r="N80" s="85">
        <f t="shared" si="21"/>
        <v>5.307214172784961E-2</v>
      </c>
      <c r="O80" s="86">
        <f t="shared" si="21"/>
        <v>6.132663048313907E-2</v>
      </c>
      <c r="P80" s="85">
        <f t="shared" si="21"/>
        <v>6.9617780229377826E-2</v>
      </c>
      <c r="Q80" s="86">
        <f t="shared" si="21"/>
        <v>5.1840682196339437E-2</v>
      </c>
      <c r="R80" s="85">
        <f t="shared" si="21"/>
        <v>7.4417860286468754E-2</v>
      </c>
      <c r="S80" s="86">
        <f t="shared" si="21"/>
        <v>5.8990748238374996E-2</v>
      </c>
      <c r="T80" s="85">
        <f t="shared" si="21"/>
        <v>4.536518977771057E-2</v>
      </c>
      <c r="U80" s="86">
        <f t="shared" si="21"/>
        <v>4.9668874172185427E-2</v>
      </c>
      <c r="V80" s="85">
        <f t="shared" si="21"/>
        <v>5.5971058501565168E-2</v>
      </c>
      <c r="W80" s="86">
        <f t="shared" si="21"/>
        <v>7.6849434290687552E-2</v>
      </c>
      <c r="X80" s="85">
        <f t="shared" si="21"/>
        <v>6.1401160196340919E-2</v>
      </c>
      <c r="Y80" s="86">
        <f t="shared" si="21"/>
        <v>4.9655726994019198E-2</v>
      </c>
      <c r="Z80" s="85">
        <f t="shared" si="21"/>
        <v>7.3774382637685321E-2</v>
      </c>
      <c r="AA80" s="85">
        <f t="shared" si="21"/>
        <v>7.6376054263493171E-2</v>
      </c>
      <c r="AB80" s="105">
        <f t="shared" si="21"/>
        <v>6.2083851097942747E-2</v>
      </c>
      <c r="AC80" s="106">
        <f t="shared" si="21"/>
        <v>6.4704253918752105E-2</v>
      </c>
      <c r="AD80" s="18"/>
      <c r="AE80" s="18"/>
    </row>
    <row r="81" spans="1:31" s="8" customFormat="1" x14ac:dyDescent="0.15">
      <c r="A81" s="91" t="s">
        <v>26</v>
      </c>
      <c r="B81" s="85">
        <f>B17/B31</f>
        <v>5.7504083901876536E-2</v>
      </c>
      <c r="C81" s="86">
        <f t="shared" ref="C81:AC81" si="22">C17/C31</f>
        <v>6.913217560235968E-2</v>
      </c>
      <c r="D81" s="85">
        <f t="shared" si="22"/>
        <v>6.4875993488461167E-2</v>
      </c>
      <c r="E81" s="86">
        <f t="shared" si="22"/>
        <v>6.6939760566511061E-2</v>
      </c>
      <c r="F81" s="85">
        <f t="shared" si="22"/>
        <v>5.288399556506717E-2</v>
      </c>
      <c r="G81" s="86">
        <f t="shared" si="22"/>
        <v>4.6091323597436069E-2</v>
      </c>
      <c r="H81" s="85">
        <f t="shared" si="22"/>
        <v>6.2584846636630137E-2</v>
      </c>
      <c r="I81" s="86">
        <f t="shared" si="22"/>
        <v>6.1341571050308914E-2</v>
      </c>
      <c r="J81" s="85">
        <f t="shared" si="22"/>
        <v>4.5821884596735092E-2</v>
      </c>
      <c r="K81" s="86">
        <f t="shared" si="22"/>
        <v>4.8438549361987909E-2</v>
      </c>
      <c r="L81" s="85">
        <f t="shared" si="22"/>
        <v>3.8282758456294246E-2</v>
      </c>
      <c r="M81" s="86">
        <f t="shared" si="22"/>
        <v>5.7534693117258076E-2</v>
      </c>
      <c r="N81" s="85">
        <f t="shared" si="22"/>
        <v>5.30937994065796E-2</v>
      </c>
      <c r="O81" s="86">
        <f t="shared" si="22"/>
        <v>5.3374410534745086E-2</v>
      </c>
      <c r="P81" s="85">
        <f t="shared" si="22"/>
        <v>6.4883127628766468E-2</v>
      </c>
      <c r="Q81" s="86">
        <f t="shared" si="22"/>
        <v>5.2724625623960068E-2</v>
      </c>
      <c r="R81" s="85">
        <f t="shared" si="22"/>
        <v>7.2593422421381129E-2</v>
      </c>
      <c r="S81" s="86">
        <f t="shared" si="22"/>
        <v>5.9059662663887118E-2</v>
      </c>
      <c r="T81" s="85">
        <f t="shared" si="22"/>
        <v>4.6121276274005744E-2</v>
      </c>
      <c r="U81" s="86">
        <f t="shared" si="22"/>
        <v>4.6959662853702587E-2</v>
      </c>
      <c r="V81" s="85">
        <f t="shared" si="22"/>
        <v>5.4752666404243755E-2</v>
      </c>
      <c r="W81" s="86">
        <f t="shared" si="22"/>
        <v>6.919060052219321E-2</v>
      </c>
      <c r="X81" s="85">
        <f t="shared" si="22"/>
        <v>6.3275323516287368E-2</v>
      </c>
      <c r="Y81" s="86">
        <f t="shared" si="22"/>
        <v>4.9655726994019198E-2</v>
      </c>
      <c r="Z81" s="85">
        <f t="shared" si="22"/>
        <v>7.2891253711901263E-2</v>
      </c>
      <c r="AA81" s="85">
        <f t="shared" si="22"/>
        <v>7.5625521854565586E-2</v>
      </c>
      <c r="AB81" s="105">
        <f t="shared" si="22"/>
        <v>5.9735242651969195E-2</v>
      </c>
      <c r="AC81" s="106">
        <f t="shared" si="22"/>
        <v>6.1424620695304841E-2</v>
      </c>
      <c r="AD81" s="18"/>
      <c r="AE81" s="18"/>
    </row>
    <row r="82" spans="1:31" s="8" customFormat="1" x14ac:dyDescent="0.15">
      <c r="A82" s="90" t="s">
        <v>27</v>
      </c>
      <c r="B82" s="85">
        <f>B18/B31</f>
        <v>5.4140870591788272E-2</v>
      </c>
      <c r="C82" s="86">
        <f t="shared" ref="C82:AC82" si="23">C18/C31</f>
        <v>5.8885545736691226E-2</v>
      </c>
      <c r="D82" s="85">
        <f t="shared" si="23"/>
        <v>7.1579048166235754E-2</v>
      </c>
      <c r="E82" s="86">
        <f t="shared" si="23"/>
        <v>6.1477882569623069E-2</v>
      </c>
      <c r="F82" s="85">
        <f t="shared" si="23"/>
        <v>5.0666529149369567E-2</v>
      </c>
      <c r="G82" s="86">
        <f t="shared" si="23"/>
        <v>4.602524284675874E-2</v>
      </c>
      <c r="H82" s="85">
        <f t="shared" si="23"/>
        <v>6.1394534401007339E-2</v>
      </c>
      <c r="I82" s="86">
        <f t="shared" si="23"/>
        <v>5.9104950653935652E-2</v>
      </c>
      <c r="J82" s="85">
        <f t="shared" si="23"/>
        <v>4.3801519314692096E-2</v>
      </c>
      <c r="K82" s="86">
        <f t="shared" si="23"/>
        <v>4.4912693082605773E-2</v>
      </c>
      <c r="L82" s="85">
        <f t="shared" si="23"/>
        <v>5.0654334819193819E-2</v>
      </c>
      <c r="M82" s="86">
        <f t="shared" si="23"/>
        <v>4.9571574927819689E-2</v>
      </c>
      <c r="N82" s="85">
        <f t="shared" si="23"/>
        <v>5.8259155783683104E-2</v>
      </c>
      <c r="O82" s="86">
        <f t="shared" si="23"/>
        <v>5.079410979624522E-2</v>
      </c>
      <c r="P82" s="85">
        <f t="shared" si="23"/>
        <v>6.835367395251557E-2</v>
      </c>
      <c r="Q82" s="86">
        <f t="shared" si="23"/>
        <v>5.1164725457570719E-2</v>
      </c>
      <c r="R82" s="85">
        <f t="shared" si="23"/>
        <v>6.2607025686164677E-2</v>
      </c>
      <c r="S82" s="86">
        <f t="shared" si="23"/>
        <v>5.8094860706717433E-2</v>
      </c>
      <c r="T82" s="85">
        <f t="shared" si="23"/>
        <v>5.6252835324361108E-2</v>
      </c>
      <c r="U82" s="86">
        <f t="shared" si="23"/>
        <v>4.9668874172185427E-2</v>
      </c>
      <c r="V82" s="85">
        <f t="shared" si="23"/>
        <v>5.9982380175823351E-2</v>
      </c>
      <c r="W82" s="86">
        <f t="shared" si="23"/>
        <v>5.9303742384682334E-2</v>
      </c>
      <c r="X82" s="85">
        <f t="shared" si="23"/>
        <v>5.9021270266250189E-2</v>
      </c>
      <c r="Y82" s="86">
        <f t="shared" si="23"/>
        <v>5.040960948886767E-2</v>
      </c>
      <c r="Z82" s="85">
        <f t="shared" si="23"/>
        <v>7.0297062492410606E-2</v>
      </c>
      <c r="AA82" s="85">
        <f t="shared" si="23"/>
        <v>6.6759857774108505E-2</v>
      </c>
      <c r="AB82" s="105">
        <f t="shared" si="23"/>
        <v>5.9831046715752158E-2</v>
      </c>
      <c r="AC82" s="106">
        <f t="shared" si="23"/>
        <v>5.6515057781996197E-2</v>
      </c>
      <c r="AD82" s="18"/>
      <c r="AE82" s="18"/>
    </row>
    <row r="83" spans="1:31" s="8" customFormat="1" x14ac:dyDescent="0.15">
      <c r="A83" s="91" t="s">
        <v>28</v>
      </c>
      <c r="B83" s="85">
        <f>B19/B31</f>
        <v>6.4793333973945391E-2</v>
      </c>
      <c r="C83" s="86">
        <f t="shared" ref="C83:AC83" si="24">C19/C31</f>
        <v>7.5493378189485649E-2</v>
      </c>
      <c r="D83" s="85">
        <f t="shared" si="24"/>
        <v>7.5888154744805134E-2</v>
      </c>
      <c r="E83" s="86">
        <f t="shared" si="24"/>
        <v>7.4402210155282464E-2</v>
      </c>
      <c r="F83" s="85">
        <f t="shared" si="24"/>
        <v>5.2239383234922519E-2</v>
      </c>
      <c r="G83" s="86">
        <f t="shared" si="24"/>
        <v>7.3382673627172407E-2</v>
      </c>
      <c r="H83" s="85">
        <f t="shared" si="24"/>
        <v>6.8123241584197372E-2</v>
      </c>
      <c r="I83" s="86">
        <f t="shared" si="24"/>
        <v>7.154176362031614E-2</v>
      </c>
      <c r="J83" s="85">
        <f t="shared" si="24"/>
        <v>5.8348149345401647E-2</v>
      </c>
      <c r="K83" s="86">
        <f t="shared" si="24"/>
        <v>4.9194089993284083E-2</v>
      </c>
      <c r="L83" s="85">
        <f t="shared" si="24"/>
        <v>7.3275964816094968E-2</v>
      </c>
      <c r="M83" s="86">
        <f t="shared" si="24"/>
        <v>5.2575207227344697E-2</v>
      </c>
      <c r="N83" s="85">
        <f t="shared" si="24"/>
        <v>6.675979468520564E-2</v>
      </c>
      <c r="O83" s="86">
        <f t="shared" si="24"/>
        <v>6.2005071625589464E-2</v>
      </c>
      <c r="P83" s="85">
        <f t="shared" si="24"/>
        <v>7.2145992783102353E-2</v>
      </c>
      <c r="Q83" s="86">
        <f t="shared" si="24"/>
        <v>5.8600249584026626E-2</v>
      </c>
      <c r="R83" s="85">
        <f t="shared" si="24"/>
        <v>5.9118188365207651E-2</v>
      </c>
      <c r="S83" s="86">
        <f t="shared" si="24"/>
        <v>7.0051513533070306E-2</v>
      </c>
      <c r="T83" s="85">
        <f t="shared" si="24"/>
        <v>6.850143656434296E-2</v>
      </c>
      <c r="U83" s="86">
        <f t="shared" si="24"/>
        <v>4.8464780252859725E-2</v>
      </c>
      <c r="V83" s="85">
        <f t="shared" si="24"/>
        <v>6.9129693152636409E-2</v>
      </c>
      <c r="W83" s="86">
        <f t="shared" si="24"/>
        <v>5.947780678851175E-2</v>
      </c>
      <c r="X83" s="85">
        <f t="shared" si="24"/>
        <v>6.1222668451584111E-2</v>
      </c>
      <c r="Y83" s="86">
        <f t="shared" si="24"/>
        <v>5.2872292305372666E-2</v>
      </c>
      <c r="Z83" s="85">
        <f t="shared" si="24"/>
        <v>7.4260103546866546E-2</v>
      </c>
      <c r="AA83" s="85">
        <f t="shared" si="24"/>
        <v>6.5877982193618595E-2</v>
      </c>
      <c r="AB83" s="105">
        <f t="shared" si="24"/>
        <v>6.6220332440101323E-2</v>
      </c>
      <c r="AC83" s="106">
        <f t="shared" si="24"/>
        <v>6.6161868684728661E-2</v>
      </c>
      <c r="AD83" s="18"/>
      <c r="AE83" s="18"/>
    </row>
    <row r="84" spans="1:31" s="8" customFormat="1" x14ac:dyDescent="0.15">
      <c r="A84" s="90" t="s">
        <v>29</v>
      </c>
      <c r="B84" s="85">
        <f>B20/B31</f>
        <v>7.2219858058670913E-2</v>
      </c>
      <c r="C84" s="86">
        <f t="shared" ref="C84:AC84" si="25">C20/C31</f>
        <v>7.2508232841337159E-2</v>
      </c>
      <c r="D84" s="85">
        <f t="shared" si="25"/>
        <v>7.5026333429091263E-2</v>
      </c>
      <c r="E84" s="86">
        <f t="shared" si="25"/>
        <v>7.281445492362898E-2</v>
      </c>
      <c r="F84" s="85">
        <f t="shared" si="25"/>
        <v>5.7022406724595825E-2</v>
      </c>
      <c r="G84" s="86">
        <f t="shared" si="25"/>
        <v>7.5712020088548201E-2</v>
      </c>
      <c r="H84" s="85">
        <f t="shared" si="25"/>
        <v>7.081865937395479E-2</v>
      </c>
      <c r="I84" s="86">
        <f t="shared" si="25"/>
        <v>7.0488646393324236E-2</v>
      </c>
      <c r="J84" s="85">
        <f t="shared" si="25"/>
        <v>7.0147082592532731E-2</v>
      </c>
      <c r="K84" s="86">
        <f t="shared" si="25"/>
        <v>4.2813969106783076E-2</v>
      </c>
      <c r="L84" s="85">
        <f t="shared" si="25"/>
        <v>7.9259135658267976E-2</v>
      </c>
      <c r="M84" s="86">
        <f t="shared" si="25"/>
        <v>5.4647480674303812E-2</v>
      </c>
      <c r="N84" s="85">
        <f t="shared" si="25"/>
        <v>6.8893076040110024E-2</v>
      </c>
      <c r="O84" s="86">
        <f t="shared" si="25"/>
        <v>6.3595515615268258E-2</v>
      </c>
      <c r="P84" s="85">
        <f t="shared" si="25"/>
        <v>6.3067411340182497E-2</v>
      </c>
      <c r="Q84" s="86">
        <f t="shared" si="25"/>
        <v>6.6295757071547418E-2</v>
      </c>
      <c r="R84" s="85">
        <f t="shared" si="25"/>
        <v>6.0142434184204209E-2</v>
      </c>
      <c r="S84" s="86">
        <f t="shared" si="25"/>
        <v>7.3617835053322533E-2</v>
      </c>
      <c r="T84" s="85">
        <f t="shared" si="25"/>
        <v>7.7725691819144113E-2</v>
      </c>
      <c r="U84" s="86">
        <f t="shared" si="25"/>
        <v>5.4184226369656835E-2</v>
      </c>
      <c r="V84" s="85">
        <f t="shared" si="25"/>
        <v>6.8454891375658397E-2</v>
      </c>
      <c r="W84" s="86">
        <f t="shared" si="25"/>
        <v>6.5413402959094868E-2</v>
      </c>
      <c r="X84" s="85">
        <f t="shared" si="25"/>
        <v>6.0419455600178494E-2</v>
      </c>
      <c r="Y84" s="86">
        <f t="shared" si="25"/>
        <v>6.0712670251796753E-2</v>
      </c>
      <c r="Z84" s="85">
        <f t="shared" si="25"/>
        <v>7.5076997803216791E-2</v>
      </c>
      <c r="AA84" s="85">
        <f t="shared" si="25"/>
        <v>6.7172650599018682E-2</v>
      </c>
      <c r="AB84" s="105">
        <f t="shared" si="25"/>
        <v>6.8337884026363024E-2</v>
      </c>
      <c r="AC84" s="106">
        <f t="shared" si="25"/>
        <v>6.7667505642607553E-2</v>
      </c>
      <c r="AD84" s="18"/>
      <c r="AE84" s="18"/>
    </row>
    <row r="85" spans="1:31" s="8" customFormat="1" x14ac:dyDescent="0.15">
      <c r="A85" s="91" t="s">
        <v>30</v>
      </c>
      <c r="B85" s="85">
        <f>B21/B31</f>
        <v>6.3516685656238414E-2</v>
      </c>
      <c r="C85" s="86">
        <f t="shared" ref="C85:AC85" si="26">C21/C31</f>
        <v>6.1716695491482856E-2</v>
      </c>
      <c r="D85" s="85">
        <f t="shared" si="26"/>
        <v>5.8316575696638895E-2</v>
      </c>
      <c r="E85" s="86">
        <f t="shared" si="26"/>
        <v>6.5129719602426084E-2</v>
      </c>
      <c r="F85" s="85">
        <f t="shared" si="26"/>
        <v>5.1904184823247296E-2</v>
      </c>
      <c r="G85" s="86">
        <f t="shared" si="26"/>
        <v>6.812925394832485E-2</v>
      </c>
      <c r="H85" s="85">
        <f t="shared" si="26"/>
        <v>6.1443720857024813E-2</v>
      </c>
      <c r="I85" s="86">
        <f t="shared" si="26"/>
        <v>6.20837679531413E-2</v>
      </c>
      <c r="J85" s="85">
        <f t="shared" si="26"/>
        <v>6.2550509132051069E-2</v>
      </c>
      <c r="K85" s="86">
        <f t="shared" si="26"/>
        <v>3.9036265950302219E-2</v>
      </c>
      <c r="L85" s="85">
        <f t="shared" si="26"/>
        <v>8.066553836618913E-2</v>
      </c>
      <c r="M85" s="86">
        <f t="shared" si="26"/>
        <v>4.4542237123963865E-2</v>
      </c>
      <c r="N85" s="85">
        <f t="shared" si="26"/>
        <v>6.2081736079526995E-2</v>
      </c>
      <c r="O85" s="86">
        <f t="shared" si="26"/>
        <v>5.6533054542219061E-2</v>
      </c>
      <c r="P85" s="85">
        <f t="shared" si="26"/>
        <v>4.8541681031510721E-2</v>
      </c>
      <c r="Q85" s="86">
        <f t="shared" si="26"/>
        <v>6.8635607321131442E-2</v>
      </c>
      <c r="R85" s="85">
        <f t="shared" si="26"/>
        <v>4.7995518924541888E-2</v>
      </c>
      <c r="S85" s="86">
        <f t="shared" si="26"/>
        <v>7.1154144341264242E-2</v>
      </c>
      <c r="T85" s="85">
        <f t="shared" si="26"/>
        <v>5.5799183426583999E-2</v>
      </c>
      <c r="U85" s="86">
        <f t="shared" si="26"/>
        <v>5.4786273329319686E-2</v>
      </c>
      <c r="V85" s="85">
        <f t="shared" si="26"/>
        <v>6.2550375827100796E-2</v>
      </c>
      <c r="W85" s="86">
        <f t="shared" si="26"/>
        <v>5.1958224543080939E-2</v>
      </c>
      <c r="X85" s="85">
        <f t="shared" si="26"/>
        <v>5.5808418860627693E-2</v>
      </c>
      <c r="Y85" s="86">
        <f t="shared" si="26"/>
        <v>6.3376388400261344E-2</v>
      </c>
      <c r="Z85" s="85">
        <f t="shared" si="26"/>
        <v>6.1035247883250356E-2</v>
      </c>
      <c r="AA85" s="85">
        <f t="shared" si="26"/>
        <v>6.0652400296460303E-2</v>
      </c>
      <c r="AB85" s="105">
        <f t="shared" si="26"/>
        <v>5.9497141375802712E-2</v>
      </c>
      <c r="AC85" s="106">
        <f t="shared" si="26"/>
        <v>6.0565870910698497E-2</v>
      </c>
      <c r="AD85" s="18"/>
      <c r="AE85" s="18"/>
    </row>
    <row r="86" spans="1:31" s="8" customFormat="1" x14ac:dyDescent="0.15">
      <c r="A86" s="90" t="s">
        <v>31</v>
      </c>
      <c r="B86" s="85">
        <f>B22/B31</f>
        <v>7.1272667371339929E-2</v>
      </c>
      <c r="C86" s="86">
        <f t="shared" ref="C86:AC86" si="27">C22/C31</f>
        <v>6.3161884906062685E-2</v>
      </c>
      <c r="D86" s="85">
        <f t="shared" si="27"/>
        <v>5.0081394235372979E-2</v>
      </c>
      <c r="E86" s="86">
        <f t="shared" si="27"/>
        <v>7.2274618144866784E-2</v>
      </c>
      <c r="F86" s="85">
        <f t="shared" si="27"/>
        <v>4.3034319160456899E-2</v>
      </c>
      <c r="G86" s="86">
        <f t="shared" si="27"/>
        <v>8.0139430383929164E-2</v>
      </c>
      <c r="H86" s="85">
        <f t="shared" si="27"/>
        <v>5.7341570425167729E-2</v>
      </c>
      <c r="I86" s="86">
        <f t="shared" si="27"/>
        <v>6.9405440102704011E-2</v>
      </c>
      <c r="J86" s="85">
        <f t="shared" si="27"/>
        <v>8.8653628576046556E-2</v>
      </c>
      <c r="K86" s="86">
        <f t="shared" si="27"/>
        <v>4.2394224311618538E-2</v>
      </c>
      <c r="L86" s="85">
        <f t="shared" si="27"/>
        <v>9.6302829491549669E-2</v>
      </c>
      <c r="M86" s="86">
        <f t="shared" si="27"/>
        <v>3.7766601471546986E-2</v>
      </c>
      <c r="N86" s="85">
        <f t="shared" si="27"/>
        <v>6.3673575466181534E-2</v>
      </c>
      <c r="O86" s="86">
        <f t="shared" si="27"/>
        <v>5.7912180799003468E-2</v>
      </c>
      <c r="P86" s="85">
        <f t="shared" si="27"/>
        <v>4.6059435978763018E-2</v>
      </c>
      <c r="Q86" s="86">
        <f t="shared" si="27"/>
        <v>7.0611480865224632E-2</v>
      </c>
      <c r="R86" s="85">
        <f t="shared" si="27"/>
        <v>4.1706009442266143E-2</v>
      </c>
      <c r="S86" s="86">
        <f t="shared" si="27"/>
        <v>7.0172113777716524E-2</v>
      </c>
      <c r="T86" s="85">
        <f t="shared" si="27"/>
        <v>4.9448056857704523E-2</v>
      </c>
      <c r="U86" s="86">
        <f t="shared" si="27"/>
        <v>4.4852498494882598E-2</v>
      </c>
      <c r="V86" s="85">
        <f t="shared" si="27"/>
        <v>6.9973195373858932E-2</v>
      </c>
      <c r="W86" s="86">
        <f t="shared" si="27"/>
        <v>4.9660574412532639E-2</v>
      </c>
      <c r="X86" s="85">
        <f t="shared" si="27"/>
        <v>5.5332440874609548E-2</v>
      </c>
      <c r="Y86" s="86">
        <f t="shared" si="27"/>
        <v>6.1617329245614916E-2</v>
      </c>
      <c r="Z86" s="85">
        <f t="shared" si="27"/>
        <v>5.4091646704273237E-2</v>
      </c>
      <c r="AA86" s="85">
        <f t="shared" si="27"/>
        <v>5.3175221172519258E-2</v>
      </c>
      <c r="AB86" s="105">
        <f t="shared" si="27"/>
        <v>5.8964583491832701E-2</v>
      </c>
      <c r="AC86" s="106">
        <f t="shared" si="27"/>
        <v>6.1506540905020578E-2</v>
      </c>
      <c r="AD86" s="18"/>
      <c r="AE86" s="18"/>
    </row>
    <row r="87" spans="1:31" s="8" customFormat="1" x14ac:dyDescent="0.15">
      <c r="A87" s="91" t="s">
        <v>32</v>
      </c>
      <c r="B87" s="85">
        <f>B23/B31</f>
        <v>8.2817411835765367E-2</v>
      </c>
      <c r="C87" s="86">
        <f t="shared" ref="C87:AC87" si="28">C23/C31</f>
        <v>6.3055272572200241E-2</v>
      </c>
      <c r="D87" s="85">
        <f t="shared" si="28"/>
        <v>5.1709278942832518E-2</v>
      </c>
      <c r="E87" s="86">
        <f t="shared" si="28"/>
        <v>7.3767108062621073E-2</v>
      </c>
      <c r="F87" s="85">
        <f t="shared" si="28"/>
        <v>4.4297759327540417E-2</v>
      </c>
      <c r="G87" s="86">
        <f t="shared" si="28"/>
        <v>0.10691865459591621</v>
      </c>
      <c r="H87" s="85">
        <f t="shared" si="28"/>
        <v>6.4119464064375228E-2</v>
      </c>
      <c r="I87" s="86">
        <f t="shared" si="28"/>
        <v>8.0237503008906363E-2</v>
      </c>
      <c r="J87" s="85">
        <f t="shared" si="28"/>
        <v>0.13382899628252787</v>
      </c>
      <c r="K87" s="86">
        <f t="shared" si="28"/>
        <v>4.4241101410342515E-2</v>
      </c>
      <c r="L87" s="85">
        <f t="shared" si="28"/>
        <v>0.12752973707420562</v>
      </c>
      <c r="M87" s="86">
        <f t="shared" si="28"/>
        <v>3.6462699077954734E-2</v>
      </c>
      <c r="N87" s="85">
        <f t="shared" si="28"/>
        <v>8.1335412470491419E-2</v>
      </c>
      <c r="O87" s="86">
        <f t="shared" si="28"/>
        <v>6.2816976599341573E-2</v>
      </c>
      <c r="P87" s="85">
        <f t="shared" si="28"/>
        <v>5.1920292353306211E-2</v>
      </c>
      <c r="Q87" s="86">
        <f t="shared" si="28"/>
        <v>9.1748128119800335E-2</v>
      </c>
      <c r="R87" s="85">
        <f t="shared" si="28"/>
        <v>5.4813155157237739E-2</v>
      </c>
      <c r="S87" s="86">
        <f t="shared" si="28"/>
        <v>8.3765484209982255E-2</v>
      </c>
      <c r="T87" s="85">
        <f t="shared" si="28"/>
        <v>5.3682141236957505E-2</v>
      </c>
      <c r="U87" s="86">
        <f t="shared" si="28"/>
        <v>5.1324503311258277E-2</v>
      </c>
      <c r="V87" s="85">
        <f t="shared" si="28"/>
        <v>0.11190462801552044</v>
      </c>
      <c r="W87" s="86">
        <f t="shared" si="28"/>
        <v>5.206266318537859E-2</v>
      </c>
      <c r="X87" s="85">
        <f t="shared" si="28"/>
        <v>5.878328127324111E-2</v>
      </c>
      <c r="Y87" s="86">
        <f t="shared" si="28"/>
        <v>7.2272201839473291E-2</v>
      </c>
      <c r="Z87" s="85">
        <f t="shared" si="28"/>
        <v>5.9335224701116053E-2</v>
      </c>
      <c r="AA87" s="85">
        <f t="shared" si="28"/>
        <v>6.4198665928643137E-2</v>
      </c>
      <c r="AB87" s="105">
        <f t="shared" si="28"/>
        <v>7.1774150372931403E-2</v>
      </c>
      <c r="AC87" s="106">
        <f t="shared" si="28"/>
        <v>7.042736925958254E-2</v>
      </c>
      <c r="AD87" s="18"/>
      <c r="AE87" s="18"/>
    </row>
    <row r="88" spans="1:31" s="8" customFormat="1" x14ac:dyDescent="0.15">
      <c r="A88" s="90" t="s">
        <v>33</v>
      </c>
      <c r="B88" s="85">
        <f>B24/B31</f>
        <v>5.7970815544909196E-2</v>
      </c>
      <c r="C88" s="86">
        <f t="shared" ref="C88:AC88" si="29">C24/C31</f>
        <v>5.6551920206591014E-2</v>
      </c>
      <c r="D88" s="85">
        <f t="shared" si="29"/>
        <v>3.8781959207124392E-2</v>
      </c>
      <c r="E88" s="86">
        <f t="shared" si="29"/>
        <v>7.0274046552983388E-2</v>
      </c>
      <c r="F88" s="85">
        <f t="shared" si="29"/>
        <v>3.0580408942062244E-2</v>
      </c>
      <c r="G88" s="86">
        <f t="shared" si="29"/>
        <v>8.5888455692856677E-2</v>
      </c>
      <c r="H88" s="85">
        <f t="shared" si="29"/>
        <v>4.4700651228677668E-2</v>
      </c>
      <c r="I88" s="86">
        <f t="shared" si="29"/>
        <v>6.6577068121640048E-2</v>
      </c>
      <c r="J88" s="85">
        <f t="shared" si="29"/>
        <v>9.4957168256020685E-2</v>
      </c>
      <c r="K88" s="86">
        <f t="shared" si="29"/>
        <v>3.1900604432505038E-2</v>
      </c>
      <c r="L88" s="85">
        <f t="shared" si="29"/>
        <v>8.1666706395556718E-2</v>
      </c>
      <c r="M88" s="86">
        <f t="shared" si="29"/>
        <v>3.1689484958554531E-2</v>
      </c>
      <c r="N88" s="85">
        <f t="shared" si="29"/>
        <v>6.2688151083966817E-2</v>
      </c>
      <c r="O88" s="86">
        <f t="shared" si="29"/>
        <v>5.1005427529139606E-2</v>
      </c>
      <c r="P88" s="85">
        <f t="shared" si="29"/>
        <v>3.2705876944999886E-2</v>
      </c>
      <c r="Q88" s="86">
        <f t="shared" si="29"/>
        <v>6.9467554076539095E-2</v>
      </c>
      <c r="R88" s="85">
        <f t="shared" si="29"/>
        <v>3.9625510122429382E-2</v>
      </c>
      <c r="S88" s="86">
        <f t="shared" si="29"/>
        <v>6.3625243354065095E-2</v>
      </c>
      <c r="T88" s="85">
        <f t="shared" si="29"/>
        <v>3.5687282625132315E-2</v>
      </c>
      <c r="U88" s="86">
        <f t="shared" si="29"/>
        <v>5.1625526791089706E-2</v>
      </c>
      <c r="V88" s="85">
        <f t="shared" si="29"/>
        <v>7.5596543515342368E-2</v>
      </c>
      <c r="W88" s="86">
        <f t="shared" si="29"/>
        <v>3.9495213228894689E-2</v>
      </c>
      <c r="X88" s="85">
        <f t="shared" si="29"/>
        <v>3.4240666369180425E-2</v>
      </c>
      <c r="Y88" s="86">
        <f t="shared" si="29"/>
        <v>6.4683118057998687E-2</v>
      </c>
      <c r="Z88" s="85">
        <f t="shared" si="29"/>
        <v>4.0060935895879099E-2</v>
      </c>
      <c r="AA88" s="85">
        <f t="shared" si="29"/>
        <v>4.9225544370537853E-2</v>
      </c>
      <c r="AB88" s="105">
        <f t="shared" si="29"/>
        <v>4.9715264686903869E-2</v>
      </c>
      <c r="AC88" s="106">
        <f t="shared" si="29"/>
        <v>5.7431716680367118E-2</v>
      </c>
      <c r="AD88" s="18"/>
      <c r="AE88" s="18"/>
    </row>
    <row r="89" spans="1:31" s="8" customFormat="1" x14ac:dyDescent="0.15">
      <c r="A89" s="91" t="s">
        <v>34</v>
      </c>
      <c r="B89" s="85">
        <f>B25/B31</f>
        <v>2.7386165525004461E-2</v>
      </c>
      <c r="C89" s="86">
        <f t="shared" ref="C89:AC89" si="30">C25/C31</f>
        <v>3.7326162666729841E-2</v>
      </c>
      <c r="D89" s="85">
        <f t="shared" si="30"/>
        <v>1.7332184238245715E-2</v>
      </c>
      <c r="E89" s="86">
        <f t="shared" si="30"/>
        <v>4.6267187450382649E-2</v>
      </c>
      <c r="F89" s="85">
        <f t="shared" si="30"/>
        <v>1.1383853750354537E-2</v>
      </c>
      <c r="G89" s="86">
        <f t="shared" si="30"/>
        <v>6.4329610784378516E-2</v>
      </c>
      <c r="H89" s="85">
        <f t="shared" si="30"/>
        <v>2.336356660829874E-2</v>
      </c>
      <c r="I89" s="86">
        <f t="shared" si="30"/>
        <v>4.525395169702319E-2</v>
      </c>
      <c r="J89" s="85">
        <f t="shared" si="30"/>
        <v>6.1580733796670437E-2</v>
      </c>
      <c r="K89" s="86">
        <f t="shared" si="30"/>
        <v>2.2162525184687708E-2</v>
      </c>
      <c r="L89" s="85">
        <f t="shared" si="30"/>
        <v>6.2906724511930592E-2</v>
      </c>
      <c r="M89" s="86">
        <f t="shared" si="30"/>
        <v>1.7765670112694421E-2</v>
      </c>
      <c r="N89" s="85">
        <f t="shared" si="30"/>
        <v>4.3943430143157255E-2</v>
      </c>
      <c r="O89" s="86">
        <f t="shared" si="30"/>
        <v>3.6246552184358037E-2</v>
      </c>
      <c r="P89" s="85">
        <f t="shared" si="30"/>
        <v>2.436277551770898E-2</v>
      </c>
      <c r="Q89" s="86">
        <f t="shared" si="30"/>
        <v>5.5558444259567387E-2</v>
      </c>
      <c r="R89" s="85">
        <f t="shared" si="30"/>
        <v>3.1415539729535091E-2</v>
      </c>
      <c r="S89" s="86">
        <f t="shared" si="30"/>
        <v>4.7344210326826661E-2</v>
      </c>
      <c r="T89" s="85">
        <f t="shared" si="30"/>
        <v>2.3892333282927568E-2</v>
      </c>
      <c r="U89" s="86">
        <f t="shared" si="30"/>
        <v>4.7862733293196867E-2</v>
      </c>
      <c r="V89" s="85">
        <f t="shared" si="30"/>
        <v>6.5418283379257341E-2</v>
      </c>
      <c r="W89" s="86">
        <f t="shared" si="30"/>
        <v>2.6127067014795474E-2</v>
      </c>
      <c r="X89" s="85">
        <f t="shared" si="30"/>
        <v>1.6837721255391937E-2</v>
      </c>
      <c r="Y89" s="86">
        <f t="shared" si="30"/>
        <v>5.7144293109513994E-2</v>
      </c>
      <c r="Z89" s="85">
        <f t="shared" si="30"/>
        <v>2.6107498868491064E-2</v>
      </c>
      <c r="AA89" s="85">
        <f t="shared" si="30"/>
        <v>3.1634941036297624E-2</v>
      </c>
      <c r="AB89" s="105">
        <f t="shared" si="30"/>
        <v>3.1947837505036755E-2</v>
      </c>
      <c r="AC89" s="106">
        <f t="shared" si="30"/>
        <v>4.0272257579738027E-2</v>
      </c>
      <c r="AD89" s="18"/>
      <c r="AE89" s="18"/>
    </row>
    <row r="90" spans="1:31" s="8" customFormat="1" x14ac:dyDescent="0.15">
      <c r="A90" s="90" t="s">
        <v>35</v>
      </c>
      <c r="B90" s="85">
        <f>B26/B31</f>
        <v>0</v>
      </c>
      <c r="C90" s="86">
        <f t="shared" ref="C90:AC90" si="31">C26/C31</f>
        <v>1.9498211281954086E-2</v>
      </c>
      <c r="D90" s="85">
        <f t="shared" si="31"/>
        <v>1.2448530115867088E-3</v>
      </c>
      <c r="E90" s="86">
        <f t="shared" si="31"/>
        <v>2.7499920612238417E-2</v>
      </c>
      <c r="F90" s="85">
        <f t="shared" si="31"/>
        <v>2.9652167186653946E-4</v>
      </c>
      <c r="G90" s="86">
        <f t="shared" si="31"/>
        <v>3.6939139628626182E-2</v>
      </c>
      <c r="H90" s="85">
        <f t="shared" si="31"/>
        <v>3.6594723276998447E-3</v>
      </c>
      <c r="I90" s="86">
        <f t="shared" si="31"/>
        <v>2.2085372703201475E-2</v>
      </c>
      <c r="J90" s="85">
        <f t="shared" si="31"/>
        <v>7.0308711815096165E-3</v>
      </c>
      <c r="K90" s="86">
        <f t="shared" si="31"/>
        <v>1.2844190732034922E-2</v>
      </c>
      <c r="L90" s="85">
        <f t="shared" si="31"/>
        <v>5.4802030940859572E-2</v>
      </c>
      <c r="M90" s="86">
        <f t="shared" si="31"/>
        <v>4.02812703734749E-3</v>
      </c>
      <c r="N90" s="85">
        <f t="shared" si="31"/>
        <v>9.3128018538972991E-3</v>
      </c>
      <c r="O90" s="86">
        <f t="shared" si="31"/>
        <v>7.1736809324673013E-3</v>
      </c>
      <c r="P90" s="85">
        <f t="shared" si="31"/>
        <v>6.2745638833344823E-3</v>
      </c>
      <c r="Q90" s="86">
        <f t="shared" si="31"/>
        <v>1.0269342762063228E-2</v>
      </c>
      <c r="R90" s="85">
        <f t="shared" si="31"/>
        <v>5.0572137312955108E-3</v>
      </c>
      <c r="S90" s="86">
        <f t="shared" si="31"/>
        <v>5.668211498371897E-3</v>
      </c>
      <c r="T90" s="85">
        <f t="shared" si="31"/>
        <v>5.292605474066233E-3</v>
      </c>
      <c r="U90" s="86">
        <f t="shared" si="31"/>
        <v>6.1709813365442507E-3</v>
      </c>
      <c r="V90" s="85">
        <f t="shared" si="31"/>
        <v>1.6232731635082195E-2</v>
      </c>
      <c r="W90" s="86">
        <f t="shared" si="31"/>
        <v>2.228024369016536E-3</v>
      </c>
      <c r="X90" s="85">
        <f t="shared" si="31"/>
        <v>1.2791908374237691E-3</v>
      </c>
      <c r="Y90" s="86">
        <f t="shared" si="31"/>
        <v>7.2875307835352067E-3</v>
      </c>
      <c r="Z90" s="85">
        <f t="shared" si="31"/>
        <v>1.7772969631404064E-3</v>
      </c>
      <c r="AA90" s="85">
        <f t="shared" si="31"/>
        <v>4.8127890722481264E-3</v>
      </c>
      <c r="AB90" s="105">
        <f t="shared" si="31"/>
        <v>7.553023322653998E-3</v>
      </c>
      <c r="AC90" s="106">
        <f t="shared" si="31"/>
        <v>1.3378417697025167E-2</v>
      </c>
      <c r="AD90" s="18"/>
      <c r="AE90" s="18"/>
    </row>
    <row r="91" spans="1:31" s="8" customFormat="1" x14ac:dyDescent="0.15">
      <c r="A91" s="91" t="s">
        <v>36</v>
      </c>
      <c r="B91" s="85">
        <f>B27/B31</f>
        <v>0</v>
      </c>
      <c r="C91" s="86">
        <f t="shared" ref="C91:AC91" si="32">C27/C31</f>
        <v>1.7531806012935629E-3</v>
      </c>
      <c r="D91" s="85">
        <f t="shared" si="32"/>
        <v>4.7878961984104183E-5</v>
      </c>
      <c r="E91" s="86">
        <f t="shared" si="32"/>
        <v>7.3036740656060462E-4</v>
      </c>
      <c r="F91" s="85">
        <f t="shared" si="32"/>
        <v>0</v>
      </c>
      <c r="G91" s="86">
        <f t="shared" si="32"/>
        <v>2.3128262737064694E-4</v>
      </c>
      <c r="H91" s="85">
        <f t="shared" si="32"/>
        <v>0</v>
      </c>
      <c r="I91" s="86">
        <f t="shared" si="32"/>
        <v>3.0089063628339887E-5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1.4088832909259463E-6</v>
      </c>
      <c r="AC91" s="106">
        <f t="shared" si="32"/>
        <v>2.6553447287169882E-4</v>
      </c>
      <c r="AD91" s="18"/>
      <c r="AE91" s="18"/>
    </row>
    <row r="92" spans="1:31" s="8" customFormat="1" x14ac:dyDescent="0.15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2.3837334032561798E-4</v>
      </c>
      <c r="M92" s="86">
        <f t="shared" si="33"/>
        <v>2.0955574182732607E-4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1.4088832909259463E-5</v>
      </c>
      <c r="AC92" s="106">
        <f t="shared" si="33"/>
        <v>1.2711756680028135E-5</v>
      </c>
      <c r="AD92" s="18"/>
      <c r="AE92" s="18"/>
    </row>
    <row r="93" spans="1:31" s="8" customFormat="1" x14ac:dyDescent="0.15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 x14ac:dyDescent="0.2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 x14ac:dyDescent="0.2">
      <c r="A95" s="9" t="s">
        <v>13</v>
      </c>
      <c r="B95" s="81">
        <f>SUM(B71:B94)</f>
        <v>1.0000000000000002</v>
      </c>
      <c r="C95" s="82">
        <f t="shared" ref="C95:AC95" si="36">SUM(C71:C94)</f>
        <v>0.99999999999999989</v>
      </c>
      <c r="D95" s="81">
        <f t="shared" si="36"/>
        <v>0.99999999999999989</v>
      </c>
      <c r="E95" s="82">
        <f t="shared" si="36"/>
        <v>0.99999999999999989</v>
      </c>
      <c r="F95" s="81">
        <f t="shared" si="36"/>
        <v>0.99999999999999989</v>
      </c>
      <c r="G95" s="82">
        <f t="shared" si="36"/>
        <v>0.99999999999999978</v>
      </c>
      <c r="H95" s="81">
        <f t="shared" si="36"/>
        <v>0.99999999999999989</v>
      </c>
      <c r="I95" s="82">
        <f t="shared" si="36"/>
        <v>0.99999999999999978</v>
      </c>
      <c r="J95" s="81">
        <f t="shared" si="36"/>
        <v>1</v>
      </c>
      <c r="K95" s="81">
        <f t="shared" si="36"/>
        <v>1.0000000000000002</v>
      </c>
      <c r="L95" s="81">
        <f t="shared" si="36"/>
        <v>1</v>
      </c>
      <c r="M95" s="82">
        <f t="shared" si="36"/>
        <v>1</v>
      </c>
      <c r="N95" s="81">
        <f t="shared" si="36"/>
        <v>1</v>
      </c>
      <c r="O95" s="82">
        <f t="shared" si="36"/>
        <v>0.99999999999999989</v>
      </c>
      <c r="P95" s="81">
        <f t="shared" si="36"/>
        <v>0.99999999999999989</v>
      </c>
      <c r="Q95" s="82">
        <f t="shared" si="36"/>
        <v>1</v>
      </c>
      <c r="R95" s="81">
        <f t="shared" si="36"/>
        <v>1</v>
      </c>
      <c r="S95" s="82">
        <f t="shared" si="36"/>
        <v>1</v>
      </c>
      <c r="T95" s="81">
        <f t="shared" si="36"/>
        <v>0.99999999999999989</v>
      </c>
      <c r="U95" s="82">
        <f t="shared" si="36"/>
        <v>1</v>
      </c>
      <c r="V95" s="81">
        <f t="shared" si="36"/>
        <v>1</v>
      </c>
      <c r="W95" s="82">
        <f t="shared" si="36"/>
        <v>1</v>
      </c>
      <c r="X95" s="81">
        <f t="shared" si="36"/>
        <v>0.99999999999999989</v>
      </c>
      <c r="Y95" s="82">
        <f t="shared" si="36"/>
        <v>0.99999999999999989</v>
      </c>
      <c r="Z95" s="81">
        <f t="shared" si="36"/>
        <v>1</v>
      </c>
      <c r="AA95" s="81">
        <f t="shared" si="36"/>
        <v>1</v>
      </c>
      <c r="AB95" s="81">
        <f t="shared" si="36"/>
        <v>0.99999999999999989</v>
      </c>
      <c r="AC95" s="83">
        <f t="shared" si="36"/>
        <v>1</v>
      </c>
      <c r="AD95" s="84"/>
    </row>
    <row r="96" spans="1:31" ht="14" thickTop="1" x14ac:dyDescent="0.15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0" zoomScaleNormal="93" zoomScaleSheetLayoutView="90" zoomScalePageLayoutView="93" workbookViewId="0">
      <selection activeCell="J38" sqref="J38"/>
    </sheetView>
  </sheetViews>
  <sheetFormatPr baseColWidth="10" defaultColWidth="8.83203125" defaultRowHeight="13" x14ac:dyDescent="0.15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8.83203125" style="157" customWidth="1"/>
    <col min="9" max="11" width="8.83203125" style="157"/>
    <col min="12" max="12" width="9.33203125" style="157" bestFit="1" customWidth="1"/>
    <col min="13" max="16384" width="8.83203125" style="157"/>
  </cols>
  <sheetData>
    <row r="1" spans="1:15" ht="18" x14ac:dyDescent="0.2">
      <c r="C1" s="315" t="s">
        <v>83</v>
      </c>
      <c r="D1" s="315"/>
      <c r="E1" s="315"/>
      <c r="F1" s="216"/>
    </row>
    <row r="2" spans="1:15" ht="18" x14ac:dyDescent="0.2">
      <c r="C2" s="315" t="s">
        <v>57</v>
      </c>
      <c r="D2" s="315"/>
      <c r="E2" s="315"/>
      <c r="F2" s="216"/>
    </row>
    <row r="3" spans="1:15" ht="18" x14ac:dyDescent="0.2">
      <c r="C3" s="316">
        <f>Daily!A5</f>
        <v>44166</v>
      </c>
      <c r="D3" s="316"/>
      <c r="E3" s="316"/>
      <c r="F3" s="217"/>
    </row>
    <row r="4" spans="1:15" ht="14" thickBot="1" x14ac:dyDescent="0.2">
      <c r="C4" s="158"/>
      <c r="D4" s="158"/>
      <c r="E4" s="158"/>
      <c r="F4" s="218"/>
    </row>
    <row r="5" spans="1:15" ht="16" thickTop="1" x14ac:dyDescent="0.15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6" thickBot="1" x14ac:dyDescent="0.2">
      <c r="A6" s="160"/>
      <c r="B6" s="160"/>
      <c r="C6" s="312"/>
      <c r="D6" s="312"/>
      <c r="E6" s="314"/>
      <c r="F6" s="219"/>
    </row>
    <row r="7" spans="1:15" ht="19" thickTop="1" x14ac:dyDescent="0.15">
      <c r="A7" s="159"/>
      <c r="B7" s="159"/>
      <c r="C7" s="237">
        <f>Daily!A5</f>
        <v>44166</v>
      </c>
      <c r="D7" s="238">
        <f>IF(Daily!AB33=0,"",Daily!AB33)</f>
        <v>119037</v>
      </c>
      <c r="E7" s="239">
        <f>IF(Daily!AC33=0,"",Daily!AC33)</f>
        <v>118653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 x14ac:dyDescent="0.15">
      <c r="A8" s="159"/>
      <c r="B8" s="159"/>
      <c r="C8" s="240">
        <f>C7+1</f>
        <v>44167</v>
      </c>
      <c r="D8" s="241">
        <f>IF(Daily!AB64=0,"",Daily!AB64)</f>
        <v>119162</v>
      </c>
      <c r="E8" s="242">
        <f>IF(Daily!AC64=0,"",Daily!AC64)</f>
        <v>118880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 x14ac:dyDescent="0.15">
      <c r="A9" s="159"/>
      <c r="B9" s="159"/>
      <c r="C9" s="240">
        <f>C7+2</f>
        <v>44168</v>
      </c>
      <c r="D9" s="241">
        <f>IF(Daily!AB95=0,"",Daily!AB95)</f>
        <v>116719</v>
      </c>
      <c r="E9" s="242">
        <f>IF(Daily!AC95=0,"",Daily!AC95)</f>
        <v>116446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 x14ac:dyDescent="0.15">
      <c r="A10" s="159"/>
      <c r="B10" s="159"/>
      <c r="C10" s="240">
        <f>C7+3</f>
        <v>44169</v>
      </c>
      <c r="D10" s="241">
        <f>IF(Daily!AB126=0,"",Daily!AB126)</f>
        <v>121741</v>
      </c>
      <c r="E10" s="242">
        <f>IF(Daily!AC126=0,"",Daily!AC126)</f>
        <v>121431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 x14ac:dyDescent="0.15">
      <c r="A11" s="159"/>
      <c r="B11" s="159"/>
      <c r="C11" s="240">
        <f>C7+4</f>
        <v>44170</v>
      </c>
      <c r="D11" s="241">
        <f>IF(Daily!AB157=0,"",Daily!AB157)</f>
        <v>102043</v>
      </c>
      <c r="E11" s="242">
        <f>IF(Daily!AC157=0,"",Daily!AC157)</f>
        <v>101719</v>
      </c>
      <c r="F11" s="215"/>
      <c r="G11" s="211">
        <f t="shared" si="0"/>
        <v>2</v>
      </c>
      <c r="J11" s="211"/>
      <c r="K11" s="211"/>
      <c r="L11" s="211"/>
      <c r="M11" s="211"/>
      <c r="O11" s="211"/>
    </row>
    <row r="12" spans="1:15" ht="18" x14ac:dyDescent="0.15">
      <c r="A12" s="159"/>
      <c r="B12" s="159"/>
      <c r="C12" s="240">
        <f>C7+5</f>
        <v>44171</v>
      </c>
      <c r="D12" s="241">
        <f>IF(Daily!AB188=0,"",Daily!AB188)</f>
        <v>79307</v>
      </c>
      <c r="E12" s="242">
        <f>IF(Daily!AC188=0,"",Daily!AC188)</f>
        <v>79017</v>
      </c>
      <c r="F12" s="215"/>
      <c r="G12" s="211">
        <f t="shared" si="0"/>
        <v>3</v>
      </c>
      <c r="J12" s="211"/>
      <c r="K12" s="211"/>
      <c r="L12" s="211"/>
      <c r="M12" s="211"/>
      <c r="O12" s="211"/>
    </row>
    <row r="13" spans="1:15" ht="18" x14ac:dyDescent="0.15">
      <c r="A13" s="159"/>
      <c r="B13" s="159"/>
      <c r="C13" s="240">
        <f>C7+6</f>
        <v>44172</v>
      </c>
      <c r="D13" s="241">
        <f>IF(Daily!AB219=0,"",Daily!AB219)</f>
        <v>128368</v>
      </c>
      <c r="E13" s="242">
        <f>IF(Daily!AC219=0,"",Daily!AC219)</f>
        <v>128064</v>
      </c>
      <c r="F13" s="215"/>
      <c r="G13" s="211">
        <f t="shared" si="0"/>
        <v>1</v>
      </c>
      <c r="J13" s="211"/>
      <c r="K13" s="211"/>
      <c r="L13" s="211"/>
      <c r="M13" s="211"/>
      <c r="O13" s="211"/>
    </row>
    <row r="14" spans="1:15" ht="18" x14ac:dyDescent="0.15">
      <c r="A14" s="159"/>
      <c r="B14" s="159"/>
      <c r="C14" s="240">
        <f>C7+7</f>
        <v>44173</v>
      </c>
      <c r="D14" s="241">
        <f>IF(Daily!AB250=0,"",Daily!AB250)</f>
        <v>87848</v>
      </c>
      <c r="E14" s="242">
        <f>IF(Daily!AC250=0,"",Daily!AC250)</f>
        <v>87652</v>
      </c>
      <c r="F14" s="215"/>
      <c r="G14" s="211">
        <f t="shared" si="0"/>
        <v>3</v>
      </c>
      <c r="H14" s="157" t="s">
        <v>87</v>
      </c>
      <c r="J14" s="211"/>
      <c r="K14" s="211"/>
      <c r="L14" s="211"/>
      <c r="M14" s="211"/>
      <c r="O14" s="211"/>
    </row>
    <row r="15" spans="1:15" ht="18" x14ac:dyDescent="0.15">
      <c r="A15" s="159"/>
      <c r="B15" s="159"/>
      <c r="C15" s="240">
        <f>C7+8</f>
        <v>44174</v>
      </c>
      <c r="D15" s="241">
        <f>IF(Daily!AB281=0,"",Daily!AB281)</f>
        <v>131189</v>
      </c>
      <c r="E15" s="242">
        <f>IF(Daily!AC281=0,"",Daily!AC281)</f>
        <v>130885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 x14ac:dyDescent="0.15">
      <c r="A16" s="159"/>
      <c r="B16" s="159"/>
      <c r="C16" s="240">
        <f>C7+9</f>
        <v>44175</v>
      </c>
      <c r="D16" s="241">
        <f>IF(Daily!AB312=0,"",Daily!AB312)</f>
        <v>119891</v>
      </c>
      <c r="E16" s="242">
        <f>IF(Daily!AC312=0,"",Daily!AC312)</f>
        <v>119622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 x14ac:dyDescent="0.15">
      <c r="A17" s="159"/>
      <c r="B17" s="159"/>
      <c r="C17" s="240">
        <f>C7+10</f>
        <v>44176</v>
      </c>
      <c r="D17" s="241">
        <f>IF(Daily!AB343=0,"",Daily!AB343)</f>
        <v>133317</v>
      </c>
      <c r="E17" s="242">
        <f>IF(Daily!AC343=0,"",Daily!AC343)</f>
        <v>132973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 x14ac:dyDescent="0.15">
      <c r="A18" s="159"/>
      <c r="B18" s="159"/>
      <c r="C18" s="240">
        <f>C7+11</f>
        <v>44177</v>
      </c>
      <c r="D18" s="241">
        <f>IF(Daily!AB374=0,"",Daily!AB374)</f>
        <v>112511</v>
      </c>
      <c r="E18" s="242">
        <f>IF(Daily!AC374=0,"",Daily!AC374)</f>
        <v>112227</v>
      </c>
      <c r="F18" s="215"/>
      <c r="G18" s="211">
        <f t="shared" si="0"/>
        <v>2</v>
      </c>
      <c r="J18" s="211"/>
      <c r="K18" s="211"/>
      <c r="L18" s="211"/>
      <c r="M18" s="211"/>
      <c r="O18" s="211"/>
    </row>
    <row r="19" spans="1:15" ht="18" x14ac:dyDescent="0.15">
      <c r="A19" s="159"/>
      <c r="B19" s="159"/>
      <c r="C19" s="240">
        <f>C7+12</f>
        <v>44178</v>
      </c>
      <c r="D19" s="241">
        <v>69863</v>
      </c>
      <c r="E19" s="242">
        <v>69515</v>
      </c>
      <c r="F19" s="215"/>
      <c r="G19" s="211">
        <f t="shared" si="0"/>
        <v>3</v>
      </c>
      <c r="J19" s="211"/>
      <c r="K19" s="211"/>
      <c r="L19" s="211"/>
      <c r="M19" s="211"/>
      <c r="O19" s="211"/>
    </row>
    <row r="20" spans="1:15" ht="18" x14ac:dyDescent="0.15">
      <c r="A20" s="159"/>
      <c r="B20" s="159"/>
      <c r="C20" s="240">
        <f>C7+13</f>
        <v>44179</v>
      </c>
      <c r="D20" s="241">
        <f>IF(Daily!AB436=0,"",Daily!AB436)</f>
        <v>134199</v>
      </c>
      <c r="E20" s="242">
        <f>IF(Daily!AC436=0,"",Daily!AC436)</f>
        <v>134413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 x14ac:dyDescent="0.15">
      <c r="A21" s="159"/>
      <c r="B21" s="159"/>
      <c r="C21" s="240">
        <f>C7+14</f>
        <v>44180</v>
      </c>
      <c r="D21" s="241">
        <f>IF(Daily!AB467=0,"",Daily!AB467)</f>
        <v>134334</v>
      </c>
      <c r="E21" s="242">
        <f>IF(Daily!AC467=0,"",Daily!AC467)</f>
        <v>134051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 x14ac:dyDescent="0.15">
      <c r="A22" s="159"/>
      <c r="B22" s="159"/>
      <c r="C22" s="240">
        <f>C7+15</f>
        <v>44181</v>
      </c>
      <c r="D22" s="241">
        <f>IF(Daily!AB498=0,"",Daily!AB498)</f>
        <v>125386</v>
      </c>
      <c r="E22" s="242">
        <f>IF(Daily!AC498=0,"",Daily!AC498)</f>
        <v>124368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 x14ac:dyDescent="0.15">
      <c r="A23" s="159"/>
      <c r="B23" s="159"/>
      <c r="C23" s="240">
        <f>C7+16</f>
        <v>44182</v>
      </c>
      <c r="D23" s="241">
        <f>IF(Daily!AB529=0,"",Daily!AB529)</f>
        <v>134239</v>
      </c>
      <c r="E23" s="242">
        <f>IF(Daily!AC529=0,"",Daily!AC529)</f>
        <v>133969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 x14ac:dyDescent="0.15">
      <c r="A24" s="159"/>
      <c r="B24" s="159"/>
      <c r="C24" s="240">
        <f>C7+17</f>
        <v>44183</v>
      </c>
      <c r="D24" s="241">
        <f>IF(Daily!AB560=0,"",Daily!AB560)</f>
        <v>143336</v>
      </c>
      <c r="E24" s="242">
        <f>IF(Daily!AC560=0,"",Daily!AC560)</f>
        <v>143009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 x14ac:dyDescent="0.15">
      <c r="A25" s="159"/>
      <c r="B25" s="159"/>
      <c r="C25" s="240">
        <f>C7+18</f>
        <v>44184</v>
      </c>
      <c r="D25" s="241">
        <f>IF(Daily!AB591=0,"",Daily!AB591)</f>
        <v>118123</v>
      </c>
      <c r="E25" s="242">
        <f>IF(Daily!AC591=0,"",Daily!AC591)</f>
        <v>117776</v>
      </c>
      <c r="F25" s="215"/>
      <c r="G25" s="211">
        <f t="shared" si="0"/>
        <v>2</v>
      </c>
      <c r="J25" s="211"/>
      <c r="K25" s="211"/>
      <c r="L25" s="211"/>
      <c r="M25" s="211"/>
      <c r="O25" s="211"/>
    </row>
    <row r="26" spans="1:15" ht="18" x14ac:dyDescent="0.15">
      <c r="A26" s="159"/>
      <c r="B26" s="159"/>
      <c r="C26" s="240">
        <f>C7+19</f>
        <v>44185</v>
      </c>
      <c r="D26" s="241">
        <f>IF(Daily!AB622=0,"",Daily!AB622)</f>
        <v>98385</v>
      </c>
      <c r="E26" s="242">
        <f>IF(Daily!AC622=0,"",Daily!AC622)</f>
        <v>98213</v>
      </c>
      <c r="F26" s="215"/>
      <c r="G26" s="211">
        <f t="shared" si="0"/>
        <v>3</v>
      </c>
      <c r="J26" s="211"/>
      <c r="K26" s="211"/>
      <c r="L26" s="211"/>
      <c r="M26" s="211"/>
      <c r="O26" s="211"/>
    </row>
    <row r="27" spans="1:15" ht="18" x14ac:dyDescent="0.15">
      <c r="A27" s="159"/>
      <c r="B27" s="159"/>
      <c r="C27" s="240">
        <f>C7+20</f>
        <v>44186</v>
      </c>
      <c r="D27" s="241">
        <f>IF(Daily!AB653=0,"",Daily!AB653)</f>
        <v>148563</v>
      </c>
      <c r="E27" s="242">
        <f>IF(Daily!AC653=0,"",Daily!AC653)</f>
        <v>148209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 x14ac:dyDescent="0.15">
      <c r="A28" s="159"/>
      <c r="B28" s="159"/>
      <c r="C28" s="240">
        <f>C7+21</f>
        <v>44187</v>
      </c>
      <c r="D28" s="241">
        <f>IF(Daily!AB684=0,"",Daily!AB684)</f>
        <v>144201</v>
      </c>
      <c r="E28" s="242">
        <f>IF(Daily!AC684=0,"",Daily!AC684)</f>
        <v>143893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 x14ac:dyDescent="0.15">
      <c r="A29" s="159"/>
      <c r="B29" s="159"/>
      <c r="C29" s="240">
        <f>C7+22</f>
        <v>44188</v>
      </c>
      <c r="D29" s="241">
        <f>IF(Daily!AB715=0,"",Daily!AB715)</f>
        <v>155149</v>
      </c>
      <c r="E29" s="242">
        <f>IF(Daily!AC715=0,"",Daily!AC715)</f>
        <v>154651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 x14ac:dyDescent="0.15">
      <c r="A30" s="159"/>
      <c r="B30" s="159"/>
      <c r="C30" s="240">
        <f>C7+23</f>
        <v>44189</v>
      </c>
      <c r="D30" s="241">
        <f>IF(Daily!AB746=0,"",Daily!AB746)</f>
        <v>85040</v>
      </c>
      <c r="E30" s="242">
        <f>IF(Daily!AC746=0,"",Daily!AC746)</f>
        <v>84759</v>
      </c>
      <c r="F30" s="215"/>
      <c r="G30" s="211">
        <f>IF(D30="",0,IF(WEEKDAY(C30,2)=7,3,IF(H30="H",3,IF(WEEKDAY(C30,2)=6,2,1))))</f>
        <v>3</v>
      </c>
      <c r="H30" s="157" t="s">
        <v>87</v>
      </c>
      <c r="K30" s="211"/>
      <c r="L30" s="211"/>
      <c r="M30" s="211"/>
      <c r="O30" s="211"/>
    </row>
    <row r="31" spans="1:15" ht="18" x14ac:dyDescent="0.15">
      <c r="A31" s="159"/>
      <c r="B31" s="159"/>
      <c r="C31" s="240">
        <f>C7+24</f>
        <v>44190</v>
      </c>
      <c r="D31" s="241">
        <f>IF(Daily!AB777=0,"",Daily!AB777)</f>
        <v>64390</v>
      </c>
      <c r="E31" s="241">
        <f>IF(Daily!AC777=0,"",Daily!AC777)</f>
        <v>64218</v>
      </c>
      <c r="F31" s="215"/>
      <c r="G31" s="211">
        <f t="shared" ref="G31:G32" si="1">IF(D31="",0,IF(WEEKDAY(C31,2)=7,3,IF(H31="H",3,IF(WEEKDAY(C31,2)=6,2,1))))</f>
        <v>3</v>
      </c>
      <c r="H31" s="157" t="s">
        <v>87</v>
      </c>
      <c r="K31" s="211"/>
      <c r="L31" s="211"/>
      <c r="M31" s="211"/>
      <c r="O31" s="211"/>
    </row>
    <row r="32" spans="1:15" ht="18" x14ac:dyDescent="0.15">
      <c r="A32" s="159"/>
      <c r="B32" s="159"/>
      <c r="C32" s="240">
        <f>C7+25</f>
        <v>44191</v>
      </c>
      <c r="D32" s="241">
        <f>IF(Daily!AB808=0,"",Daily!AB808)</f>
        <v>96277</v>
      </c>
      <c r="E32" s="241">
        <f>IF(Daily!AC808=0,"",Daily!AC808)</f>
        <v>96093</v>
      </c>
      <c r="F32" s="215"/>
      <c r="G32" s="211">
        <f t="shared" si="1"/>
        <v>2</v>
      </c>
      <c r="K32" s="211"/>
      <c r="L32" s="211"/>
      <c r="M32" s="211"/>
    </row>
    <row r="33" spans="1:13" ht="18" x14ac:dyDescent="0.15">
      <c r="A33" s="159"/>
      <c r="B33" s="159"/>
      <c r="C33" s="240">
        <f>C7+26</f>
        <v>44192</v>
      </c>
      <c r="D33" s="241">
        <f>IF(Daily!AB839=0,"",Daily!AB839)</f>
        <v>77951</v>
      </c>
      <c r="E33" s="241">
        <f>IF(Daily!AC839=0,"",Daily!AC839)</f>
        <v>77802</v>
      </c>
      <c r="F33" s="215"/>
      <c r="G33" s="211">
        <f t="shared" ref="G33:G37" si="2">IF(D33="",0,IF(WEEKDAY(C33,2)=7,3,IF(H33="H",3,IF(WEEKDAY(C33,2)=6,2,1))))</f>
        <v>3</v>
      </c>
      <c r="K33" s="211"/>
      <c r="M33" s="211"/>
    </row>
    <row r="34" spans="1:13" ht="18" x14ac:dyDescent="0.15">
      <c r="A34" s="159"/>
      <c r="B34" s="159"/>
      <c r="C34" s="240">
        <f>C7+27</f>
        <v>44193</v>
      </c>
      <c r="D34" s="241">
        <f>IF(Daily!AB870=0,"",Daily!AB870)</f>
        <v>133709</v>
      </c>
      <c r="E34" s="242">
        <f>IF(Daily!AC870=0,"",Daily!AC870)</f>
        <v>133523</v>
      </c>
      <c r="F34" s="215"/>
      <c r="G34" s="211">
        <f t="shared" si="2"/>
        <v>1</v>
      </c>
      <c r="K34" s="211"/>
      <c r="M34" s="211"/>
    </row>
    <row r="35" spans="1:13" ht="18" x14ac:dyDescent="0.15">
      <c r="A35" s="159"/>
      <c r="B35" s="159"/>
      <c r="C35" s="240">
        <f>C7+28</f>
        <v>44194</v>
      </c>
      <c r="D35" s="241">
        <f>IF(Daily!AB901=0,"",Daily!AB901)</f>
        <v>133806</v>
      </c>
      <c r="E35" s="242">
        <f>IF(Daily!AC901=0,"",Daily!AC901)</f>
        <v>133595</v>
      </c>
      <c r="F35" s="215"/>
      <c r="G35" s="211">
        <f t="shared" si="2"/>
        <v>1</v>
      </c>
      <c r="K35" s="211"/>
      <c r="M35" s="211"/>
    </row>
    <row r="36" spans="1:13" ht="18" x14ac:dyDescent="0.15">
      <c r="A36" s="159"/>
      <c r="B36" s="159"/>
      <c r="C36" s="240">
        <f>C8+28</f>
        <v>44195</v>
      </c>
      <c r="D36" s="241">
        <f>IF(Daily!AB932=0,"",Daily!AB932)</f>
        <v>74533</v>
      </c>
      <c r="E36" s="242">
        <f>IF(Daily!AC932=0,"",Daily!AC932)</f>
        <v>74330</v>
      </c>
      <c r="F36" s="215"/>
      <c r="G36" s="211">
        <f t="shared" si="2"/>
        <v>3</v>
      </c>
      <c r="H36" s="157" t="s">
        <v>87</v>
      </c>
      <c r="K36" s="211"/>
      <c r="M36" s="211"/>
    </row>
    <row r="37" spans="1:13" ht="19" thickBot="1" x14ac:dyDescent="0.2">
      <c r="A37" s="159"/>
      <c r="B37" s="159"/>
      <c r="C37" s="240">
        <f>C9+28</f>
        <v>44196</v>
      </c>
      <c r="D37" s="241">
        <f>IF(Daily!AB963=0,"",Daily!AB963)</f>
        <v>72465</v>
      </c>
      <c r="E37" s="243">
        <f>IF(Daily!AC963=0,"",Daily!AC963)</f>
        <v>72500</v>
      </c>
      <c r="F37" s="215"/>
      <c r="G37" s="211">
        <f t="shared" si="2"/>
        <v>3</v>
      </c>
      <c r="H37" s="157" t="s">
        <v>87</v>
      </c>
      <c r="M37" s="211"/>
    </row>
    <row r="38" spans="1:13" ht="17" thickTop="1" thickBot="1" x14ac:dyDescent="0.2">
      <c r="A38" s="159"/>
      <c r="B38" s="159"/>
      <c r="C38" s="165" t="s">
        <v>41</v>
      </c>
      <c r="D38" s="210">
        <f>SUM(D7:D37)</f>
        <v>3515082</v>
      </c>
      <c r="E38" s="209">
        <f>SUM(E7:E37)</f>
        <v>3506456</v>
      </c>
      <c r="F38" s="220"/>
      <c r="G38" s="164"/>
      <c r="H38" s="164"/>
      <c r="I38" s="164"/>
    </row>
    <row r="39" spans="1:13" ht="16" thickTop="1" x14ac:dyDescent="0.2">
      <c r="A39" s="161"/>
      <c r="B39" s="162"/>
      <c r="C39" s="163" t="s">
        <v>61</v>
      </c>
      <c r="D39" s="162"/>
      <c r="E39" s="162"/>
      <c r="F39" s="221"/>
    </row>
    <row r="40" spans="1:13" x14ac:dyDescent="0.15">
      <c r="A40" s="161"/>
      <c r="B40" s="162"/>
      <c r="C40" s="162"/>
      <c r="D40" s="162"/>
      <c r="E40" s="162"/>
      <c r="F40" s="221"/>
    </row>
    <row r="41" spans="1:13" ht="15" x14ac:dyDescent="0.2">
      <c r="A41" s="161"/>
      <c r="C41" s="167" t="s">
        <v>64</v>
      </c>
      <c r="D41" s="164">
        <f>MAX(D7:D37)</f>
        <v>155149</v>
      </c>
      <c r="E41" s="164">
        <f>MAX(E7:E37)</f>
        <v>154651</v>
      </c>
      <c r="F41" s="222"/>
    </row>
    <row r="42" spans="1:13" ht="17" x14ac:dyDescent="0.3">
      <c r="A42" s="161"/>
      <c r="C42" s="167" t="s">
        <v>62</v>
      </c>
      <c r="D42" s="236">
        <f>IF(D38=0,"-",INDEX($C$7:$C$37,MATCH(MAX(D$7:D$37),D$7:D$37,0)))</f>
        <v>44188</v>
      </c>
      <c r="E42" s="236">
        <f>IF(E38=0,"-",INDEX($C$7:$C$37,MATCH(MAX(E$7:E$37),E$7:E$37,0)))</f>
        <v>44188</v>
      </c>
      <c r="F42" s="223"/>
    </row>
    <row r="43" spans="1:13" ht="15" x14ac:dyDescent="0.2">
      <c r="A43" s="161"/>
      <c r="C43" s="167" t="s">
        <v>63</v>
      </c>
      <c r="D43" s="164">
        <f>IF(D38=0,0,AVERAGEIF($G$7:$G$37,"&gt;0",D$7:D$37))</f>
        <v>113389.74193548386</v>
      </c>
      <c r="E43" s="164">
        <f>IF(E38=0,0,AVERAGEIF($G$7:$G$37,"&gt;0",E$7:E$37))</f>
        <v>113111.48387096774</v>
      </c>
      <c r="F43" s="222"/>
    </row>
    <row r="44" spans="1:13" ht="15" x14ac:dyDescent="0.2">
      <c r="A44" s="161"/>
      <c r="C44" s="167" t="s">
        <v>68</v>
      </c>
      <c r="D44" s="212">
        <f>SUMIF($G$7:$G$37,1,D$7:D$37)</f>
        <v>2376346</v>
      </c>
      <c r="E44" s="212">
        <f>SUMIF($G$7:$G$37,1,E$7:E$37)</f>
        <v>2370635</v>
      </c>
      <c r="F44" s="222"/>
    </row>
    <row r="45" spans="1:13" ht="15" x14ac:dyDescent="0.2">
      <c r="A45" s="161"/>
      <c r="C45" s="167" t="s">
        <v>65</v>
      </c>
      <c r="D45" s="164">
        <f>IF(D38=0,0,AVERAGEIF($G$7:$G$37,1,D$7:D$37))</f>
        <v>132019.22222222222</v>
      </c>
      <c r="E45" s="164">
        <f>IF(E38=0,0,AVERAGEIF($G$7:$G$37,1,E$7:E$37))</f>
        <v>131701.94444444444</v>
      </c>
      <c r="F45" s="222"/>
    </row>
    <row r="46" spans="1:13" ht="15" x14ac:dyDescent="0.2">
      <c r="C46" s="168" t="s">
        <v>66</v>
      </c>
      <c r="D46" s="212">
        <f>SUMIF($G$7:$G$37,2,D$7:D$37)</f>
        <v>428954</v>
      </c>
      <c r="E46" s="212">
        <f>SUMIF($G$7:$G$37,2,E$7:E$37)</f>
        <v>427815</v>
      </c>
      <c r="F46" s="224"/>
    </row>
    <row r="47" spans="1:13" ht="15" x14ac:dyDescent="0.2">
      <c r="C47" s="168" t="s">
        <v>67</v>
      </c>
      <c r="D47" s="164">
        <f>IFERROR(IF(D38=0,0,AVERAGEIF($G$7:$G$37,2,D$7:D$37)),0)</f>
        <v>107238.5</v>
      </c>
      <c r="E47" s="164">
        <f>IFERROR(IF(E38=0,0,AVERAGEIF($G$7:$G$37,2,E$7:E$37)),0)</f>
        <v>106953.75</v>
      </c>
      <c r="F47" s="224"/>
    </row>
    <row r="48" spans="1:13" ht="15" x14ac:dyDescent="0.2">
      <c r="C48" s="168" t="s">
        <v>72</v>
      </c>
      <c r="D48" s="212">
        <f>SUMIF($G$7:$G$37,3,D$7:D$37)</f>
        <v>709782</v>
      </c>
      <c r="E48" s="212">
        <f>SUMIF($G$7:$G$37,3,E$7:E$37)</f>
        <v>708006</v>
      </c>
      <c r="F48" s="225"/>
    </row>
    <row r="49" spans="3:6" ht="15" x14ac:dyDescent="0.2">
      <c r="C49" s="168" t="s">
        <v>71</v>
      </c>
      <c r="D49" s="164">
        <f>IFERROR(IF(D38=0,0,AVERAGEIF($G$7:$G$37,3,D$7:D$37)),0)</f>
        <v>78864.666666666672</v>
      </c>
      <c r="E49" s="164">
        <f>IFERROR(IF(E38=0,0,AVERAGEIF($G$7:$G$37,3,E$7:E$37)),0)</f>
        <v>78667.333333333328</v>
      </c>
      <c r="F49" s="225"/>
    </row>
    <row r="50" spans="3:6" ht="15" x14ac:dyDescent="0.2">
      <c r="C50" s="168" t="s">
        <v>70</v>
      </c>
      <c r="D50" s="225">
        <f>+D46+D48</f>
        <v>1138736</v>
      </c>
      <c r="E50" s="225">
        <f>+E46+E48</f>
        <v>1135821</v>
      </c>
      <c r="F50" s="225"/>
    </row>
    <row r="51" spans="3:6" ht="15" x14ac:dyDescent="0.2">
      <c r="C51" s="168" t="s">
        <v>69</v>
      </c>
      <c r="D51" s="213">
        <f>IFERROR(IF(D38=0,0,AVERAGEIF($G7:$G37,"&gt;1",D7:D37)),0)</f>
        <v>87595.076923076922</v>
      </c>
      <c r="E51" s="213">
        <f>IFERROR(IF(E38=0,0,AVERAGEIF($G7:$G37,"&gt;1",E7:E37)),0)</f>
        <v>87370.846153846156</v>
      </c>
      <c r="F51" s="225"/>
    </row>
    <row r="52" spans="3:6" x14ac:dyDescent="0.15">
      <c r="C52" s="169" t="s">
        <v>41</v>
      </c>
      <c r="D52" s="212">
        <f>+D44+D46+D48</f>
        <v>3515082</v>
      </c>
      <c r="E52" s="212">
        <f>+E44+E46+E48</f>
        <v>3506456</v>
      </c>
      <c r="F52" s="222"/>
    </row>
    <row r="53" spans="3:6" hidden="1" x14ac:dyDescent="0.15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 x14ac:dyDescent="0.15"/>
    <row r="55" spans="3:6" hidden="1" x14ac:dyDescent="0.15"/>
    <row r="56" spans="3:6" hidden="1" x14ac:dyDescent="0.15"/>
    <row r="57" spans="3:6" hidden="1" x14ac:dyDescent="0.15"/>
    <row r="58" spans="3:6" hidden="1" x14ac:dyDescent="0.15">
      <c r="C58" s="235" t="s">
        <v>73</v>
      </c>
      <c r="D58" s="235"/>
      <c r="E58" s="235"/>
    </row>
    <row r="59" spans="3:6" hidden="1" x14ac:dyDescent="0.15">
      <c r="C59" s="166" t="s">
        <v>74</v>
      </c>
      <c r="D59" s="213">
        <f>AVERAGE(D15,D22,D29,D36)</f>
        <v>121564.25</v>
      </c>
      <c r="E59" s="213">
        <f t="array" ref="E59">AVERAGE(IF(WEEKDAY($C$7:$C$37,2)=1,E$7:E$37))</f>
        <v>136052.25</v>
      </c>
      <c r="F59" s="213"/>
    </row>
    <row r="60" spans="3:6" hidden="1" x14ac:dyDescent="0.15">
      <c r="C60" s="166" t="s">
        <v>75</v>
      </c>
      <c r="D60" s="213">
        <f t="array" ref="D60">AVERAGE(IF(WEEKDAY($C$7:$C$37,2)=2,D$7:D$37))</f>
        <v>123845.2</v>
      </c>
      <c r="E60" s="213">
        <f t="array" ref="E60">AVERAGE(IF(WEEKDAY($C$7:$C$37,2)=2,E$7:E$37))</f>
        <v>123568.8</v>
      </c>
    </row>
    <row r="61" spans="3:6" hidden="1" x14ac:dyDescent="0.15">
      <c r="C61" s="166" t="s">
        <v>76</v>
      </c>
      <c r="D61" s="213">
        <f t="array" ref="D61">AVERAGE(IF(WEEKDAY($C$7:$C$37,2)=3,D$7:D$37))</f>
        <v>121083.8</v>
      </c>
      <c r="E61" s="213">
        <f t="array" ref="E61">AVERAGE(IF(WEEKDAY($C$7:$C$37,2)=3,E$7:E$37))</f>
        <v>120622.8</v>
      </c>
    </row>
    <row r="62" spans="3:6" hidden="1" x14ac:dyDescent="0.15">
      <c r="C62" s="166" t="s">
        <v>77</v>
      </c>
      <c r="D62" s="213">
        <f t="array" ref="D62">AVERAGE(IF(WEEKDAY($C$7:$C$37,2)=4,D$7:D$37))</f>
        <v>105670.8</v>
      </c>
      <c r="E62" s="213">
        <f t="array" ref="E62">AVERAGE(IF(WEEKDAY($C$7:$C$37,2)=4,E$7:E$37))</f>
        <v>105459.2</v>
      </c>
    </row>
    <row r="63" spans="3:6" hidden="1" x14ac:dyDescent="0.15">
      <c r="C63" s="166" t="s">
        <v>78</v>
      </c>
      <c r="D63" s="213">
        <f t="array" ref="D63">AVERAGE(IF(WEEKDAY($C$7:$C$37,2)=5,D$7:D$37))</f>
        <v>115696</v>
      </c>
      <c r="E63" s="213">
        <f t="array" ref="E63">AVERAGE(IF(WEEKDAY($C$7:$C$37,2)=5,E$7:E$37))</f>
        <v>115407.75</v>
      </c>
    </row>
    <row r="64" spans="3:6" hidden="1" x14ac:dyDescent="0.15">
      <c r="C64" s="166" t="s">
        <v>79</v>
      </c>
      <c r="D64" s="213">
        <f>AVERAGEIF($G$7:$G$37,2,D$7:D$37)</f>
        <v>107238.5</v>
      </c>
      <c r="E64" s="213">
        <f>AVERAGEIF($G$7:$G$37,2,E$7:E$37)</f>
        <v>106953.75</v>
      </c>
    </row>
    <row r="65" spans="3:5" hidden="1" x14ac:dyDescent="0.15">
      <c r="C65" s="166" t="s">
        <v>80</v>
      </c>
      <c r="D65" s="213">
        <f>AVERAGEIF($G$7:$G$37,3,D$7:D$37)</f>
        <v>78864.666666666672</v>
      </c>
      <c r="E65" s="213">
        <f>AVERAGEIF($G$7:$G$37,3,E$7:E$37)</f>
        <v>78667.333333333328</v>
      </c>
    </row>
    <row r="68" spans="3:5" x14ac:dyDescent="0.15">
      <c r="C68" s="166"/>
      <c r="D68" s="213"/>
    </row>
    <row r="69" spans="3:5" x14ac:dyDescent="0.15">
      <c r="C69" s="166"/>
      <c r="D69" s="213"/>
    </row>
    <row r="70" spans="3:5" x14ac:dyDescent="0.15">
      <c r="C70" s="166"/>
      <c r="D70" s="213"/>
    </row>
    <row r="71" spans="3:5" x14ac:dyDescent="0.15">
      <c r="C71" s="166"/>
      <c r="D71" s="213"/>
    </row>
    <row r="72" spans="3:5" x14ac:dyDescent="0.15">
      <c r="C72" s="166"/>
      <c r="D72" s="213"/>
    </row>
    <row r="73" spans="3:5" x14ac:dyDescent="0.15">
      <c r="C73" s="166"/>
      <c r="D73" s="213"/>
    </row>
    <row r="74" spans="3:5" x14ac:dyDescent="0.15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41F8B86-C552-402E-939B-BDF1361C8550}"/>
</file>

<file path=customXml/itemProps2.xml><?xml version="1.0" encoding="utf-8"?>
<ds:datastoreItem xmlns:ds="http://schemas.openxmlformats.org/officeDocument/2006/customXml" ds:itemID="{C6A28983-6F72-4189-AA0C-BEA9255231B0}"/>
</file>

<file path=customXml/itemProps3.xml><?xml version="1.0" encoding="utf-8"?>
<ds:datastoreItem xmlns:ds="http://schemas.openxmlformats.org/officeDocument/2006/customXml" ds:itemID="{B940982D-FBF0-4EE4-AE0E-3B1A7387C0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2021-01-06T03:08:43Z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